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0" windowHeight="0"/>
  </bookViews>
  <sheets>
    <sheet name="Rekapitulace stavby" sheetId="1" r:id="rId1"/>
    <sheet name="1 - Objekty pozemních kom..." sheetId="2" r:id="rId2"/>
    <sheet name="2 - Objekty veřejného osv..." sheetId="3" r:id="rId3"/>
    <sheet name="3 - Vedlejší rozpočtové n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'1 - Objekty pozemních kom...'!$C$124:$K$370</definedName>
    <definedName name="_xlnm.Print_Area" localSheetId="1">'1 - Objekty pozemních kom...'!$C$4:$J$76,'1 - Objekty pozemních kom...'!$C$82:$J$106,'1 - Objekty pozemních kom...'!$C$112:$K$370</definedName>
    <definedName name="_xlnm.Print_Titles" localSheetId="1">'1 - Objekty pozemních kom...'!$124:$124</definedName>
    <definedName name="_xlnm._FilterDatabase" localSheetId="2" hidden="1">'2 - Objekty veřejného osv...'!$C$126:$K$213</definedName>
    <definedName name="_xlnm.Print_Area" localSheetId="2">'2 - Objekty veřejného osv...'!$C$4:$J$76,'2 - Objekty veřejného osv...'!$C$82:$J$108,'2 - Objekty veřejného osv...'!$C$114:$K$213</definedName>
    <definedName name="_xlnm.Print_Titles" localSheetId="2">'2 - Objekty veřejného osv...'!$126:$126</definedName>
    <definedName name="_xlnm._FilterDatabase" localSheetId="3" hidden="1">'3 - Vedlejší rozpočtové n...'!$C$119:$K$136</definedName>
    <definedName name="_xlnm.Print_Area" localSheetId="3">'3 - Vedlejší rozpočtové n...'!$C$4:$J$76,'3 - Vedlejší rozpočtové n...'!$C$82:$J$101,'3 - Vedlejší rozpočtové n...'!$C$107:$K$136</definedName>
    <definedName name="_xlnm.Print_Titles" localSheetId="3">'3 - Vedlejší rozpočtové n...'!$119:$119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114"/>
  <c r="E7"/>
  <c r="E85"/>
  <c i="3" r="J37"/>
  <c r="J36"/>
  <c i="1" r="AY96"/>
  <c i="3" r="J35"/>
  <c i="1" r="AX96"/>
  <c i="3" r="BI213"/>
  <c r="BH213"/>
  <c r="BG213"/>
  <c r="BF213"/>
  <c r="T213"/>
  <c r="T212"/>
  <c r="T211"/>
  <c r="R213"/>
  <c r="R212"/>
  <c r="R211"/>
  <c r="P213"/>
  <c r="P212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92"/>
  <c r="J17"/>
  <c r="J12"/>
  <c r="J121"/>
  <c r="E7"/>
  <c r="E117"/>
  <c i="2" r="J37"/>
  <c r="J36"/>
  <c i="1" r="AY95"/>
  <c i="2" r="J35"/>
  <c i="1" r="AX95"/>
  <c i="2" r="BI366"/>
  <c r="BH366"/>
  <c r="BG366"/>
  <c r="BF366"/>
  <c r="T366"/>
  <c r="T365"/>
  <c r="T364"/>
  <c r="R366"/>
  <c r="R365"/>
  <c r="R364"/>
  <c r="P366"/>
  <c r="P365"/>
  <c r="P364"/>
  <c r="BI363"/>
  <c r="BH363"/>
  <c r="BG363"/>
  <c r="BF363"/>
  <c r="T363"/>
  <c r="T362"/>
  <c r="R363"/>
  <c r="R362"/>
  <c r="P363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4"/>
  <c r="BH274"/>
  <c r="BG274"/>
  <c r="BF274"/>
  <c r="T274"/>
  <c r="R274"/>
  <c r="P274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49"/>
  <c r="BH249"/>
  <c r="BG249"/>
  <c r="BF249"/>
  <c r="T249"/>
  <c r="R249"/>
  <c r="P249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1"/>
  <c r="BH221"/>
  <c r="BG221"/>
  <c r="BF221"/>
  <c r="T221"/>
  <c r="R221"/>
  <c r="P221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3"/>
  <c r="BH153"/>
  <c r="BG153"/>
  <c r="BF153"/>
  <c r="T153"/>
  <c r="R153"/>
  <c r="P153"/>
  <c r="BI150"/>
  <c r="BH150"/>
  <c r="BG150"/>
  <c r="BF150"/>
  <c r="T150"/>
  <c r="R150"/>
  <c r="P150"/>
  <c r="BI145"/>
  <c r="BH145"/>
  <c r="BG145"/>
  <c r="BF145"/>
  <c r="T145"/>
  <c r="R145"/>
  <c r="P145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89"/>
  <c r="E7"/>
  <c r="E115"/>
  <c i="1" r="L90"/>
  <c r="AM90"/>
  <c r="AM89"/>
  <c r="L89"/>
  <c r="AM87"/>
  <c r="L87"/>
  <c r="L85"/>
  <c r="L84"/>
  <c i="2" r="J354"/>
  <c r="BK349"/>
  <c r="J347"/>
  <c r="BK342"/>
  <c r="BK335"/>
  <c r="BK331"/>
  <c r="J323"/>
  <c r="J312"/>
  <c r="J304"/>
  <c r="J295"/>
  <c r="BK288"/>
  <c r="BK264"/>
  <c r="J254"/>
  <c r="BK240"/>
  <c r="BK231"/>
  <c r="J221"/>
  <c r="J194"/>
  <c r="BK188"/>
  <c r="BK184"/>
  <c r="BK176"/>
  <c r="BK170"/>
  <c r="J153"/>
  <c r="J128"/>
  <c r="J326"/>
  <c r="J315"/>
  <c r="BK304"/>
  <c r="BK295"/>
  <c r="J291"/>
  <c r="J280"/>
  <c r="J264"/>
  <c r="J240"/>
  <c r="BK229"/>
  <c r="BK209"/>
  <c r="BK197"/>
  <c r="J170"/>
  <c r="BK162"/>
  <c r="J137"/>
  <c r="J363"/>
  <c r="BK268"/>
  <c r="BK243"/>
  <c r="J206"/>
  <c r="BK190"/>
  <c r="BK174"/>
  <c r="J356"/>
  <c r="J340"/>
  <c r="BK181"/>
  <c r="BK153"/>
  <c r="BK134"/>
  <c i="3" r="J205"/>
  <c r="J195"/>
  <c r="J186"/>
  <c r="J181"/>
  <c r="BK174"/>
  <c r="J146"/>
  <c r="BK133"/>
  <c r="J201"/>
  <c r="BK190"/>
  <c r="BK168"/>
  <c r="BK146"/>
  <c r="BK201"/>
  <c r="BK163"/>
  <c r="BK208"/>
  <c r="J196"/>
  <c r="BK181"/>
  <c r="J163"/>
  <c i="4" r="J135"/>
  <c r="J125"/>
  <c r="BK135"/>
  <c r="J129"/>
  <c r="BK127"/>
  <c r="BK134"/>
  <c i="2" r="BK358"/>
  <c r="BK353"/>
  <c r="J349"/>
  <c r="J344"/>
  <c r="J337"/>
  <c r="J333"/>
  <c r="BK326"/>
  <c r="BK315"/>
  <c r="J299"/>
  <c r="BK292"/>
  <c r="J284"/>
  <c r="BK261"/>
  <c r="J249"/>
  <c r="J237"/>
  <c r="J229"/>
  <c r="J195"/>
  <c r="J190"/>
  <c r="J174"/>
  <c r="BK167"/>
  <c r="BK131"/>
  <c r="BK356"/>
  <c r="J320"/>
  <c r="BK307"/>
  <c r="BK296"/>
  <c r="J292"/>
  <c r="BK284"/>
  <c r="J268"/>
  <c r="BK249"/>
  <c r="J233"/>
  <c r="BK221"/>
  <c r="J203"/>
  <c r="J181"/>
  <c r="BK165"/>
  <c r="J142"/>
  <c r="J366"/>
  <c r="J360"/>
  <c r="BK274"/>
  <c r="J256"/>
  <c r="J227"/>
  <c r="BK203"/>
  <c r="J188"/>
  <c r="J145"/>
  <c r="BK128"/>
  <c r="J342"/>
  <c r="J335"/>
  <c r="J159"/>
  <c r="J150"/>
  <c i="3" r="BK213"/>
  <c r="J203"/>
  <c r="J190"/>
  <c r="J185"/>
  <c r="J177"/>
  <c r="BK149"/>
  <c r="J139"/>
  <c r="J208"/>
  <c r="J200"/>
  <c r="BK182"/>
  <c r="J149"/>
  <c r="J130"/>
  <c r="BK178"/>
  <c r="BK130"/>
  <c r="J136"/>
  <c i="4" r="BK133"/>
  <c r="BK124"/>
  <c r="J133"/>
  <c r="J124"/>
  <c r="BK125"/>
  <c r="BK123"/>
  <c i="2" r="J358"/>
  <c r="J353"/>
  <c r="BK347"/>
  <c r="BK340"/>
  <c r="BK333"/>
  <c r="J331"/>
  <c r="BK320"/>
  <c r="J307"/>
  <c r="J296"/>
  <c r="BK291"/>
  <c r="BK280"/>
  <c r="BK256"/>
  <c r="J243"/>
  <c r="BK233"/>
  <c r="J197"/>
  <c r="BK192"/>
  <c r="BK186"/>
  <c r="BK178"/>
  <c r="J172"/>
  <c r="J162"/>
  <c r="BK145"/>
  <c r="BK366"/>
  <c r="BK323"/>
  <c r="BK312"/>
  <c r="BK299"/>
  <c r="J288"/>
  <c r="J274"/>
  <c r="J258"/>
  <c r="BK237"/>
  <c r="BK227"/>
  <c r="BK206"/>
  <c r="BK194"/>
  <c r="J167"/>
  <c r="BK159"/>
  <c r="J134"/>
  <c r="BK360"/>
  <c r="J261"/>
  <c r="BK254"/>
  <c r="J209"/>
  <c r="J192"/>
  <c r="J184"/>
  <c r="J165"/>
  <c i="1" r="AS94"/>
  <c i="2" r="BK172"/>
  <c r="BK137"/>
  <c i="3" r="BK207"/>
  <c r="BK198"/>
  <c r="J188"/>
  <c r="J182"/>
  <c r="J178"/>
  <c r="J158"/>
  <c r="BK136"/>
  <c r="BK205"/>
  <c r="BK194"/>
  <c r="J171"/>
  <c r="J152"/>
  <c r="BK139"/>
  <c r="BK185"/>
  <c r="BK142"/>
  <c r="J207"/>
  <c r="J198"/>
  <c r="J194"/>
  <c r="J174"/>
  <c r="BK152"/>
  <c i="4" r="J134"/>
  <c r="J127"/>
  <c r="BK130"/>
  <c r="J130"/>
  <c r="J123"/>
  <c i="2" r="J176"/>
  <c r="BK150"/>
  <c r="BK363"/>
  <c r="BK354"/>
  <c r="BK258"/>
  <c r="J231"/>
  <c r="BK195"/>
  <c r="J186"/>
  <c r="J131"/>
  <c r="BK344"/>
  <c r="BK337"/>
  <c r="J178"/>
  <c r="BK142"/>
  <c i="3" r="J213"/>
  <c r="BK196"/>
  <c r="J168"/>
  <c r="J142"/>
  <c r="J210"/>
  <c r="BK195"/>
  <c r="BK186"/>
  <c r="BK158"/>
  <c r="BK203"/>
  <c r="BK177"/>
  <c r="BK210"/>
  <c r="BK200"/>
  <c r="BK188"/>
  <c r="BK171"/>
  <c r="J133"/>
  <c i="4" r="BK129"/>
  <c i="2" l="1" r="P127"/>
  <c r="P202"/>
  <c r="P208"/>
  <c r="BK267"/>
  <c r="J267"/>
  <c r="J101"/>
  <c r="T352"/>
  <c i="3" r="P129"/>
  <c r="P145"/>
  <c r="T151"/>
  <c r="T150"/>
  <c r="R173"/>
  <c r="P202"/>
  <c i="2" r="R127"/>
  <c r="T202"/>
  <c r="R208"/>
  <c r="T267"/>
  <c r="P352"/>
  <c i="3" r="BK129"/>
  <c r="J129"/>
  <c r="J98"/>
  <c r="BK145"/>
  <c r="J145"/>
  <c r="J100"/>
  <c r="R145"/>
  <c r="R151"/>
  <c r="R150"/>
  <c r="BK173"/>
  <c r="BK172"/>
  <c r="J172"/>
  <c r="J103"/>
  <c r="BK202"/>
  <c r="J202"/>
  <c r="J105"/>
  <c i="2" r="T127"/>
  <c r="T126"/>
  <c r="T125"/>
  <c r="R202"/>
  <c r="T208"/>
  <c r="R267"/>
  <c r="BK352"/>
  <c r="J352"/>
  <c r="J102"/>
  <c i="3" r="T129"/>
  <c r="T145"/>
  <c r="BK151"/>
  <c r="BK150"/>
  <c r="J150"/>
  <c r="J101"/>
  <c r="P173"/>
  <c r="P172"/>
  <c r="R202"/>
  <c i="4" r="R122"/>
  <c r="P126"/>
  <c i="2" r="BK127"/>
  <c r="J127"/>
  <c r="J98"/>
  <c r="BK202"/>
  <c r="J202"/>
  <c r="J99"/>
  <c r="BK208"/>
  <c r="J208"/>
  <c r="J100"/>
  <c r="P267"/>
  <c r="R352"/>
  <c i="3" r="R129"/>
  <c r="R128"/>
  <c r="P151"/>
  <c r="P150"/>
  <c r="T173"/>
  <c r="T172"/>
  <c r="T202"/>
  <c i="4" r="BK122"/>
  <c r="J122"/>
  <c r="J98"/>
  <c r="P122"/>
  <c r="T122"/>
  <c r="BK126"/>
  <c r="J126"/>
  <c r="J99"/>
  <c r="R126"/>
  <c r="T126"/>
  <c r="BK132"/>
  <c r="J132"/>
  <c r="J100"/>
  <c r="P132"/>
  <c r="R132"/>
  <c r="T132"/>
  <c i="2" r="BK362"/>
  <c r="J362"/>
  <c r="J103"/>
  <c i="3" r="BK141"/>
  <c r="J141"/>
  <c r="J99"/>
  <c r="BK212"/>
  <c r="J212"/>
  <c r="J107"/>
  <c i="2" r="BK365"/>
  <c r="J365"/>
  <c r="J105"/>
  <c i="3" r="J151"/>
  <c r="J102"/>
  <c r="J173"/>
  <c r="J104"/>
  <c i="4" r="F92"/>
  <c r="BE127"/>
  <c r="BE129"/>
  <c r="BE133"/>
  <c r="E110"/>
  <c r="BE123"/>
  <c r="BE124"/>
  <c r="BE125"/>
  <c r="BE135"/>
  <c r="J89"/>
  <c r="BE130"/>
  <c r="BE134"/>
  <c i="3" r="J89"/>
  <c r="F124"/>
  <c r="BE185"/>
  <c r="BE190"/>
  <c r="BE203"/>
  <c r="BE136"/>
  <c r="BE142"/>
  <c r="BE146"/>
  <c r="BE152"/>
  <c r="BE158"/>
  <c r="BE181"/>
  <c r="BE188"/>
  <c r="BE213"/>
  <c r="BE130"/>
  <c r="BE133"/>
  <c r="BE149"/>
  <c r="BE163"/>
  <c r="BE174"/>
  <c r="BE177"/>
  <c r="BE178"/>
  <c r="BE182"/>
  <c r="BE186"/>
  <c r="BE194"/>
  <c r="BE195"/>
  <c r="BE196"/>
  <c r="BE198"/>
  <c r="BE200"/>
  <c r="BE201"/>
  <c r="BE208"/>
  <c r="BE210"/>
  <c r="E85"/>
  <c r="BE139"/>
  <c r="BE168"/>
  <c r="BE171"/>
  <c r="BE205"/>
  <c r="BE207"/>
  <c i="2" r="F122"/>
  <c r="BE128"/>
  <c r="BE159"/>
  <c r="BE162"/>
  <c r="BE165"/>
  <c r="BE167"/>
  <c r="BE174"/>
  <c r="BE176"/>
  <c r="BE335"/>
  <c r="BE354"/>
  <c r="BE366"/>
  <c r="E85"/>
  <c r="J119"/>
  <c r="BE131"/>
  <c r="BE134"/>
  <c r="BE137"/>
  <c r="BE145"/>
  <c r="BE150"/>
  <c r="BE153"/>
  <c r="BE170"/>
  <c r="BE172"/>
  <c r="BE178"/>
  <c r="BE186"/>
  <c r="BE190"/>
  <c r="BE192"/>
  <c r="BE194"/>
  <c r="BE209"/>
  <c r="BE221"/>
  <c r="BE227"/>
  <c r="BE229"/>
  <c r="BE231"/>
  <c r="BE237"/>
  <c r="BE240"/>
  <c r="BE249"/>
  <c r="BE254"/>
  <c r="BE256"/>
  <c r="BE261"/>
  <c r="BE264"/>
  <c r="BE268"/>
  <c r="BE274"/>
  <c r="BE280"/>
  <c r="BE358"/>
  <c r="BE360"/>
  <c r="BE363"/>
  <c r="BE142"/>
  <c r="BE181"/>
  <c r="BE184"/>
  <c r="BE188"/>
  <c r="BE195"/>
  <c r="BE203"/>
  <c r="BE233"/>
  <c r="BE243"/>
  <c r="BE284"/>
  <c r="BE288"/>
  <c r="BE295"/>
  <c r="BE296"/>
  <c r="BE299"/>
  <c r="BE304"/>
  <c r="BE307"/>
  <c r="BE312"/>
  <c r="BE320"/>
  <c r="BE323"/>
  <c r="BE356"/>
  <c r="BE197"/>
  <c r="BE206"/>
  <c r="BE258"/>
  <c r="BE291"/>
  <c r="BE292"/>
  <c r="BE315"/>
  <c r="BE326"/>
  <c r="BE331"/>
  <c r="BE333"/>
  <c r="BE337"/>
  <c r="BE340"/>
  <c r="BE342"/>
  <c r="BE344"/>
  <c r="BE347"/>
  <c r="BE349"/>
  <c r="BE353"/>
  <c r="F34"/>
  <c i="1" r="BA95"/>
  <c i="3" r="J34"/>
  <c i="1" r="AW96"/>
  <c i="3" r="F34"/>
  <c i="1" r="BA96"/>
  <c i="4" r="F37"/>
  <c i="1" r="BD97"/>
  <c i="4" r="J34"/>
  <c i="1" r="AW97"/>
  <c i="2" r="J34"/>
  <c i="1" r="AW95"/>
  <c i="3" r="F36"/>
  <c i="1" r="BC96"/>
  <c i="4" r="F35"/>
  <c i="1" r="BB97"/>
  <c i="4" r="F34"/>
  <c i="1" r="BA97"/>
  <c i="2" r="F36"/>
  <c i="1" r="BC95"/>
  <c i="2" r="F37"/>
  <c i="1" r="BD95"/>
  <c i="4" r="F36"/>
  <c i="1" r="BC97"/>
  <c i="2" r="F35"/>
  <c i="1" r="BB95"/>
  <c i="3" r="F35"/>
  <c i="1" r="BB96"/>
  <c i="3" r="F37"/>
  <c i="1" r="BD96"/>
  <c i="2" l="1" r="R126"/>
  <c r="R125"/>
  <c i="4" r="T121"/>
  <c r="T120"/>
  <c r="R121"/>
  <c r="R120"/>
  <c i="3" r="T128"/>
  <c r="T127"/>
  <c r="R172"/>
  <c r="R127"/>
  <c r="P128"/>
  <c r="P127"/>
  <c i="1" r="AU96"/>
  <c i="4" r="P121"/>
  <c r="P120"/>
  <c i="1" r="AU97"/>
  <c i="2" r="P126"/>
  <c r="P125"/>
  <c i="1" r="AU95"/>
  <c i="2" r="BK126"/>
  <c r="J126"/>
  <c r="J97"/>
  <c i="3" r="BK211"/>
  <c r="J211"/>
  <c r="J106"/>
  <c i="2" r="BK364"/>
  <c r="J364"/>
  <c r="J104"/>
  <c i="3" r="BK128"/>
  <c r="J128"/>
  <c r="J97"/>
  <c i="4" r="BK121"/>
  <c r="J121"/>
  <c r="J97"/>
  <c i="3" r="F33"/>
  <c i="1" r="AZ96"/>
  <c i="4" r="F33"/>
  <c i="1" r="AZ97"/>
  <c r="BD94"/>
  <c r="W33"/>
  <c r="BC94"/>
  <c r="W32"/>
  <c i="2" r="J33"/>
  <c i="1" r="AV95"/>
  <c r="AT95"/>
  <c i="3" r="J33"/>
  <c i="1" r="AV96"/>
  <c r="AT96"/>
  <c i="4" r="J33"/>
  <c i="1" r="AV97"/>
  <c r="AT97"/>
  <c r="BA94"/>
  <c r="AW94"/>
  <c r="AK30"/>
  <c r="BB94"/>
  <c r="W31"/>
  <c i="2" r="F33"/>
  <c i="1" r="AZ95"/>
  <c i="4" l="1" r="BK120"/>
  <c r="J120"/>
  <c i="2" r="BK125"/>
  <c r="J125"/>
  <c i="3" r="BK127"/>
  <c r="J127"/>
  <c r="J96"/>
  <c i="1" r="AU94"/>
  <c r="AX94"/>
  <c r="W30"/>
  <c i="4" r="J30"/>
  <c i="1" r="AG97"/>
  <c i="2" r="J30"/>
  <c i="1" r="AG95"/>
  <c r="AZ94"/>
  <c r="W29"/>
  <c r="AY94"/>
  <c i="2" l="1" r="J39"/>
  <c i="4" r="J39"/>
  <c r="J96"/>
  <c i="2" r="J96"/>
  <c i="1" r="AN95"/>
  <c r="AN97"/>
  <c i="3" r="J30"/>
  <c i="1" r="AG96"/>
  <c r="AG94"/>
  <c r="AK26"/>
  <c r="AV94"/>
  <c r="AK29"/>
  <c r="AK35"/>
  <c l="1" r="AN96"/>
  <c i="3" r="J39"/>
  <c i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<sst xmlns="http://schemas.openxmlformats.org/spreadsheetml/2006/main">
  <si>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</si>
  <si>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</si>
  <si>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</si>
  <si>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</si>
  <si>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</si>
  <si>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{9fcb586a-cdc6-41f5-afb5-a36ff159feb0}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</si>
  <si>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</si>
  <si>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</si>
  <si>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</si>
  <si>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</si>
  <si>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</si>
  <si>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</si>
  <si>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</si>
  <si>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</si>
  <si>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20052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</si>
  <si>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</si>
  <si>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</si>
  <si>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Vybudování parkoviště v ul. Hornická</t>
  </si>
  <si>
    <t>KSO:</t>
  </si>
  <si>
    <t>CC-CZ:</t>
  </si>
  <si>
    <t>Místo:</t>
  </si>
  <si>
    <t>k.ú. Sokolov</t>
  </si>
  <si>
    <t>Datum:</t>
  </si>
  <si>
    <t>24. 7. 2024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</si>
  <si>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</si>
  <si>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</si>
  <si>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</si>
  <si>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</si>
  <si>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</si>
  <si>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</si>
  <si>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</si>
  <si>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</si>
  <si>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</si>
  <si>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28738217</t>
  </si>
  <si>
    <t>Vladimír Čechura - MESSOR s.r.o.</t>
  </si>
  <si>
    <t>CZ28738217</t>
  </si>
  <si>
    <t>True</t>
  </si>
  <si>
    <t>Zpracovatel:</t>
  </si>
  <si>
    <t>Poznámka:</t>
  </si>
  <si>
    <t>V případě, kdy jsou ve VV specifikovány jako příklad konkrétní materiály a výrobky, jedná se o vzorové, ale nikoli jediné zadavatelem požadované řešení. Uvedené materiály a výrobky je proto možné nahradit ekvivalenty, jejichž vlastnosti a technické parametry bude možné doložitelným způsobem hodnotit jako srovnatelné úrovně (nebo vyšší) se vzory navrženými ve VV. Je-li tedy ve VV definován konkrétní výrobek (nebo technologie), má se za to, že je tím definován minimální požadovaný standard a účastník může nabídnout obdobné výrobky (nebo technologie) ve stejné nebo vyšší kvalitě (alternativní výrobky). V tomto případě musí účastník doložit srovnatelné vlastnosti těchto výrobků příslušnými doklady. Jejich výčet s popisem technických parametrů přiloží do své nabídky. Pokud by mělo použití alternativních výrobků za následek změny v projektové dokumentaci, ponese náklady spojené se změnou zhotovitel. Zadavatel si vyhrazuje právo odsouhlasit veškeré postupy prací, použité materiály a povrchové úpravy.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</si>
  <si>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</si>
  <si>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</si>
  <si>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</si>
  <si>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</si>
  <si>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</si>
  <si>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</si>
  <si>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</si>
  <si>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</si>
  <si>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</si>
  <si>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</si>
  <si>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</si>
  <si>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</si>
  <si>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</si>
  <si>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</si>
  <si>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</si>
  <si>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</si>
  <si>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</si>
  <si>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</si>
  <si>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</si>
  <si>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</si>
  <si>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</si>
  <si>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</si>
  <si>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</si>
  <si>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</si>
  <si>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</si>
  <si>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</si>
  <si>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</si>
  <si>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</si>
  <si>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</si>
  <si>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</si>
  <si>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</si>
  <si>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</si>
  <si>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</si>
  <si>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</si>
  <si>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</si>
  <si>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</si>
  <si>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</si>
  <si>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</si>
  <si>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</si>
  <si>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</si>
  <si>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</si>
  <si>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</si>
  <si>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</si>
  <si>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</si>
  <si>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</si>
  <si>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</si>
  <si>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Objekty pozemních komunikací</t>
  </si>
  <si>
    <t>STA</t>
  </si>
  <si>
    <t>{0f23398d-a938-46ff-8c4d-28a526c96c54}</t>
  </si>
  <si>
    <t>2</t>
  </si>
  <si>
    <t>Objekty veřejného osvětlení</t>
  </si>
  <si>
    <t>{d99e86a0-9aca-4ff6-a2a2-6622a8fcaa27}</t>
  </si>
  <si>
    <t>3</t>
  </si>
  <si>
    <t>Vedlejší rozpočtové náklady</t>
  </si>
  <si>
    <t>{5e3921ed-1bdb-423e-98c6-fc9f8769ced2}</t>
  </si>
  <si>
    <t>KRYCÍ LIST SOUPISU PRACÍ</t>
  </si>
  <si>
    <t>Objekt:</t>
  </si>
  <si>
    <t>1 - Objekty pozemních komunikací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</si>
  <si>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</si>
  <si>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</si>
  <si>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</si>
  <si>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</si>
  <si>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</si>
  <si>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</si>
  <si>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</si>
  <si>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</si>
  <si>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</si>
  <si>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</si>
  <si>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</si>
  <si>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</si>
  <si>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</si>
  <si>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</si>
  <si>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</si>
  <si>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</si>
  <si>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</si>
  <si>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</si>
  <si>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</si>
  <si>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</si>
  <si>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</si>
  <si>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</si>
  <si>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</si>
  <si>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</si>
  <si>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</si>
  <si>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</si>
  <si>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</si>
  <si>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</si>
  <si>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</si>
  <si>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</si>
  <si>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</si>
  <si>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</si>
  <si>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</si>
  <si>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</si>
  <si>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</si>
  <si>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2024 02</t>
  </si>
  <si>
    <t>4</t>
  </si>
  <si>
    <t>-1180865476</t>
  </si>
  <si>
    <t>VV</t>
  </si>
  <si>
    <t>Výkres C4b</t>
  </si>
  <si>
    <t>"rozebrání dlažby stávajícího chodníku"16,7</t>
  </si>
  <si>
    <t>113107162</t>
  </si>
  <si>
    <t>Odstranění podkladu z kameniva drceného tl přes 100 do 200 mm strojně pl přes 50 do 200 m2</t>
  </si>
  <si>
    <t>-1061226534</t>
  </si>
  <si>
    <t>"odstranění konstrukce chodníku dlážděného" 16,7</t>
  </si>
  <si>
    <t>113107183</t>
  </si>
  <si>
    <t>Odstranění podkladu živičného tl přes 100 do 150 mm strojně pl přes 50 do 200 m2</t>
  </si>
  <si>
    <t>1820810254</t>
  </si>
  <si>
    <t>"spára podél obruby"8,56</t>
  </si>
  <si>
    <t>113107332</t>
  </si>
  <si>
    <t>Odstranění podkladu z betonu prostého tl přes 150 do 300 mm strojně pl do 50 m2</t>
  </si>
  <si>
    <t>867537216</t>
  </si>
  <si>
    <t>"odstranění betonového recyklátu ve vrchní části parkoviště po bourání bytového domu"156,74*0,3</t>
  </si>
  <si>
    <t>"odstranění betonového podkladu asf. chodníku(předpoklad 20cm)" 49</t>
  </si>
  <si>
    <t>Součet</t>
  </si>
  <si>
    <t>5</t>
  </si>
  <si>
    <t>113107341</t>
  </si>
  <si>
    <t>Odstranění podkladu živičného tl 50 mm strojně pl do 50 m2</t>
  </si>
  <si>
    <t>511160535</t>
  </si>
  <si>
    <t>"odstranění asfaltového chodníku"49</t>
  </si>
  <si>
    <t>6</t>
  </si>
  <si>
    <t>113202111</t>
  </si>
  <si>
    <t>Vytrhání obrub krajníků obrubníků stojatých</t>
  </si>
  <si>
    <t>m</t>
  </si>
  <si>
    <t>1173048802</t>
  </si>
  <si>
    <t>"vytrhání stávajícího obrubníku chodníkového"16+16,3+10,2</t>
  </si>
  <si>
    <t>"vytrhání stávajícího obrubníku silničního"16,2</t>
  </si>
  <si>
    <t>7</t>
  </si>
  <si>
    <t>121151103</t>
  </si>
  <si>
    <t>Sejmutí ornice plochy do 100 m2 tl vrstvy do 200 mm strojně</t>
  </si>
  <si>
    <t>1651102060</t>
  </si>
  <si>
    <t>"sejmutí drnu v ploše budoucího parkoviště (předpoklad 15cm)"375+20</t>
  </si>
  <si>
    <t>8</t>
  </si>
  <si>
    <t>122452204</t>
  </si>
  <si>
    <t>Odkopávky a prokopávky nezapažené pro silnice a dálnice v hornině třídy těžitelnosti II objem do 500 m3 strojně</t>
  </si>
  <si>
    <t>m3</t>
  </si>
  <si>
    <t>1152761568</t>
  </si>
  <si>
    <t>Výkres C4"</t>
  </si>
  <si>
    <t>"odkopávky pro konstrukci parkoviště"(375+18)*0,27</t>
  </si>
  <si>
    <t>sanace pláně parkoviště betonovým recyklátem 30cm(skutečnou hodnotu určí geotechnik během stavby)</t>
  </si>
  <si>
    <t>"v ploše stavby parkoviště odkop 300mm"(375+18+80)*0,3</t>
  </si>
  <si>
    <t>9</t>
  </si>
  <si>
    <t>131252502</t>
  </si>
  <si>
    <t>Hloubení jamek do 0,5 m3 v hornině třídy těžitelnosti I skupiny 1 až 3 strojně</t>
  </si>
  <si>
    <t>712025989</t>
  </si>
  <si>
    <t>Výkres C4b/D142a</t>
  </si>
  <si>
    <t>"hloubení jamky pro základ VO"(0,6*0,6*1)*2</t>
  </si>
  <si>
    <t>10</t>
  </si>
  <si>
    <t>132251103</t>
  </si>
  <si>
    <t>Hloubení rýh nezapažených š do 800 mm v hornině třídy těžitelnosti I skupiny 3 objem do 100 m3 strojně</t>
  </si>
  <si>
    <t>-1166863993</t>
  </si>
  <si>
    <t>"rýha pro kabel VO"21,35*0,9*0,4</t>
  </si>
  <si>
    <t>11</t>
  </si>
  <si>
    <t>162751117</t>
  </si>
  <si>
    <t>Vodorovné přemístění přes 9 000 do 10000 m výkopku/sypaniny z horniny třídy těžitelnosti I skupiny 1 až 3</t>
  </si>
  <si>
    <t>109198455</t>
  </si>
  <si>
    <t>248,01+0,72+7,686</t>
  </si>
  <si>
    <t>162751119</t>
  </si>
  <si>
    <t>Příplatek k vodorovnému přemístění výkopku/sypaniny z horniny třídy těžitelnosti I skupiny 1 až 3 ZKD 1000 m přes 10000 m</t>
  </si>
  <si>
    <t>926591269</t>
  </si>
  <si>
    <t>256,416*10 "Přepočtené koeficientem množství</t>
  </si>
  <si>
    <t>13</t>
  </si>
  <si>
    <t>167151111</t>
  </si>
  <si>
    <t>Nakládání výkopku z hornin třídy těžitelnosti I skupiny 1 až 3 přes 100 m3</t>
  </si>
  <si>
    <t>-1550630990</t>
  </si>
  <si>
    <t>14</t>
  </si>
  <si>
    <t>171201231</t>
  </si>
  <si>
    <t>Poplatek za uložení zeminy a kamení na recyklační skládce (skládkovné) kód odpadu 17 05 04</t>
  </si>
  <si>
    <t>t</t>
  </si>
  <si>
    <t>-896101958</t>
  </si>
  <si>
    <t>(248,01+0,72+7,686)*1,8</t>
  </si>
  <si>
    <t>15</t>
  </si>
  <si>
    <t>181152302</t>
  </si>
  <si>
    <t>Úprava pláně pro silnice a dálnice v zářezech se zhutněním</t>
  </si>
  <si>
    <t>603268479</t>
  </si>
  <si>
    <t>374,64+49+18+16,7</t>
  </si>
  <si>
    <t>16</t>
  </si>
  <si>
    <t>181151321</t>
  </si>
  <si>
    <t>Plošná úprava terénu přes 500 m2 zemina skupiny 1 až 4 nerovnosti přes 100 do 150 mm v rovinně a svahu do 1:5</t>
  </si>
  <si>
    <t>-171313934</t>
  </si>
  <si>
    <t>"úprava ploch dotčených stavbou"253</t>
  </si>
  <si>
    <t>17</t>
  </si>
  <si>
    <t>181351113</t>
  </si>
  <si>
    <t>Rozprostření ornice tl vrstvy do 200 mm pl přes 500 m2 v rovině nebo ve svahu do 1:5 strojně</t>
  </si>
  <si>
    <t>-300275218</t>
  </si>
  <si>
    <t>Znovupoužití ornice odtěžené z odkopávek pro konstrukci parkoviště a komunikací</t>
  </si>
  <si>
    <t>"úprava ploch dotčených stavbou "253</t>
  </si>
  <si>
    <t>18</t>
  </si>
  <si>
    <t>M</t>
  </si>
  <si>
    <t>10364101</t>
  </si>
  <si>
    <t>zemina pro terénní úpravy - ornice</t>
  </si>
  <si>
    <t>-1498007269</t>
  </si>
  <si>
    <t>Fakturace v případě že vytěžená ornice nebude vhodná ke zpětnému použití</t>
  </si>
  <si>
    <t>(253*0,15)*1,8</t>
  </si>
  <si>
    <t>19</t>
  </si>
  <si>
    <t>181411131</t>
  </si>
  <si>
    <t>Založení parkového trávníku výsevem pl do 1000 m2 v rovině a ve svahu do 1:5</t>
  </si>
  <si>
    <t>-1645786957</t>
  </si>
  <si>
    <t>20</t>
  </si>
  <si>
    <t>00572410</t>
  </si>
  <si>
    <t>osivo směs travní parková</t>
  </si>
  <si>
    <t>kg</t>
  </si>
  <si>
    <t>1660660295</t>
  </si>
  <si>
    <t>253*0,02 "Přepočtené koeficientem množství</t>
  </si>
  <si>
    <t>183111312</t>
  </si>
  <si>
    <t>Jamky pro výsadbu s výměnou 100 % půdy zeminy skupiny 1 až 4 obj přes 0,002 do 0,005 m3 v rovině a svahu do 1:5</t>
  </si>
  <si>
    <t>kus</t>
  </si>
  <si>
    <t>-345739783</t>
  </si>
  <si>
    <t>"jamka pro výsev Bobkovišně lékařské"66</t>
  </si>
  <si>
    <t>22</t>
  </si>
  <si>
    <t>10321100</t>
  </si>
  <si>
    <t>zahradní substrát pro výsadbu VL</t>
  </si>
  <si>
    <t>-490867630</t>
  </si>
  <si>
    <t>66*0,005 "Přepočtené koeficientem množství</t>
  </si>
  <si>
    <t>23</t>
  </si>
  <si>
    <t>184102211</t>
  </si>
  <si>
    <t>Výsadba keře bez balu v do 1 m do jamky se zalitím v rovině a svahu do 1:5</t>
  </si>
  <si>
    <t>-1006686598</t>
  </si>
  <si>
    <t>"výsev Bobkovišně lékařské"66</t>
  </si>
  <si>
    <t>24</t>
  </si>
  <si>
    <t>02652026_R01</t>
  </si>
  <si>
    <t>bobkovišeň lékařská /Rotundifolia/</t>
  </si>
  <si>
    <t>361962423</t>
  </si>
  <si>
    <t>25</t>
  </si>
  <si>
    <t>184853511</t>
  </si>
  <si>
    <t>Chemické odplevelení před založením kultury přes 20 m2 postřikem na široko v rovině a svahu do 1:5 strojně</t>
  </si>
  <si>
    <t>-1257674001</t>
  </si>
  <si>
    <t>26</t>
  </si>
  <si>
    <t>185804312</t>
  </si>
  <si>
    <t>Zalití rostlin vodou plocha přes 20 m2</t>
  </si>
  <si>
    <t>-400446644</t>
  </si>
  <si>
    <t>"zalivkra trávníku"685,56</t>
  </si>
  <si>
    <t>"keře 5x zalití 50l/keř"66*0,05*5</t>
  </si>
  <si>
    <t>702,06*0,01 "Přepočtené koeficientem množství</t>
  </si>
  <si>
    <t>Zakládání</t>
  </si>
  <si>
    <t>27</t>
  </si>
  <si>
    <t>213141112</t>
  </si>
  <si>
    <t>Zřízení vrstvy z geotextilie v rovině nebo ve sklonu do 1:5 š přes 3 do 6 m</t>
  </si>
  <si>
    <t>-466851831</t>
  </si>
  <si>
    <t>Výkres D112a/D112d</t>
  </si>
  <si>
    <t>"pod vsakovací dlažbou parkoviště - sorpční textilie např REO FB 400g/m2"132+62</t>
  </si>
  <si>
    <t>28</t>
  </si>
  <si>
    <t>69311270</t>
  </si>
  <si>
    <t>geotextilie netkaná separační, ochranná, filtrační, drenážní PES 400g/m2</t>
  </si>
  <si>
    <t>366245189</t>
  </si>
  <si>
    <t>194*1,13402 "Přepočtené koeficientem množství</t>
  </si>
  <si>
    <t>Komunikace pozemní</t>
  </si>
  <si>
    <t>29</t>
  </si>
  <si>
    <t>564851111</t>
  </si>
  <si>
    <t>Podklad ze štěrkodrtě ŠD plochy přes 100 m2 tl 150 mm</t>
  </si>
  <si>
    <t>-1914343866</t>
  </si>
  <si>
    <t>"Parkoviště - ŠDb - štěrkodrť frakce 0-63mm" (132+62)*1,1</t>
  </si>
  <si>
    <t>"Parkoviště - ŠDa - štěrkodrť frakce 0-32mm" (132+62)*1,05</t>
  </si>
  <si>
    <t>Mezisoučet</t>
  </si>
  <si>
    <t>"Příjezdová komunikace - ŠDb - štěrkodrť frakce 0-63mm"208*1,1</t>
  </si>
  <si>
    <t>"Příjezdová komunikace - ŠDa - štěrkodrť frakce 0-32mm"208*1,05</t>
  </si>
  <si>
    <t>"chodníky ŠDa - štěrkodrť frakce 0-32mm"25,52*1,05</t>
  </si>
  <si>
    <t>"sjezd přes chodník - ŠDb - štěrkodrť frakce 0-63mm" (8+3+2,6)*1,1</t>
  </si>
  <si>
    <t>"sjezd přes chodník - ŠDa - štěrkodrť frakce 0-63mm" (8+3+2,6)*1,05</t>
  </si>
  <si>
    <t>30</t>
  </si>
  <si>
    <t>564951313</t>
  </si>
  <si>
    <t>Podklad z betonového recyklátu plochy přes 100 m2 tl 150 mm</t>
  </si>
  <si>
    <t>-1218161152</t>
  </si>
  <si>
    <t>"Parkoviště" (132+62)*2</t>
  </si>
  <si>
    <t>"Příjezdová komunikace "208*2</t>
  </si>
  <si>
    <t>"sjezd přes chodník" (8+3+2,6)*2</t>
  </si>
  <si>
    <t>31</t>
  </si>
  <si>
    <t>565155101</t>
  </si>
  <si>
    <t>Asfaltový beton vrstva podkladní ACP 16 (obalované kamenivo OKS) tl 70 mm š do 1,5 m</t>
  </si>
  <si>
    <t>1362026444</t>
  </si>
  <si>
    <t>"komunikace - ACP16+, 70mm"208</t>
  </si>
  <si>
    <t>32</t>
  </si>
  <si>
    <t>573211107</t>
  </si>
  <si>
    <t>Postřik živičný spojovací z asfaltu v množství 0,30 kg/m2</t>
  </si>
  <si>
    <t>157151651</t>
  </si>
  <si>
    <t>"komunikace - spojovací postřik mezi vrstvama"208</t>
  </si>
  <si>
    <t>33</t>
  </si>
  <si>
    <t>577134121</t>
  </si>
  <si>
    <t>Asfaltový beton vrstva obrusná ACO 11+ (ABS) tř. I tl 40 mm š přes 3 m z nemodifikovaného asfaltu</t>
  </si>
  <si>
    <t>-1760857203</t>
  </si>
  <si>
    <t>"komunikace - ACO11, 40mm"208</t>
  </si>
  <si>
    <t>34</t>
  </si>
  <si>
    <t>596211110</t>
  </si>
  <si>
    <t>Kladení zámkové dlažby komunikací pro pěší ručně tl 60 mm skupiny A pl do 50 m2</t>
  </si>
  <si>
    <t>-299553086</t>
  </si>
  <si>
    <t>"varovné pásy na chodnících"9,8+9,7</t>
  </si>
  <si>
    <t>"chodníky"25,6</t>
  </si>
  <si>
    <t>35</t>
  </si>
  <si>
    <t>59245018</t>
  </si>
  <si>
    <t>dlažba skladebná betonová 200x100mm tl 60mm přírodní</t>
  </si>
  <si>
    <t>-1802578190</t>
  </si>
  <si>
    <t>25,6*1,0547 "Přepočtené koeficientem množství</t>
  </si>
  <si>
    <t>36</t>
  </si>
  <si>
    <t>59245006</t>
  </si>
  <si>
    <t>dlažba pro nevidomé betonová 200x100mm tl 60mm barevná</t>
  </si>
  <si>
    <t>1582957147</t>
  </si>
  <si>
    <t>19,5*1,02565 "Přepočtené koeficientem množství</t>
  </si>
  <si>
    <t>37</t>
  </si>
  <si>
    <t>596212210</t>
  </si>
  <si>
    <t>Kladení zámkové dlažby pozemních komunikací ručně tl 80 mm skupiny A pl do 50 m2</t>
  </si>
  <si>
    <t>-1639375073</t>
  </si>
  <si>
    <t>"přejezd přes chodník"8,1</t>
  </si>
  <si>
    <t>"umělá vodící linie"2,6</t>
  </si>
  <si>
    <t>"varovný pás"3</t>
  </si>
  <si>
    <t>"plocha pro nástřik ZTP a dobíjecích stanic"1,2*1,2*3</t>
  </si>
  <si>
    <t>38</t>
  </si>
  <si>
    <t>59245020</t>
  </si>
  <si>
    <t>dlažba skladebná betonová 200x100mm tl 80mm přírodní</t>
  </si>
  <si>
    <t>293211354</t>
  </si>
  <si>
    <t>12,42*1,04668 "Přepočtené koeficientem množství</t>
  </si>
  <si>
    <t>39</t>
  </si>
  <si>
    <t>59245226</t>
  </si>
  <si>
    <t>dlažba pro nevidomé betonová 200x100mm tl 80mm barevná</t>
  </si>
  <si>
    <t>1653719914</t>
  </si>
  <si>
    <t>"varovný pás - barva červená"3</t>
  </si>
  <si>
    <t>40</t>
  </si>
  <si>
    <t>BET.VL8C01</t>
  </si>
  <si>
    <t>BEST-VODÍCÍ LINIE/8CM PŘÍRODNÍ</t>
  </si>
  <si>
    <t>-1265214556</t>
  </si>
  <si>
    <t>41</t>
  </si>
  <si>
    <t>596412212</t>
  </si>
  <si>
    <t>Kladení dlažby z vegetačních tvárnic pozemních komunikací tl 80 mm pl přes 100 do 300 m2</t>
  </si>
  <si>
    <t>-876488642</t>
  </si>
  <si>
    <t>Výkres D112g</t>
  </si>
  <si>
    <t>"Zatravňovací dlažba parkoviště"62+132</t>
  </si>
  <si>
    <t>42</t>
  </si>
  <si>
    <t>BET.S08C01</t>
  </si>
  <si>
    <t>BEST-KROSO/8CM PŘÍRODNÍ</t>
  </si>
  <si>
    <t>1333659463</t>
  </si>
  <si>
    <t>194-4,32-12,6</t>
  </si>
  <si>
    <t>177,08*1,03343 "Přepočtené koeficientem množství</t>
  </si>
  <si>
    <t>43</t>
  </si>
  <si>
    <t>BET.S08C06</t>
  </si>
  <si>
    <t>BEST-KROSO/8CM ČERVENÁ</t>
  </si>
  <si>
    <t>1374145612</t>
  </si>
  <si>
    <t>"V10b - odělení parkovacích míst"14*4,5*0,2</t>
  </si>
  <si>
    <t>12,6*1,03175 "Přepočtené koeficientem množství</t>
  </si>
  <si>
    <t>Ostatní konstrukce a práce, bourání</t>
  </si>
  <si>
    <t>44</t>
  </si>
  <si>
    <t>914111111</t>
  </si>
  <si>
    <t>Montáž svislé dopravní značky do velikosti 1 m2 objímkami na sloupek nebo konzolu</t>
  </si>
  <si>
    <t>-113331430</t>
  </si>
  <si>
    <t>"IP11b"1</t>
  </si>
  <si>
    <t>"IP12+E1+E8d"3</t>
  </si>
  <si>
    <t>"IP12+ZTP"1</t>
  </si>
  <si>
    <t>45</t>
  </si>
  <si>
    <t>40445625</t>
  </si>
  <si>
    <t>informativní značky provozní IP8, IP9, IP11-IP13 500x700mm</t>
  </si>
  <si>
    <t>1470669815</t>
  </si>
  <si>
    <t>"IP12"1</t>
  </si>
  <si>
    <t>46</t>
  </si>
  <si>
    <t>40445649</t>
  </si>
  <si>
    <t>dodatkové tabulky E3-E5, E8, E14-E16 500x150mm</t>
  </si>
  <si>
    <t>-1645885410</t>
  </si>
  <si>
    <t>"E8d"1</t>
  </si>
  <si>
    <t>47</t>
  </si>
  <si>
    <t>40445647</t>
  </si>
  <si>
    <t>dodatkové tabulky E1, E2a,b , E6, E9, E10 E12c, E17 500x500mm</t>
  </si>
  <si>
    <t>-926780516</t>
  </si>
  <si>
    <t>"E1(znak elektronabíječky"1</t>
  </si>
  <si>
    <t>48</t>
  </si>
  <si>
    <t>914111112</t>
  </si>
  <si>
    <t>Montáž svislé dopravní značky do velikosti 1 m2 páskováním na sloup</t>
  </si>
  <si>
    <t>-1289891071</t>
  </si>
  <si>
    <t>"P4"1</t>
  </si>
  <si>
    <t>49</t>
  </si>
  <si>
    <t>40445608</t>
  </si>
  <si>
    <t>značky upravující přednost P1, P4 700mm</t>
  </si>
  <si>
    <t>-23210167</t>
  </si>
  <si>
    <t>50</t>
  </si>
  <si>
    <t>914511111</t>
  </si>
  <si>
    <t>Montáž sloupku dopravních značek délky do 3,5 m s betonovým základem</t>
  </si>
  <si>
    <t>-224577903</t>
  </si>
  <si>
    <t>"3ks"3</t>
  </si>
  <si>
    <t>51</t>
  </si>
  <si>
    <t>40445225</t>
  </si>
  <si>
    <t>sloupek pro dopravní značku Zn D 60mm v 3,5m</t>
  </si>
  <si>
    <t>1387434270</t>
  </si>
  <si>
    <t>52</t>
  </si>
  <si>
    <t>915121111</t>
  </si>
  <si>
    <t>Vodorovné dopravní značení vodící čáry souvislé š 250 mm základní bílá barva</t>
  </si>
  <si>
    <t>1263955185</t>
  </si>
  <si>
    <t>"V4"12</t>
  </si>
  <si>
    <t>53</t>
  </si>
  <si>
    <t>915131111</t>
  </si>
  <si>
    <t>Vodorovné dopravní značení přechody pro chodce, šipky, symboly základní bílá barva</t>
  </si>
  <si>
    <t>-295895552</t>
  </si>
  <si>
    <t>"V13a"27,9</t>
  </si>
  <si>
    <t>"V10f - 1x"0,25*1</t>
  </si>
  <si>
    <t>"znak dobíjecí stanice - 2x"0,4*2</t>
  </si>
  <si>
    <t>54</t>
  </si>
  <si>
    <t>915221111</t>
  </si>
  <si>
    <t>Vodorovné dopravní značení vodící čáry souvislé š 250 mm bílý plast</t>
  </si>
  <si>
    <t>235242117</t>
  </si>
  <si>
    <t>55</t>
  </si>
  <si>
    <t>915231111</t>
  </si>
  <si>
    <t>Vodorovné dopravní značení přechody pro chodce, šipky, symboly bílý plast</t>
  </si>
  <si>
    <t>-787037424</t>
  </si>
  <si>
    <t>56</t>
  </si>
  <si>
    <t>915611111</t>
  </si>
  <si>
    <t>Předznačení vodorovného liniového značení</t>
  </si>
  <si>
    <t>-1645020564</t>
  </si>
  <si>
    <t>57</t>
  </si>
  <si>
    <t>915621111</t>
  </si>
  <si>
    <t>Předznačení vodorovného plošného značení</t>
  </si>
  <si>
    <t>1617219665</t>
  </si>
  <si>
    <t>58</t>
  </si>
  <si>
    <t>916131213</t>
  </si>
  <si>
    <t>Osazení silničního obrubníku betonového stojatého s boční opěrou do lože z betonu prostého</t>
  </si>
  <si>
    <t>-504669242</t>
  </si>
  <si>
    <t>Výkres C3/D112a</t>
  </si>
  <si>
    <t>"silniční obruba"90,2+14,6+30,3+5,2+5,1+7,4</t>
  </si>
  <si>
    <t>59</t>
  </si>
  <si>
    <t>59217031</t>
  </si>
  <si>
    <t>obrubník silniční betonový 1000x150x250mm</t>
  </si>
  <si>
    <t>-2076587400</t>
  </si>
  <si>
    <t>152,856-67,6-4-1,6-0,75</t>
  </si>
  <si>
    <t>78,906*1,05188 "Přepočtené koeficientem množství</t>
  </si>
  <si>
    <t>60</t>
  </si>
  <si>
    <t>59217029</t>
  </si>
  <si>
    <t>obrubník silniční betonový nájezdový 1000x150x150mm</t>
  </si>
  <si>
    <t>1239054311</t>
  </si>
  <si>
    <t>"vjezd na parkoviště"15,3+7,4</t>
  </si>
  <si>
    <t>"oddělení parkovacích míst od asf. komunikace"14,6+30,3</t>
  </si>
  <si>
    <t>67,6*1,0355 "Přepočtené koeficientem množství</t>
  </si>
  <si>
    <t>61</t>
  </si>
  <si>
    <t>59217076</t>
  </si>
  <si>
    <t>obrubník silniční betonový přechodový 1000x150x250mm</t>
  </si>
  <si>
    <t>-718394291</t>
  </si>
  <si>
    <t>"4ks"4</t>
  </si>
  <si>
    <t>62</t>
  </si>
  <si>
    <t>BET.M25RV1</t>
  </si>
  <si>
    <t>BEST-MONO II ROHOVÝ,VNITŘNÍ/25CM PŘÍRODNÍ</t>
  </si>
  <si>
    <t>2117183178</t>
  </si>
  <si>
    <t>"rohy parkoviště 3ks"3</t>
  </si>
  <si>
    <t>63</t>
  </si>
  <si>
    <t>BET.M25R11</t>
  </si>
  <si>
    <t>BEST-MONO II POLOMĚR 1,VNĚJŠÍ/25CM PŘÍRODNÍ</t>
  </si>
  <si>
    <t>2079578407</t>
  </si>
  <si>
    <t>"parkoviště výjezdový oblouk" 2</t>
  </si>
  <si>
    <t>64</t>
  </si>
  <si>
    <t>916231213</t>
  </si>
  <si>
    <t>Osazení chodníkového obrubníku betonového stojatého s boční opěrou do lože z betonu prostého</t>
  </si>
  <si>
    <t>1049520566</t>
  </si>
  <si>
    <t>"dopojení chodníků"5,8+7,8+3,8</t>
  </si>
  <si>
    <t>65</t>
  </si>
  <si>
    <t>59217016</t>
  </si>
  <si>
    <t>obrubník betonový chodníkový 1000x80x250mm</t>
  </si>
  <si>
    <t>-1394158375</t>
  </si>
  <si>
    <t>17,4*1,0345 "Přepočtené koeficientem množství</t>
  </si>
  <si>
    <t>66</t>
  </si>
  <si>
    <t>919121212</t>
  </si>
  <si>
    <t>Těsnění spár zálivkou za studena pro komůrky š 10 mm hl 20 mm bez těsnicího profilu</t>
  </si>
  <si>
    <t>515870580</t>
  </si>
  <si>
    <t>"spára podél obruby u asf. komunikace"72,6+5+5+7,35</t>
  </si>
  <si>
    <t>67</t>
  </si>
  <si>
    <t>919731123</t>
  </si>
  <si>
    <t>Zarovnání styčné plochy podkladu nebo krytu živičného tl přes 100 do 200 mm</t>
  </si>
  <si>
    <t>527754047</t>
  </si>
  <si>
    <t>"vyřezání spáry podél obruby" 18,2</t>
  </si>
  <si>
    <t>68</t>
  </si>
  <si>
    <t>919732211</t>
  </si>
  <si>
    <t>Styčná spára napojení nového živičného povrchu na stávající za tepla š 15 mm hl 25 mm s prořezáním</t>
  </si>
  <si>
    <t>-736149791</t>
  </si>
  <si>
    <t>18,2</t>
  </si>
  <si>
    <t>69</t>
  </si>
  <si>
    <t>919735113</t>
  </si>
  <si>
    <t>Řezání stávajícího živičného krytu hl přes 100 do 150 mm</t>
  </si>
  <si>
    <t>-1602916805</t>
  </si>
  <si>
    <t>997</t>
  </si>
  <si>
    <t>Přesun sutě</t>
  </si>
  <si>
    <t>70</t>
  </si>
  <si>
    <t>997221551</t>
  </si>
  <si>
    <t>Vodorovná doprava suti ze sypkých materiálů do 1 km</t>
  </si>
  <si>
    <t>402730820</t>
  </si>
  <si>
    <t>71</t>
  </si>
  <si>
    <t>997221559</t>
  </si>
  <si>
    <t>Příplatek ZKD 1 km u vodorovné dopravy suti ze sypkých materiálů</t>
  </si>
  <si>
    <t>-1320395242</t>
  </si>
  <si>
    <t>88,739*19 "Přepočtené koeficientem množství</t>
  </si>
  <si>
    <t>72</t>
  </si>
  <si>
    <t>997221861</t>
  </si>
  <si>
    <t>Poplatek za uložení na recyklační skládce (skládkovné) stavebního odpadu z prostého betonu pod kódem 17 01 01</t>
  </si>
  <si>
    <t>1687575333</t>
  </si>
  <si>
    <t>4,342+60,014+12,034</t>
  </si>
  <si>
    <t>73</t>
  </si>
  <si>
    <t>997221873</t>
  </si>
  <si>
    <t>Poplatek za uložení na recyklační skládce (skládkovné) stavebního odpadu zeminy a kamení zatříděného do Katalogu odpadů pod kódem 17 05 04</t>
  </si>
  <si>
    <t>1126729528</t>
  </si>
  <si>
    <t>4,843</t>
  </si>
  <si>
    <t>74</t>
  </si>
  <si>
    <t>997221875</t>
  </si>
  <si>
    <t>Poplatek za uložení na recyklační skládce (skládkovné) stavebního odpadu asfaltového bez obsahu dehtu zatříděného do Katalogu odpadů pod kódem 17 03 02</t>
  </si>
  <si>
    <t>411461590</t>
  </si>
  <si>
    <t>2,705+4,802</t>
  </si>
  <si>
    <t>998</t>
  </si>
  <si>
    <t>Přesun hmot</t>
  </si>
  <si>
    <t>75</t>
  </si>
  <si>
    <t>998225111</t>
  </si>
  <si>
    <t>Přesun hmot pro pozemní komunikace s krytem z kamene, monolitickým betonovým nebo živičným</t>
  </si>
  <si>
    <t>1758757782</t>
  </si>
  <si>
    <t>VRN</t>
  </si>
  <si>
    <t>VRN4</t>
  </si>
  <si>
    <t>Inženýrská činnost</t>
  </si>
  <si>
    <t>76</t>
  </si>
  <si>
    <t>043154000</t>
  </si>
  <si>
    <t>Zkoušky hutnicí</t>
  </si>
  <si>
    <t>ks</t>
  </si>
  <si>
    <t>1024</t>
  </si>
  <si>
    <t>-759768966</t>
  </si>
  <si>
    <t>"1x zkoušky na parapláni"1</t>
  </si>
  <si>
    <t>"1x zkošky na pláni po sanaci"1</t>
  </si>
  <si>
    <t>"2x zkoušky na štěrcích"2</t>
  </si>
  <si>
    <t>2 - Objekty veřejného osvětlení</t>
  </si>
  <si>
    <t xml:space="preserve">    3 - Svislé a kompletní konstrukce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</si>
  <si>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</si>
  <si>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</si>
  <si>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</si>
  <si>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</si>
  <si>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</si>
  <si>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174151101</t>
  </si>
  <si>
    <t>Zásyp jam, šachet rýh nebo kolem objektů sypaninou se zhutněním</t>
  </si>
  <si>
    <t>-82371534</t>
  </si>
  <si>
    <t>Výkres D142a/D142b</t>
  </si>
  <si>
    <t>"zásyp rýhy VO"0,4*38*(0,9-0,2-0,15)</t>
  </si>
  <si>
    <t>58331200</t>
  </si>
  <si>
    <t>štěrkopísek netříděný</t>
  </si>
  <si>
    <t>963560774</t>
  </si>
  <si>
    <t>8,36</t>
  </si>
  <si>
    <t>8,36*1,8 "Přepočtené koeficientem množství</t>
  </si>
  <si>
    <t>175151101</t>
  </si>
  <si>
    <t>Obsypání potrubí strojně sypaninou bez prohození, uloženou do 3 m</t>
  </si>
  <si>
    <t>-905973815</t>
  </si>
  <si>
    <t>"rýha pro kabel VO"0,4*38*0,1</t>
  </si>
  <si>
    <t>58337308</t>
  </si>
  <si>
    <t>štěrkopísek frakce 0/2</t>
  </si>
  <si>
    <t>-1301097131</t>
  </si>
  <si>
    <t>1,52*2 "Přepočtené koeficientem množství</t>
  </si>
  <si>
    <t>275313711</t>
  </si>
  <si>
    <t>Základové patky z betonu tř. C 20/25</t>
  </si>
  <si>
    <t>2009081560</t>
  </si>
  <si>
    <t>"základ stožáru 2x"2*(0,9*0,6*0,6)</t>
  </si>
  <si>
    <t>Svislé a kompletní konstrukce</t>
  </si>
  <si>
    <t>388995211</t>
  </si>
  <si>
    <t>Chránička kabelů z trub HDPE v římse DN 80</t>
  </si>
  <si>
    <t>240593607</t>
  </si>
  <si>
    <t>"chráničky pro prostup kabelu do stožáru"2*0,8</t>
  </si>
  <si>
    <t>34571352</t>
  </si>
  <si>
    <t>trubka elektroinstalační ohebná dvouplášťová korugovaná HDPE+LDPE (chránička) D 52/63mm</t>
  </si>
  <si>
    <t>-780974872</t>
  </si>
  <si>
    <t>PSV</t>
  </si>
  <si>
    <t>Práce a dodávky PSV</t>
  </si>
  <si>
    <t>741</t>
  </si>
  <si>
    <t>Elektroinstalace - silnoproud</t>
  </si>
  <si>
    <t>741120201</t>
  </si>
  <si>
    <t>Montáž vodič Cu izolovaný plný a laněný s PVC pláštěm žíla 1,5 až 16 mm2 volně (např. CY, CHAH-V)</t>
  </si>
  <si>
    <t>-1800655823</t>
  </si>
  <si>
    <t>"trasy NN VO"15,22+22,6+38,3</t>
  </si>
  <si>
    <t>"z výkopu do lampy"1*(2)</t>
  </si>
  <si>
    <t>"kabel ve stožáru h=6m + výložník 1m"2*7</t>
  </si>
  <si>
    <t>34111080</t>
  </si>
  <si>
    <t>kabel instalační jádro Cu plné izolace PVC plášť PVC 450/750V (CYKY) 4x16mm2</t>
  </si>
  <si>
    <t>-1505088867</t>
  </si>
  <si>
    <t>78,12*1,15 "Přepočtené koeficientem množství</t>
  </si>
  <si>
    <t>-1553104099</t>
  </si>
  <si>
    <t>34111030</t>
  </si>
  <si>
    <t>kabel instalační jádro Cu plné izolace PVC plášť PVC 450/750V (CYKY) 3x1,5mm2</t>
  </si>
  <si>
    <t>544389527</t>
  </si>
  <si>
    <t>"kabel ve stožáru h=6m"2*7</t>
  </si>
  <si>
    <t>14*1,15 "Přepočtené koeficientem množství</t>
  </si>
  <si>
    <t>998741102</t>
  </si>
  <si>
    <t>Přesun hmot tonážní pro silnoproud v objektech v přes 6 do 12 m</t>
  </si>
  <si>
    <t>1945465838</t>
  </si>
  <si>
    <t>Práce a dodávky M</t>
  </si>
  <si>
    <t>21-M</t>
  </si>
  <si>
    <t>Elektromontáže</t>
  </si>
  <si>
    <t>210203901</t>
  </si>
  <si>
    <t>Montáž svítidel LED se zapojením vodičů průmyslových nebo venkovních na výložník nebo dřík</t>
  </si>
  <si>
    <t>-900283735</t>
  </si>
  <si>
    <t>"montáž svítidel veřejného osvětlení"2</t>
  </si>
  <si>
    <t>1746556</t>
  </si>
  <si>
    <t>SVITIDLO VOLTANA 2 16LED 27W 500MA WW</t>
  </si>
  <si>
    <t>128</t>
  </si>
  <si>
    <t>-949788924</t>
  </si>
  <si>
    <t>210204011</t>
  </si>
  <si>
    <t>Montáž stožárů osvětlení ocelových samostatně stojících délky do 12 m</t>
  </si>
  <si>
    <t>-761715313</t>
  </si>
  <si>
    <t>"VO 2ks"2</t>
  </si>
  <si>
    <t>1010047722</t>
  </si>
  <si>
    <t>KL 6 stožár sadový třístupňový</t>
  </si>
  <si>
    <t>-285825581</t>
  </si>
  <si>
    <t>210204103</t>
  </si>
  <si>
    <t>Montáž výložníků osvětlení jednoramenných sloupových hmotnosti do 35 kg</t>
  </si>
  <si>
    <t>343728234</t>
  </si>
  <si>
    <t>10.055.131</t>
  </si>
  <si>
    <t>KOOPERATIVA Výložník SK 1-1000 žárový zinek, sadový</t>
  </si>
  <si>
    <t>-1436732884</t>
  </si>
  <si>
    <t>210204202</t>
  </si>
  <si>
    <t>Montáž elektrovýzbroje stožárů osvětlení 2 okruhy</t>
  </si>
  <si>
    <t>421990412</t>
  </si>
  <si>
    <t>"Elektrovýzbroj stožáru 2ks"2</t>
  </si>
  <si>
    <t>31674129</t>
  </si>
  <si>
    <t>výzbroj stožárová SV 6.6.4</t>
  </si>
  <si>
    <t>1450961910</t>
  </si>
  <si>
    <t>2*4 "Přepočtené koeficientem množství</t>
  </si>
  <si>
    <t>210220001</t>
  </si>
  <si>
    <t>Montáž uzemňovacího vedení vodičů FeZn pomocí svorek na povrchu páskou do 120 mm2</t>
  </si>
  <si>
    <t>-933723042</t>
  </si>
  <si>
    <t>35442062</t>
  </si>
  <si>
    <t>pás zemnící 30x4mm FeZn</t>
  </si>
  <si>
    <t>-1561323184</t>
  </si>
  <si>
    <t>35442026</t>
  </si>
  <si>
    <t>svorka uzemnění Cu pro zemnící pásku</t>
  </si>
  <si>
    <t>-1649366744</t>
  </si>
  <si>
    <t>210220002</t>
  </si>
  <si>
    <t>Montáž uzemňovacích vedení vodičů FeZn pomocí svorek na povrchu drátem nebo lanem do průměru 10 mm</t>
  </si>
  <si>
    <t>-148140309</t>
  </si>
  <si>
    <t>35441073</t>
  </si>
  <si>
    <t>drát D 10mm FeZn</t>
  </si>
  <si>
    <t>324486516</t>
  </si>
  <si>
    <t>"1m=0,61 kg"14*0,61*1,03</t>
  </si>
  <si>
    <t>35441885</t>
  </si>
  <si>
    <t>svorka spojovací pro lano D 8-10mm</t>
  </si>
  <si>
    <t>-771320546</t>
  </si>
  <si>
    <t>210220021_R02</t>
  </si>
  <si>
    <t>Napojení kabel CYKY přívod na lampu VO</t>
  </si>
  <si>
    <t>soub</t>
  </si>
  <si>
    <t>-100011392</t>
  </si>
  <si>
    <t>46-M</t>
  </si>
  <si>
    <t>Zemní práce při extr.mont.pracích</t>
  </si>
  <si>
    <t>460661112</t>
  </si>
  <si>
    <t>Kabelové lože z písku pro kabely nn bez zakrytí š lože přes 35 do 50 cm</t>
  </si>
  <si>
    <t>-1168556024</t>
  </si>
  <si>
    <t>"lože kabelu VO "38</t>
  </si>
  <si>
    <t>460671113</t>
  </si>
  <si>
    <t>Výstražná fólie pro krytí kabelů šířky přes 25 do 34 cm</t>
  </si>
  <si>
    <t>-1330488164</t>
  </si>
  <si>
    <t>"kabelu VO "38</t>
  </si>
  <si>
    <t>69311311</t>
  </si>
  <si>
    <t>pás varovný plný do výkopu š 330mm s potiskem</t>
  </si>
  <si>
    <t>256</t>
  </si>
  <si>
    <t>-1367695837</t>
  </si>
  <si>
    <t>460742113</t>
  </si>
  <si>
    <t>Osazení kabelových prostupů z trub plastových do rýhy bez obsypu průměru přes 15 do 20 cm</t>
  </si>
  <si>
    <t>-1539110852</t>
  </si>
  <si>
    <t>"pouzdro stožáru VO"2</t>
  </si>
  <si>
    <t>28611143</t>
  </si>
  <si>
    <t>trubka kanalizační PVC DN 315x1000mm SN4</t>
  </si>
  <si>
    <t>-194223542</t>
  </si>
  <si>
    <t>044002000</t>
  </si>
  <si>
    <t>Revize</t>
  </si>
  <si>
    <t>kpl</t>
  </si>
  <si>
    <t>1632178788</t>
  </si>
  <si>
    <t>3 -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</si>
  <si>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</si>
  <si>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</si>
  <si>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</si>
  <si>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VRN1</t>
  </si>
  <si>
    <t>Průzkumné, geodetické a projektové práce</t>
  </si>
  <si>
    <t>012203000</t>
  </si>
  <si>
    <t>Geodetické práce při provádění stavby</t>
  </si>
  <si>
    <t>CS ÚRS 2023 02</t>
  </si>
  <si>
    <t>-124002308</t>
  </si>
  <si>
    <t>012303000</t>
  </si>
  <si>
    <t>Geodetické práce po výstavbě</t>
  </si>
  <si>
    <t>-1523837023</t>
  </si>
  <si>
    <t>013254000</t>
  </si>
  <si>
    <t>Dokumentace skutečného provedení stavby</t>
  </si>
  <si>
    <t>207833177</t>
  </si>
  <si>
    <t>VRN3</t>
  </si>
  <si>
    <t>Zařízení staveniště</t>
  </si>
  <si>
    <t>030001000</t>
  </si>
  <si>
    <t>měs</t>
  </si>
  <si>
    <t>1671066257</t>
  </si>
  <si>
    <t>1*2 "Přepočtené koeficientem množství</t>
  </si>
  <si>
    <t>033203000</t>
  </si>
  <si>
    <t>Energie pro zařízení staveniště</t>
  </si>
  <si>
    <t>-1643563575</t>
  </si>
  <si>
    <t>034103000</t>
  </si>
  <si>
    <t>Oplocení staveniště</t>
  </si>
  <si>
    <t>m/měs</t>
  </si>
  <si>
    <t>-2095894789</t>
  </si>
  <si>
    <t>"oplocení staveniště"63+6</t>
  </si>
  <si>
    <t>VRN7</t>
  </si>
  <si>
    <t>Provozní vlivy</t>
  </si>
  <si>
    <t>072103001</t>
  </si>
  <si>
    <t>Projednání DIO a zajištění DIR komunikace II.a III. třídy</t>
  </si>
  <si>
    <t>818154444</t>
  </si>
  <si>
    <t>072103011</t>
  </si>
  <si>
    <t>Zajištění DIO komunikace II. a III. třídy - jednoduché el. vedení</t>
  </si>
  <si>
    <t>2142000643</t>
  </si>
  <si>
    <t>075002000</t>
  </si>
  <si>
    <t>Ochranná pásma</t>
  </si>
  <si>
    <t>-1481937261</t>
  </si>
  <si>
    <t>"vytyčení stávajících inženýrských sítí (kabely NN)"3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</si>
</sst>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35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0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53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54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55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56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55</v>
      </c>
      <c r="AI60" s="43"/>
      <c r="AJ60" s="43"/>
      <c r="AK60" s="43"/>
      <c r="AL60" s="43"/>
      <c r="AM60" s="65" t="s">
        <v>56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57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58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55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56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55</v>
      </c>
      <c r="AI75" s="43"/>
      <c r="AJ75" s="43"/>
      <c r="AK75" s="43"/>
      <c r="AL75" s="43"/>
      <c r="AM75" s="65" t="s">
        <v>56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59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20052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Vybudování parkoviště v ul. Hornická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k.ú. Sokolov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24. 7. 2024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Sokolov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Vladimír Čechura - MESSOR s.r.o.</v>
      </c>
      <c r="AN89" s="72"/>
      <c r="AO89" s="72"/>
      <c r="AP89" s="72"/>
      <c r="AQ89" s="41"/>
      <c r="AR89" s="45"/>
      <c r="AS89" s="82" t="s">
        <v>60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25.6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Vladimír Čechura - MESSOR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61</v>
      </c>
      <c r="D92" s="95"/>
      <c r="E92" s="95"/>
      <c r="F92" s="95"/>
      <c r="G92" s="95"/>
      <c r="H92" s="96"/>
      <c r="I92" s="97" t="s">
        <v>62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63</v>
      </c>
      <c r="AH92" s="95"/>
      <c r="AI92" s="95"/>
      <c r="AJ92" s="95"/>
      <c r="AK92" s="95"/>
      <c r="AL92" s="95"/>
      <c r="AM92" s="95"/>
      <c r="AN92" s="97" t="s">
        <v>64</v>
      </c>
      <c r="AO92" s="95"/>
      <c r="AP92" s="99"/>
      <c r="AQ92" s="100" t="s">
        <v>65</v>
      </c>
      <c r="AR92" s="45"/>
      <c r="AS92" s="101" t="s">
        <v>66</v>
      </c>
      <c r="AT92" s="102" t="s">
        <v>67</v>
      </c>
      <c r="AU92" s="102" t="s">
        <v>68</v>
      </c>
      <c r="AV92" s="102" t="s">
        <v>69</v>
      </c>
      <c r="AW92" s="102" t="s">
        <v>70</v>
      </c>
      <c r="AX92" s="102" t="s">
        <v>71</v>
      </c>
      <c r="AY92" s="102" t="s">
        <v>72</v>
      </c>
      <c r="AZ92" s="102" t="s">
        <v>73</v>
      </c>
      <c r="BA92" s="102" t="s">
        <v>74</v>
      </c>
      <c r="BB92" s="102" t="s">
        <v>75</v>
      </c>
      <c r="BC92" s="102" t="s">
        <v>76</v>
      </c>
      <c r="BD92" s="103" t="s">
        <v>77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78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ROUND(SUM(AG95:AG97),2)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ROUND(SUM(AS95:AS97),2)</f>
        <v>0</v>
      </c>
      <c r="AT94" s="115">
        <f>ROUND(SUM(AV94:AW94),2)</f>
        <v>0</v>
      </c>
      <c r="AU94" s="116">
        <f>ROUND(SUM(AU95:AU97),5)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ROUND(SUM(AZ95:AZ97),2)</f>
        <v>0</v>
      </c>
      <c r="BA94" s="115">
        <f>ROUND(SUM(BA95:BA97),2)</f>
        <v>0</v>
      </c>
      <c r="BB94" s="115">
        <f>ROUND(SUM(BB95:BB97),2)</f>
        <v>0</v>
      </c>
      <c r="BC94" s="115">
        <f>ROUND(SUM(BC95:BC97),2)</f>
        <v>0</v>
      </c>
      <c r="BD94" s="117">
        <f>ROUND(SUM(BD95:BD97),2)</f>
        <v>0</v>
      </c>
      <c r="BE94" s="6"/>
      <c r="BS94" s="118" t="s">
        <v>79</v>
      </c>
      <c r="BT94" s="118" t="s">
        <v>80</v>
      </c>
      <c r="BU94" s="119" t="s">
        <v>81</v>
      </c>
      <c r="BV94" s="118" t="s">
        <v>82</v>
      </c>
      <c r="BW94" s="118" t="s">
        <v>5</v>
      </c>
      <c r="BX94" s="118" t="s">
        <v>83</v>
      </c>
      <c r="CL94" s="118" t="s">
        <v>1</v>
      </c>
    </row>
    <row r="95" s="7" customFormat="1" ht="16.5" customHeight="1">
      <c r="A95" s="120" t="s">
        <v>84</v>
      </c>
      <c r="B95" s="121"/>
      <c r="C95" s="122"/>
      <c r="D95" s="123" t="s">
        <v>85</v>
      </c>
      <c r="E95" s="123"/>
      <c r="F95" s="123"/>
      <c r="G95" s="123"/>
      <c r="H95" s="123"/>
      <c r="I95" s="124"/>
      <c r="J95" s="123" t="s">
        <v>86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'1 - Objekty pozemních kom...'!J30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87</v>
      </c>
      <c r="AR95" s="127"/>
      <c r="AS95" s="128">
        <v>0</v>
      </c>
      <c r="AT95" s="129">
        <f>ROUND(SUM(AV95:AW95),2)</f>
        <v>0</v>
      </c>
      <c r="AU95" s="130">
        <f>'1 - Objekty pozemních kom...'!P125</f>
        <v>0</v>
      </c>
      <c r="AV95" s="129">
        <f>'1 - Objekty pozemních kom...'!J33</f>
        <v>0</v>
      </c>
      <c r="AW95" s="129">
        <f>'1 - Objekty pozemních kom...'!J34</f>
        <v>0</v>
      </c>
      <c r="AX95" s="129">
        <f>'1 - Objekty pozemních kom...'!J35</f>
        <v>0</v>
      </c>
      <c r="AY95" s="129">
        <f>'1 - Objekty pozemních kom...'!J36</f>
        <v>0</v>
      </c>
      <c r="AZ95" s="129">
        <f>'1 - Objekty pozemních kom...'!F33</f>
        <v>0</v>
      </c>
      <c r="BA95" s="129">
        <f>'1 - Objekty pozemních kom...'!F34</f>
        <v>0</v>
      </c>
      <c r="BB95" s="129">
        <f>'1 - Objekty pozemních kom...'!F35</f>
        <v>0</v>
      </c>
      <c r="BC95" s="129">
        <f>'1 - Objekty pozemních kom...'!F36</f>
        <v>0</v>
      </c>
      <c r="BD95" s="131">
        <f>'1 - Objekty pozemních kom...'!F37</f>
        <v>0</v>
      </c>
      <c r="BE95" s="7"/>
      <c r="BT95" s="132" t="s">
        <v>85</v>
      </c>
      <c r="BV95" s="132" t="s">
        <v>82</v>
      </c>
      <c r="BW95" s="132" t="s">
        <v>88</v>
      </c>
      <c r="BX95" s="132" t="s">
        <v>5</v>
      </c>
      <c r="CL95" s="132" t="s">
        <v>1</v>
      </c>
      <c r="CM95" s="132" t="s">
        <v>89</v>
      </c>
    </row>
    <row r="96" s="7" customFormat="1" ht="16.5" customHeight="1">
      <c r="A96" s="120" t="s">
        <v>84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'2 - Objekty veřejného osv...'!J30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87</v>
      </c>
      <c r="AR96" s="127"/>
      <c r="AS96" s="128">
        <v>0</v>
      </c>
      <c r="AT96" s="129">
        <f>ROUND(SUM(AV96:AW96),2)</f>
        <v>0</v>
      </c>
      <c r="AU96" s="130">
        <f>'2 - Objekty veřejného osv...'!P127</f>
        <v>0</v>
      </c>
      <c r="AV96" s="129">
        <f>'2 - Objekty veřejného osv...'!J33</f>
        <v>0</v>
      </c>
      <c r="AW96" s="129">
        <f>'2 - Objekty veřejného osv...'!J34</f>
        <v>0</v>
      </c>
      <c r="AX96" s="129">
        <f>'2 - Objekty veřejného osv...'!J35</f>
        <v>0</v>
      </c>
      <c r="AY96" s="129">
        <f>'2 - Objekty veřejného osv...'!J36</f>
        <v>0</v>
      </c>
      <c r="AZ96" s="129">
        <f>'2 - Objekty veřejného osv...'!F33</f>
        <v>0</v>
      </c>
      <c r="BA96" s="129">
        <f>'2 - Objekty veřejného osv...'!F34</f>
        <v>0</v>
      </c>
      <c r="BB96" s="129">
        <f>'2 - Objekty veřejného osv...'!F35</f>
        <v>0</v>
      </c>
      <c r="BC96" s="129">
        <f>'2 - Objekty veřejného osv...'!F36</f>
        <v>0</v>
      </c>
      <c r="BD96" s="131">
        <f>'2 - Objekty veřejného osv...'!F37</f>
        <v>0</v>
      </c>
      <c r="BE96" s="7"/>
      <c r="BT96" s="132" t="s">
        <v>85</v>
      </c>
      <c r="BV96" s="132" t="s">
        <v>82</v>
      </c>
      <c r="BW96" s="132" t="s">
        <v>91</v>
      </c>
      <c r="BX96" s="132" t="s">
        <v>5</v>
      </c>
      <c r="CL96" s="132" t="s">
        <v>1</v>
      </c>
      <c r="CM96" s="132" t="s">
        <v>89</v>
      </c>
    </row>
    <row r="97" s="7" customFormat="1" ht="16.5" customHeight="1">
      <c r="A97" s="120" t="s">
        <v>84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'3 - Vedlejší rozpočtové n...'!J30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87</v>
      </c>
      <c r="AR97" s="127"/>
      <c r="AS97" s="133">
        <v>0</v>
      </c>
      <c r="AT97" s="134">
        <f>ROUND(SUM(AV97:AW97),2)</f>
        <v>0</v>
      </c>
      <c r="AU97" s="135">
        <f>'3 - Vedlejší rozpočtové n...'!P120</f>
        <v>0</v>
      </c>
      <c r="AV97" s="134">
        <f>'3 - Vedlejší rozpočtové n...'!J33</f>
        <v>0</v>
      </c>
      <c r="AW97" s="134">
        <f>'3 - Vedlejší rozpočtové n...'!J34</f>
        <v>0</v>
      </c>
      <c r="AX97" s="134">
        <f>'3 - Vedlejší rozpočtové n...'!J35</f>
        <v>0</v>
      </c>
      <c r="AY97" s="134">
        <f>'3 - Vedlejší rozpočtové n...'!J36</f>
        <v>0</v>
      </c>
      <c r="AZ97" s="134">
        <f>'3 - Vedlejší rozpočtové n...'!F33</f>
        <v>0</v>
      </c>
      <c r="BA97" s="134">
        <f>'3 - Vedlejší rozpočtové n...'!F34</f>
        <v>0</v>
      </c>
      <c r="BB97" s="134">
        <f>'3 - Vedlejší rozpočtové n...'!F35</f>
        <v>0</v>
      </c>
      <c r="BC97" s="134">
        <f>'3 - Vedlejší rozpočtové n...'!F36</f>
        <v>0</v>
      </c>
      <c r="BD97" s="136">
        <f>'3 - Vedlejší rozpočtové n...'!F37</f>
        <v>0</v>
      </c>
      <c r="BE97" s="7"/>
      <c r="BT97" s="132" t="s">
        <v>85</v>
      </c>
      <c r="BV97" s="132" t="s">
        <v>82</v>
      </c>
      <c r="BW97" s="132" t="s">
        <v>94</v>
      </c>
      <c r="BX97" s="132" t="s">
        <v>5</v>
      </c>
      <c r="CL97" s="132" t="s">
        <v>1</v>
      </c>
      <c r="CM97" s="132" t="s">
        <v>89</v>
      </c>
    </row>
    <row r="98" s="2" customFormat="1" ht="30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</sheetData>
  <sheetProtection sheet="1" formatColumns="0" formatRows="0" objects="1" scenarios="1" spinCount="100000" saltValue="c+Vz5L2DOlERFDIFhW+xd3/H6508i/f4uJfEfmLKm2/rat/YsjnoQ8cX20apx/zzR9KK8vMkvLkd4p+uvRlYng==" hashValue="v9zFBJ+ZtQTtC4WpnWd4AboDHBCPCcYd4L+ocoowU+4axkZhtgi/4O0+Vubbem7HaXem6VTBrwBtvdKihNYMiw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1 - Objekty pozemních kom...'!C2" display="/"/>
    <hyperlink ref="A96" location="'2 - Objekty veřejného osv...'!C2" display="/"/>
    <hyperlink ref="A97" location="'3 - Vedlejší rozpočtové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Vybudování parkoviště v ul. Hornická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24. 7. 2024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28</v>
      </c>
      <c r="J24" s="144" t="s">
        <v>35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ROUND((SUM(BE125:BE370)),  2)</f>
        <v>0</v>
      </c>
      <c r="G33" s="39"/>
      <c r="H33" s="39"/>
      <c r="I33" s="156">
        <v>0.20999999999999999</v>
      </c>
      <c r="J33" s="155">
        <f>ROUND(((SUM(BE125:BE370))*I33),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ROUND((SUM(BF125:BF370)),  2)</f>
        <v>0</v>
      </c>
      <c r="G34" s="39"/>
      <c r="H34" s="39"/>
      <c r="I34" s="156">
        <v>0.12</v>
      </c>
      <c r="J34" s="155">
        <f>ROUND(((SUM(BF125:BF370))*I34),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ROUND((SUM(BG125:BG370)),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ROUND((SUM(BH125:BH370)),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ROUND((SUM(BI125:BI370)),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Vybudování parkoviště v ul. Hornická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1 - Objekty pozemních komunikací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k.ú. Sokolov</v>
      </c>
      <c r="G89" s="41"/>
      <c r="H89" s="41"/>
      <c r="I89" s="33" t="s">
        <v>22</v>
      </c>
      <c r="J89" s="80" t="str">
        <f>IF(J12="","",J12)</f>
        <v>24. 7. 2024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Sokolov</v>
      </c>
      <c r="G91" s="41"/>
      <c r="H91" s="41"/>
      <c r="I91" s="33" t="s">
        <v>32</v>
      </c>
      <c r="J91" s="37" t="str">
        <f>E21</f>
        <v>Vladimír Čechura - MESSOR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Vladimír Čechura - MESSOR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103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104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105</v>
      </c>
      <c r="E99" s="189"/>
      <c r="F99" s="189"/>
      <c r="G99" s="189"/>
      <c r="H99" s="189"/>
      <c r="I99" s="189"/>
      <c r="J99" s="190">
        <f>J202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106</v>
      </c>
      <c r="E100" s="189"/>
      <c r="F100" s="189"/>
      <c r="G100" s="189"/>
      <c r="H100" s="189"/>
      <c r="I100" s="189"/>
      <c r="J100" s="190">
        <f>J208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107</v>
      </c>
      <c r="E101" s="189"/>
      <c r="F101" s="189"/>
      <c r="G101" s="189"/>
      <c r="H101" s="189"/>
      <c r="I101" s="189"/>
      <c r="J101" s="190">
        <f>J267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108</v>
      </c>
      <c r="E102" s="189"/>
      <c r="F102" s="189"/>
      <c r="G102" s="189"/>
      <c r="H102" s="189"/>
      <c r="I102" s="189"/>
      <c r="J102" s="190">
        <f>J352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109</v>
      </c>
      <c r="E103" s="189"/>
      <c r="F103" s="189"/>
      <c r="G103" s="189"/>
      <c r="H103" s="189"/>
      <c r="I103" s="189"/>
      <c r="J103" s="190">
        <f>J362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0"/>
      <c r="C104" s="181"/>
      <c r="D104" s="182" t="s">
        <v>110</v>
      </c>
      <c r="E104" s="183"/>
      <c r="F104" s="183"/>
      <c r="G104" s="183"/>
      <c r="H104" s="183"/>
      <c r="I104" s="183"/>
      <c r="J104" s="184">
        <f>J364</f>
        <v>0</v>
      </c>
      <c r="K104" s="181"/>
      <c r="L104" s="18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6"/>
      <c r="C105" s="187"/>
      <c r="D105" s="188" t="s">
        <v>111</v>
      </c>
      <c r="E105" s="189"/>
      <c r="F105" s="189"/>
      <c r="G105" s="189"/>
      <c r="H105" s="189"/>
      <c r="I105" s="189"/>
      <c r="J105" s="190">
        <f>J365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112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Vybudování parkoviště v ul. Hornická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1 - Objekty pozemních komunikací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k.ú. Sokolov</v>
      </c>
      <c r="G119" s="41"/>
      <c r="H119" s="41"/>
      <c r="I119" s="33" t="s">
        <v>22</v>
      </c>
      <c r="J119" s="80" t="str">
        <f>IF(J12="","",J12)</f>
        <v>24. 7. 2024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5.65" customHeight="1">
      <c r="A121" s="39"/>
      <c r="B121" s="40"/>
      <c r="C121" s="33" t="s">
        <v>24</v>
      </c>
      <c r="D121" s="41"/>
      <c r="E121" s="41"/>
      <c r="F121" s="28" t="str">
        <f>E15</f>
        <v>Město Sokolov</v>
      </c>
      <c r="G121" s="41"/>
      <c r="H121" s="41"/>
      <c r="I121" s="33" t="s">
        <v>32</v>
      </c>
      <c r="J121" s="37" t="str">
        <f>E21</f>
        <v>Vladimír Čechura - MESSOR s.r.o.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5.65" customHeight="1">
      <c r="A122" s="39"/>
      <c r="B122" s="40"/>
      <c r="C122" s="33" t="s">
        <v>30</v>
      </c>
      <c r="D122" s="41"/>
      <c r="E122" s="41"/>
      <c r="F122" s="28" t="str">
        <f>IF(E18="","",E18)</f>
        <v>Vyplň údaj</v>
      </c>
      <c r="G122" s="41"/>
      <c r="H122" s="41"/>
      <c r="I122" s="33" t="s">
        <v>37</v>
      </c>
      <c r="J122" s="37" t="str">
        <f>E24</f>
        <v>Vladimír Čechura - MESSOR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113</v>
      </c>
      <c r="D124" s="195" t="s">
        <v>65</v>
      </c>
      <c r="E124" s="195" t="s">
        <v>61</v>
      </c>
      <c r="F124" s="195" t="s">
        <v>62</v>
      </c>
      <c r="G124" s="195" t="s">
        <v>114</v>
      </c>
      <c r="H124" s="195" t="s">
        <v>115</v>
      </c>
      <c r="I124" s="195" t="s">
        <v>116</v>
      </c>
      <c r="J124" s="195" t="s">
        <v>100</v>
      </c>
      <c r="K124" s="196" t="s">
        <v>117</v>
      </c>
      <c r="L124" s="197"/>
      <c r="M124" s="101" t="s">
        <v>1</v>
      </c>
      <c r="N124" s="102" t="s">
        <v>44</v>
      </c>
      <c r="O124" s="102" t="s">
        <v>118</v>
      </c>
      <c r="P124" s="102" t="s">
        <v>119</v>
      </c>
      <c r="Q124" s="102" t="s">
        <v>120</v>
      </c>
      <c r="R124" s="102" t="s">
        <v>121</v>
      </c>
      <c r="S124" s="102" t="s">
        <v>122</v>
      </c>
      <c r="T124" s="103" t="s">
        <v>123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124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P126+P364</f>
        <v>0</v>
      </c>
      <c r="Q125" s="105"/>
      <c r="R125" s="200">
        <f>R126+R364</f>
        <v>167.75643490000002</v>
      </c>
      <c r="S125" s="105"/>
      <c r="T125" s="201">
        <f>T126+T364</f>
        <v>88.739210000000014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79</v>
      </c>
      <c r="AU125" s="18" t="s">
        <v>102</v>
      </c>
      <c r="BK125" s="202">
        <f>BK126+BK364</f>
        <v>0</v>
      </c>
    </row>
    <row r="126" s="12" customFormat="1" ht="25.92" customHeight="1">
      <c r="A126" s="12"/>
      <c r="B126" s="203"/>
      <c r="C126" s="204"/>
      <c r="D126" s="205" t="s">
        <v>79</v>
      </c>
      <c r="E126" s="206" t="s">
        <v>125</v>
      </c>
      <c r="F126" s="206" t="s">
        <v>126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P127+P202+P208+P267+P352+P362</f>
        <v>0</v>
      </c>
      <c r="Q126" s="211"/>
      <c r="R126" s="212">
        <f>R127+R202+R208+R267+R352+R362</f>
        <v>167.75643490000002</v>
      </c>
      <c r="S126" s="211"/>
      <c r="T126" s="213">
        <f>T127+T202+T208+T267+T352+T362</f>
        <v>88.739210000000014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85</v>
      </c>
      <c r="AT126" s="215" t="s">
        <v>79</v>
      </c>
      <c r="AU126" s="215" t="s">
        <v>80</v>
      </c>
      <c r="AY126" s="214" t="s">
        <v>127</v>
      </c>
      <c r="BK126" s="216">
        <f>BK127+BK202+BK208+BK267+BK352+BK362</f>
        <v>0</v>
      </c>
    </row>
    <row r="127" s="12" customFormat="1" ht="22.8" customHeight="1">
      <c r="A127" s="12"/>
      <c r="B127" s="203"/>
      <c r="C127" s="204"/>
      <c r="D127" s="205" t="s">
        <v>79</v>
      </c>
      <c r="E127" s="217" t="s">
        <v>85</v>
      </c>
      <c r="F127" s="217" t="s">
        <v>128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SUM(P128:P201)</f>
        <v>0</v>
      </c>
      <c r="Q127" s="211"/>
      <c r="R127" s="212">
        <f>SUM(R128:R201)</f>
        <v>68.717659999999995</v>
      </c>
      <c r="S127" s="211"/>
      <c r="T127" s="213">
        <f>SUM(T128:T201)</f>
        <v>88.739210000000014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85</v>
      </c>
      <c r="AT127" s="215" t="s">
        <v>79</v>
      </c>
      <c r="AU127" s="215" t="s">
        <v>85</v>
      </c>
      <c r="AY127" s="214" t="s">
        <v>127</v>
      </c>
      <c r="BK127" s="216">
        <f>SUM(BK128:BK201)</f>
        <v>0</v>
      </c>
    </row>
    <row r="128" s="2" customFormat="1" ht="24.15" customHeight="1">
      <c r="A128" s="39"/>
      <c r="B128" s="40"/>
      <c r="C128" s="219" t="s">
        <v>85</v>
      </c>
      <c r="D128" s="219" t="s">
        <v>129</v>
      </c>
      <c r="E128" s="220" t="s">
        <v>130</v>
      </c>
      <c r="F128" s="221" t="s">
        <v>131</v>
      </c>
      <c r="G128" s="222" t="s">
        <v>132</v>
      </c>
      <c r="H128" s="223">
        <v>16.699999999999999</v>
      </c>
      <c r="I128" s="224"/>
      <c r="J128" s="225">
        <f>ROUND(I128*H128,2)</f>
        <v>0</v>
      </c>
      <c r="K128" s="221" t="s">
        <v>133</v>
      </c>
      <c r="L128" s="45"/>
      <c r="M128" s="226" t="s">
        <v>1</v>
      </c>
      <c r="N128" s="227" t="s">
        <v>45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0.26000000000000001</v>
      </c>
      <c r="T128" s="229">
        <f>S128*H128</f>
        <v>4.3419999999999996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134</v>
      </c>
      <c r="AT128" s="230" t="s">
        <v>129</v>
      </c>
      <c r="AU128" s="230" t="s">
        <v>89</v>
      </c>
      <c r="AY128" s="18" t="s">
        <v>127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134</v>
      </c>
      <c r="BM128" s="230" t="s">
        <v>135</v>
      </c>
    </row>
    <row r="129" s="13" customFormat="1">
      <c r="A129" s="13"/>
      <c r="B129" s="232"/>
      <c r="C129" s="233"/>
      <c r="D129" s="234" t="s">
        <v>136</v>
      </c>
      <c r="E129" s="235" t="s">
        <v>1</v>
      </c>
      <c r="F129" s="236" t="s">
        <v>137</v>
      </c>
      <c r="G129" s="233"/>
      <c r="H129" s="235" t="s">
        <v>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136</v>
      </c>
      <c r="AU129" s="242" t="s">
        <v>89</v>
      </c>
      <c r="AV129" s="13" t="s">
        <v>85</v>
      </c>
      <c r="AW129" s="13" t="s">
        <v>36</v>
      </c>
      <c r="AX129" s="13" t="s">
        <v>80</v>
      </c>
      <c r="AY129" s="242" t="s">
        <v>127</v>
      </c>
    </row>
    <row r="130" s="14" customFormat="1">
      <c r="A130" s="14"/>
      <c r="B130" s="243"/>
      <c r="C130" s="244"/>
      <c r="D130" s="234" t="s">
        <v>136</v>
      </c>
      <c r="E130" s="245" t="s">
        <v>1</v>
      </c>
      <c r="F130" s="246" t="s">
        <v>138</v>
      </c>
      <c r="G130" s="244"/>
      <c r="H130" s="247">
        <v>16.699999999999999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136</v>
      </c>
      <c r="AU130" s="253" t="s">
        <v>89</v>
      </c>
      <c r="AV130" s="14" t="s">
        <v>89</v>
      </c>
      <c r="AW130" s="14" t="s">
        <v>36</v>
      </c>
      <c r="AX130" s="14" t="s">
        <v>85</v>
      </c>
      <c r="AY130" s="253" t="s">
        <v>127</v>
      </c>
    </row>
    <row r="131" s="2" customFormat="1" ht="33" customHeight="1">
      <c r="A131" s="39"/>
      <c r="B131" s="40"/>
      <c r="C131" s="219" t="s">
        <v>89</v>
      </c>
      <c r="D131" s="219" t="s">
        <v>129</v>
      </c>
      <c r="E131" s="220" t="s">
        <v>139</v>
      </c>
      <c r="F131" s="221" t="s">
        <v>140</v>
      </c>
      <c r="G131" s="222" t="s">
        <v>132</v>
      </c>
      <c r="H131" s="223">
        <v>16.699999999999999</v>
      </c>
      <c r="I131" s="224"/>
      <c r="J131" s="225">
        <f>ROUND(I131*H131,2)</f>
        <v>0</v>
      </c>
      <c r="K131" s="221" t="s">
        <v>133</v>
      </c>
      <c r="L131" s="45"/>
      <c r="M131" s="226" t="s">
        <v>1</v>
      </c>
      <c r="N131" s="227" t="s">
        <v>45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0.28999999999999998</v>
      </c>
      <c r="T131" s="229">
        <f>S131*H131</f>
        <v>4.8429999999999991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134</v>
      </c>
      <c r="AT131" s="230" t="s">
        <v>129</v>
      </c>
      <c r="AU131" s="230" t="s">
        <v>89</v>
      </c>
      <c r="AY131" s="18" t="s">
        <v>127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134</v>
      </c>
      <c r="BM131" s="230" t="s">
        <v>141</v>
      </c>
    </row>
    <row r="132" s="13" customFormat="1">
      <c r="A132" s="13"/>
      <c r="B132" s="232"/>
      <c r="C132" s="233"/>
      <c r="D132" s="234" t="s">
        <v>136</v>
      </c>
      <c r="E132" s="235" t="s">
        <v>1</v>
      </c>
      <c r="F132" s="236" t="s">
        <v>137</v>
      </c>
      <c r="G132" s="233"/>
      <c r="H132" s="235" t="s">
        <v>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136</v>
      </c>
      <c r="AU132" s="242" t="s">
        <v>89</v>
      </c>
      <c r="AV132" s="13" t="s">
        <v>85</v>
      </c>
      <c r="AW132" s="13" t="s">
        <v>36</v>
      </c>
      <c r="AX132" s="13" t="s">
        <v>80</v>
      </c>
      <c r="AY132" s="242" t="s">
        <v>127</v>
      </c>
    </row>
    <row r="133" s="14" customFormat="1">
      <c r="A133" s="14"/>
      <c r="B133" s="243"/>
      <c r="C133" s="244"/>
      <c r="D133" s="234" t="s">
        <v>136</v>
      </c>
      <c r="E133" s="245" t="s">
        <v>1</v>
      </c>
      <c r="F133" s="246" t="s">
        <v>142</v>
      </c>
      <c r="G133" s="244"/>
      <c r="H133" s="247">
        <v>16.699999999999999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136</v>
      </c>
      <c r="AU133" s="253" t="s">
        <v>89</v>
      </c>
      <c r="AV133" s="14" t="s">
        <v>89</v>
      </c>
      <c r="AW133" s="14" t="s">
        <v>36</v>
      </c>
      <c r="AX133" s="14" t="s">
        <v>85</v>
      </c>
      <c r="AY133" s="253" t="s">
        <v>127</v>
      </c>
    </row>
    <row r="134" s="2" customFormat="1" ht="24.15" customHeight="1">
      <c r="A134" s="39"/>
      <c r="B134" s="40"/>
      <c r="C134" s="219" t="s">
        <v>92</v>
      </c>
      <c r="D134" s="219" t="s">
        <v>129</v>
      </c>
      <c r="E134" s="220" t="s">
        <v>143</v>
      </c>
      <c r="F134" s="221" t="s">
        <v>144</v>
      </c>
      <c r="G134" s="222" t="s">
        <v>132</v>
      </c>
      <c r="H134" s="223">
        <v>8.5600000000000005</v>
      </c>
      <c r="I134" s="224"/>
      <c r="J134" s="225">
        <f>ROUND(I134*H134,2)</f>
        <v>0</v>
      </c>
      <c r="K134" s="221" t="s">
        <v>133</v>
      </c>
      <c r="L134" s="45"/>
      <c r="M134" s="226" t="s">
        <v>1</v>
      </c>
      <c r="N134" s="227" t="s">
        <v>45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0.316</v>
      </c>
      <c r="T134" s="229">
        <f>S134*H134</f>
        <v>2.7049600000000003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134</v>
      </c>
      <c r="AT134" s="230" t="s">
        <v>129</v>
      </c>
      <c r="AU134" s="230" t="s">
        <v>89</v>
      </c>
      <c r="AY134" s="18" t="s">
        <v>127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134</v>
      </c>
      <c r="BM134" s="230" t="s">
        <v>145</v>
      </c>
    </row>
    <row r="135" s="13" customFormat="1">
      <c r="A135" s="13"/>
      <c r="B135" s="232"/>
      <c r="C135" s="233"/>
      <c r="D135" s="234" t="s">
        <v>136</v>
      </c>
      <c r="E135" s="235" t="s">
        <v>1</v>
      </c>
      <c r="F135" s="236" t="s">
        <v>137</v>
      </c>
      <c r="G135" s="233"/>
      <c r="H135" s="235" t="s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136</v>
      </c>
      <c r="AU135" s="242" t="s">
        <v>89</v>
      </c>
      <c r="AV135" s="13" t="s">
        <v>85</v>
      </c>
      <c r="AW135" s="13" t="s">
        <v>36</v>
      </c>
      <c r="AX135" s="13" t="s">
        <v>80</v>
      </c>
      <c r="AY135" s="242" t="s">
        <v>127</v>
      </c>
    </row>
    <row r="136" s="14" customFormat="1">
      <c r="A136" s="14"/>
      <c r="B136" s="243"/>
      <c r="C136" s="244"/>
      <c r="D136" s="234" t="s">
        <v>136</v>
      </c>
      <c r="E136" s="245" t="s">
        <v>1</v>
      </c>
      <c r="F136" s="246" t="s">
        <v>146</v>
      </c>
      <c r="G136" s="244"/>
      <c r="H136" s="247">
        <v>8.5600000000000005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136</v>
      </c>
      <c r="AU136" s="253" t="s">
        <v>89</v>
      </c>
      <c r="AV136" s="14" t="s">
        <v>89</v>
      </c>
      <c r="AW136" s="14" t="s">
        <v>36</v>
      </c>
      <c r="AX136" s="14" t="s">
        <v>85</v>
      </c>
      <c r="AY136" s="253" t="s">
        <v>127</v>
      </c>
    </row>
    <row r="137" s="2" customFormat="1" ht="24.15" customHeight="1">
      <c r="A137" s="39"/>
      <c r="B137" s="40"/>
      <c r="C137" s="219" t="s">
        <v>134</v>
      </c>
      <c r="D137" s="219" t="s">
        <v>129</v>
      </c>
      <c r="E137" s="220" t="s">
        <v>147</v>
      </c>
      <c r="F137" s="221" t="s">
        <v>148</v>
      </c>
      <c r="G137" s="222" t="s">
        <v>132</v>
      </c>
      <c r="H137" s="223">
        <v>96.022000000000006</v>
      </c>
      <c r="I137" s="224"/>
      <c r="J137" s="225">
        <f>ROUND(I137*H137,2)</f>
        <v>0</v>
      </c>
      <c r="K137" s="221" t="s">
        <v>133</v>
      </c>
      <c r="L137" s="45"/>
      <c r="M137" s="226" t="s">
        <v>1</v>
      </c>
      <c r="N137" s="227" t="s">
        <v>45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0.625</v>
      </c>
      <c r="T137" s="229">
        <f>S137*H137</f>
        <v>60.013750000000002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134</v>
      </c>
      <c r="AT137" s="230" t="s">
        <v>129</v>
      </c>
      <c r="AU137" s="230" t="s">
        <v>89</v>
      </c>
      <c r="AY137" s="18" t="s">
        <v>127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134</v>
      </c>
      <c r="BM137" s="230" t="s">
        <v>149</v>
      </c>
    </row>
    <row r="138" s="13" customFormat="1">
      <c r="A138" s="13"/>
      <c r="B138" s="232"/>
      <c r="C138" s="233"/>
      <c r="D138" s="234" t="s">
        <v>136</v>
      </c>
      <c r="E138" s="235" t="s">
        <v>1</v>
      </c>
      <c r="F138" s="236" t="s">
        <v>137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136</v>
      </c>
      <c r="AU138" s="242" t="s">
        <v>89</v>
      </c>
      <c r="AV138" s="13" t="s">
        <v>85</v>
      </c>
      <c r="AW138" s="13" t="s">
        <v>36</v>
      </c>
      <c r="AX138" s="13" t="s">
        <v>80</v>
      </c>
      <c r="AY138" s="242" t="s">
        <v>127</v>
      </c>
    </row>
    <row r="139" s="14" customFormat="1">
      <c r="A139" s="14"/>
      <c r="B139" s="243"/>
      <c r="C139" s="244"/>
      <c r="D139" s="234" t="s">
        <v>136</v>
      </c>
      <c r="E139" s="245" t="s">
        <v>1</v>
      </c>
      <c r="F139" s="246" t="s">
        <v>150</v>
      </c>
      <c r="G139" s="244"/>
      <c r="H139" s="247">
        <v>47.021999999999998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136</v>
      </c>
      <c r="AU139" s="253" t="s">
        <v>89</v>
      </c>
      <c r="AV139" s="14" t="s">
        <v>89</v>
      </c>
      <c r="AW139" s="14" t="s">
        <v>36</v>
      </c>
      <c r="AX139" s="14" t="s">
        <v>80</v>
      </c>
      <c r="AY139" s="253" t="s">
        <v>127</v>
      </c>
    </row>
    <row r="140" s="14" customFormat="1">
      <c r="A140" s="14"/>
      <c r="B140" s="243"/>
      <c r="C140" s="244"/>
      <c r="D140" s="234" t="s">
        <v>136</v>
      </c>
      <c r="E140" s="245" t="s">
        <v>1</v>
      </c>
      <c r="F140" s="246" t="s">
        <v>151</v>
      </c>
      <c r="G140" s="244"/>
      <c r="H140" s="247">
        <v>49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136</v>
      </c>
      <c r="AU140" s="253" t="s">
        <v>89</v>
      </c>
      <c r="AV140" s="14" t="s">
        <v>89</v>
      </c>
      <c r="AW140" s="14" t="s">
        <v>36</v>
      </c>
      <c r="AX140" s="14" t="s">
        <v>80</v>
      </c>
      <c r="AY140" s="253" t="s">
        <v>127</v>
      </c>
    </row>
    <row r="141" s="15" customFormat="1">
      <c r="A141" s="15"/>
      <c r="B141" s="254"/>
      <c r="C141" s="255"/>
      <c r="D141" s="234" t="s">
        <v>136</v>
      </c>
      <c r="E141" s="256" t="s">
        <v>1</v>
      </c>
      <c r="F141" s="257" t="s">
        <v>152</v>
      </c>
      <c r="G141" s="255"/>
      <c r="H141" s="258">
        <v>96.021999999999991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136</v>
      </c>
      <c r="AU141" s="264" t="s">
        <v>89</v>
      </c>
      <c r="AV141" s="15" t="s">
        <v>134</v>
      </c>
      <c r="AW141" s="15" t="s">
        <v>36</v>
      </c>
      <c r="AX141" s="15" t="s">
        <v>85</v>
      </c>
      <c r="AY141" s="264" t="s">
        <v>127</v>
      </c>
    </row>
    <row r="142" s="2" customFormat="1" ht="24.15" customHeight="1">
      <c r="A142" s="39"/>
      <c r="B142" s="40"/>
      <c r="C142" s="219" t="s">
        <v>153</v>
      </c>
      <c r="D142" s="219" t="s">
        <v>129</v>
      </c>
      <c r="E142" s="220" t="s">
        <v>154</v>
      </c>
      <c r="F142" s="221" t="s">
        <v>155</v>
      </c>
      <c r="G142" s="222" t="s">
        <v>132</v>
      </c>
      <c r="H142" s="223">
        <v>49</v>
      </c>
      <c r="I142" s="224"/>
      <c r="J142" s="225">
        <f>ROUND(I142*H142,2)</f>
        <v>0</v>
      </c>
      <c r="K142" s="221" t="s">
        <v>133</v>
      </c>
      <c r="L142" s="45"/>
      <c r="M142" s="226" t="s">
        <v>1</v>
      </c>
      <c r="N142" s="227" t="s">
        <v>45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0.098000000000000004</v>
      </c>
      <c r="T142" s="229">
        <f>S142*H142</f>
        <v>4.8020000000000005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134</v>
      </c>
      <c r="AT142" s="230" t="s">
        <v>129</v>
      </c>
      <c r="AU142" s="230" t="s">
        <v>89</v>
      </c>
      <c r="AY142" s="18" t="s">
        <v>127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134</v>
      </c>
      <c r="BM142" s="230" t="s">
        <v>156</v>
      </c>
    </row>
    <row r="143" s="13" customFormat="1">
      <c r="A143" s="13"/>
      <c r="B143" s="232"/>
      <c r="C143" s="233"/>
      <c r="D143" s="234" t="s">
        <v>136</v>
      </c>
      <c r="E143" s="235" t="s">
        <v>1</v>
      </c>
      <c r="F143" s="236" t="s">
        <v>137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136</v>
      </c>
      <c r="AU143" s="242" t="s">
        <v>89</v>
      </c>
      <c r="AV143" s="13" t="s">
        <v>85</v>
      </c>
      <c r="AW143" s="13" t="s">
        <v>36</v>
      </c>
      <c r="AX143" s="13" t="s">
        <v>80</v>
      </c>
      <c r="AY143" s="242" t="s">
        <v>127</v>
      </c>
    </row>
    <row r="144" s="14" customFormat="1">
      <c r="A144" s="14"/>
      <c r="B144" s="243"/>
      <c r="C144" s="244"/>
      <c r="D144" s="234" t="s">
        <v>136</v>
      </c>
      <c r="E144" s="245" t="s">
        <v>1</v>
      </c>
      <c r="F144" s="246" t="s">
        <v>157</v>
      </c>
      <c r="G144" s="244"/>
      <c r="H144" s="247">
        <v>49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136</v>
      </c>
      <c r="AU144" s="253" t="s">
        <v>89</v>
      </c>
      <c r="AV144" s="14" t="s">
        <v>89</v>
      </c>
      <c r="AW144" s="14" t="s">
        <v>36</v>
      </c>
      <c r="AX144" s="14" t="s">
        <v>85</v>
      </c>
      <c r="AY144" s="253" t="s">
        <v>127</v>
      </c>
    </row>
    <row r="145" s="2" customFormat="1" ht="16.5" customHeight="1">
      <c r="A145" s="39"/>
      <c r="B145" s="40"/>
      <c r="C145" s="219" t="s">
        <v>158</v>
      </c>
      <c r="D145" s="219" t="s">
        <v>129</v>
      </c>
      <c r="E145" s="220" t="s">
        <v>159</v>
      </c>
      <c r="F145" s="221" t="s">
        <v>160</v>
      </c>
      <c r="G145" s="222" t="s">
        <v>161</v>
      </c>
      <c r="H145" s="223">
        <v>58.700000000000003</v>
      </c>
      <c r="I145" s="224"/>
      <c r="J145" s="225">
        <f>ROUND(I145*H145,2)</f>
        <v>0</v>
      </c>
      <c r="K145" s="221" t="s">
        <v>133</v>
      </c>
      <c r="L145" s="45"/>
      <c r="M145" s="226" t="s">
        <v>1</v>
      </c>
      <c r="N145" s="227" t="s">
        <v>45</v>
      </c>
      <c r="O145" s="92"/>
      <c r="P145" s="228">
        <f>O145*H145</f>
        <v>0</v>
      </c>
      <c r="Q145" s="228">
        <v>0</v>
      </c>
      <c r="R145" s="228">
        <f>Q145*H145</f>
        <v>0</v>
      </c>
      <c r="S145" s="228">
        <v>0.20499999999999999</v>
      </c>
      <c r="T145" s="229">
        <f>S145*H145</f>
        <v>12.0335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134</v>
      </c>
      <c r="AT145" s="230" t="s">
        <v>129</v>
      </c>
      <c r="AU145" s="230" t="s">
        <v>89</v>
      </c>
      <c r="AY145" s="18" t="s">
        <v>127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85</v>
      </c>
      <c r="BK145" s="231">
        <f>ROUND(I145*H145,2)</f>
        <v>0</v>
      </c>
      <c r="BL145" s="18" t="s">
        <v>134</v>
      </c>
      <c r="BM145" s="230" t="s">
        <v>162</v>
      </c>
    </row>
    <row r="146" s="13" customFormat="1">
      <c r="A146" s="13"/>
      <c r="B146" s="232"/>
      <c r="C146" s="233"/>
      <c r="D146" s="234" t="s">
        <v>136</v>
      </c>
      <c r="E146" s="235" t="s">
        <v>1</v>
      </c>
      <c r="F146" s="236" t="s">
        <v>137</v>
      </c>
      <c r="G146" s="233"/>
      <c r="H146" s="235" t="s">
        <v>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136</v>
      </c>
      <c r="AU146" s="242" t="s">
        <v>89</v>
      </c>
      <c r="AV146" s="13" t="s">
        <v>85</v>
      </c>
      <c r="AW146" s="13" t="s">
        <v>36</v>
      </c>
      <c r="AX146" s="13" t="s">
        <v>80</v>
      </c>
      <c r="AY146" s="242" t="s">
        <v>127</v>
      </c>
    </row>
    <row r="147" s="14" customFormat="1">
      <c r="A147" s="14"/>
      <c r="B147" s="243"/>
      <c r="C147" s="244"/>
      <c r="D147" s="234" t="s">
        <v>136</v>
      </c>
      <c r="E147" s="245" t="s">
        <v>1</v>
      </c>
      <c r="F147" s="246" t="s">
        <v>163</v>
      </c>
      <c r="G147" s="244"/>
      <c r="H147" s="247">
        <v>42.5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136</v>
      </c>
      <c r="AU147" s="253" t="s">
        <v>89</v>
      </c>
      <c r="AV147" s="14" t="s">
        <v>89</v>
      </c>
      <c r="AW147" s="14" t="s">
        <v>36</v>
      </c>
      <c r="AX147" s="14" t="s">
        <v>80</v>
      </c>
      <c r="AY147" s="253" t="s">
        <v>127</v>
      </c>
    </row>
    <row r="148" s="14" customFormat="1">
      <c r="A148" s="14"/>
      <c r="B148" s="243"/>
      <c r="C148" s="244"/>
      <c r="D148" s="234" t="s">
        <v>136</v>
      </c>
      <c r="E148" s="245" t="s">
        <v>1</v>
      </c>
      <c r="F148" s="246" t="s">
        <v>164</v>
      </c>
      <c r="G148" s="244"/>
      <c r="H148" s="247">
        <v>16.199999999999999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136</v>
      </c>
      <c r="AU148" s="253" t="s">
        <v>89</v>
      </c>
      <c r="AV148" s="14" t="s">
        <v>89</v>
      </c>
      <c r="AW148" s="14" t="s">
        <v>36</v>
      </c>
      <c r="AX148" s="14" t="s">
        <v>80</v>
      </c>
      <c r="AY148" s="253" t="s">
        <v>127</v>
      </c>
    </row>
    <row r="149" s="15" customFormat="1">
      <c r="A149" s="15"/>
      <c r="B149" s="254"/>
      <c r="C149" s="255"/>
      <c r="D149" s="234" t="s">
        <v>136</v>
      </c>
      <c r="E149" s="256" t="s">
        <v>1</v>
      </c>
      <c r="F149" s="257" t="s">
        <v>152</v>
      </c>
      <c r="G149" s="255"/>
      <c r="H149" s="258">
        <v>58.700000000000003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136</v>
      </c>
      <c r="AU149" s="264" t="s">
        <v>89</v>
      </c>
      <c r="AV149" s="15" t="s">
        <v>134</v>
      </c>
      <c r="AW149" s="15" t="s">
        <v>36</v>
      </c>
      <c r="AX149" s="15" t="s">
        <v>85</v>
      </c>
      <c r="AY149" s="264" t="s">
        <v>127</v>
      </c>
    </row>
    <row r="150" s="2" customFormat="1" ht="24.15" customHeight="1">
      <c r="A150" s="39"/>
      <c r="B150" s="40"/>
      <c r="C150" s="219" t="s">
        <v>165</v>
      </c>
      <c r="D150" s="219" t="s">
        <v>129</v>
      </c>
      <c r="E150" s="220" t="s">
        <v>166</v>
      </c>
      <c r="F150" s="221" t="s">
        <v>167</v>
      </c>
      <c r="G150" s="222" t="s">
        <v>132</v>
      </c>
      <c r="H150" s="223">
        <v>395</v>
      </c>
      <c r="I150" s="224"/>
      <c r="J150" s="225">
        <f>ROUND(I150*H150,2)</f>
        <v>0</v>
      </c>
      <c r="K150" s="221" t="s">
        <v>133</v>
      </c>
      <c r="L150" s="45"/>
      <c r="M150" s="226" t="s">
        <v>1</v>
      </c>
      <c r="N150" s="227" t="s">
        <v>45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134</v>
      </c>
      <c r="AT150" s="230" t="s">
        <v>129</v>
      </c>
      <c r="AU150" s="230" t="s">
        <v>89</v>
      </c>
      <c r="AY150" s="18" t="s">
        <v>127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85</v>
      </c>
      <c r="BK150" s="231">
        <f>ROUND(I150*H150,2)</f>
        <v>0</v>
      </c>
      <c r="BL150" s="18" t="s">
        <v>134</v>
      </c>
      <c r="BM150" s="230" t="s">
        <v>168</v>
      </c>
    </row>
    <row r="151" s="13" customFormat="1">
      <c r="A151" s="13"/>
      <c r="B151" s="232"/>
      <c r="C151" s="233"/>
      <c r="D151" s="234" t="s">
        <v>136</v>
      </c>
      <c r="E151" s="235" t="s">
        <v>1</v>
      </c>
      <c r="F151" s="236" t="s">
        <v>137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136</v>
      </c>
      <c r="AU151" s="242" t="s">
        <v>89</v>
      </c>
      <c r="AV151" s="13" t="s">
        <v>85</v>
      </c>
      <c r="AW151" s="13" t="s">
        <v>36</v>
      </c>
      <c r="AX151" s="13" t="s">
        <v>80</v>
      </c>
      <c r="AY151" s="242" t="s">
        <v>127</v>
      </c>
    </row>
    <row r="152" s="14" customFormat="1">
      <c r="A152" s="14"/>
      <c r="B152" s="243"/>
      <c r="C152" s="244"/>
      <c r="D152" s="234" t="s">
        <v>136</v>
      </c>
      <c r="E152" s="245" t="s">
        <v>1</v>
      </c>
      <c r="F152" s="246" t="s">
        <v>169</v>
      </c>
      <c r="G152" s="244"/>
      <c r="H152" s="247">
        <v>395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136</v>
      </c>
      <c r="AU152" s="253" t="s">
        <v>89</v>
      </c>
      <c r="AV152" s="14" t="s">
        <v>89</v>
      </c>
      <c r="AW152" s="14" t="s">
        <v>36</v>
      </c>
      <c r="AX152" s="14" t="s">
        <v>85</v>
      </c>
      <c r="AY152" s="253" t="s">
        <v>127</v>
      </c>
    </row>
    <row r="153" s="2" customFormat="1" ht="37.8" customHeight="1">
      <c r="A153" s="39"/>
      <c r="B153" s="40"/>
      <c r="C153" s="219" t="s">
        <v>170</v>
      </c>
      <c r="D153" s="219" t="s">
        <v>129</v>
      </c>
      <c r="E153" s="220" t="s">
        <v>171</v>
      </c>
      <c r="F153" s="221" t="s">
        <v>172</v>
      </c>
      <c r="G153" s="222" t="s">
        <v>173</v>
      </c>
      <c r="H153" s="223">
        <v>248.00999999999999</v>
      </c>
      <c r="I153" s="224"/>
      <c r="J153" s="225">
        <f>ROUND(I153*H153,2)</f>
        <v>0</v>
      </c>
      <c r="K153" s="221" t="s">
        <v>133</v>
      </c>
      <c r="L153" s="45"/>
      <c r="M153" s="226" t="s">
        <v>1</v>
      </c>
      <c r="N153" s="227" t="s">
        <v>45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134</v>
      </c>
      <c r="AT153" s="230" t="s">
        <v>129</v>
      </c>
      <c r="AU153" s="230" t="s">
        <v>89</v>
      </c>
      <c r="AY153" s="18" t="s">
        <v>127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85</v>
      </c>
      <c r="BK153" s="231">
        <f>ROUND(I153*H153,2)</f>
        <v>0</v>
      </c>
      <c r="BL153" s="18" t="s">
        <v>134</v>
      </c>
      <c r="BM153" s="230" t="s">
        <v>174</v>
      </c>
    </row>
    <row r="154" s="13" customFormat="1">
      <c r="A154" s="13"/>
      <c r="B154" s="232"/>
      <c r="C154" s="233"/>
      <c r="D154" s="234" t="s">
        <v>136</v>
      </c>
      <c r="E154" s="235" t="s">
        <v>1</v>
      </c>
      <c r="F154" s="236" t="s">
        <v>175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136</v>
      </c>
      <c r="AU154" s="242" t="s">
        <v>89</v>
      </c>
      <c r="AV154" s="13" t="s">
        <v>85</v>
      </c>
      <c r="AW154" s="13" t="s">
        <v>36</v>
      </c>
      <c r="AX154" s="13" t="s">
        <v>80</v>
      </c>
      <c r="AY154" s="242" t="s">
        <v>127</v>
      </c>
    </row>
    <row r="155" s="14" customFormat="1">
      <c r="A155" s="14"/>
      <c r="B155" s="243"/>
      <c r="C155" s="244"/>
      <c r="D155" s="234" t="s">
        <v>136</v>
      </c>
      <c r="E155" s="245" t="s">
        <v>1</v>
      </c>
      <c r="F155" s="246" t="s">
        <v>176</v>
      </c>
      <c r="G155" s="244"/>
      <c r="H155" s="247">
        <v>106.11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136</v>
      </c>
      <c r="AU155" s="253" t="s">
        <v>89</v>
      </c>
      <c r="AV155" s="14" t="s">
        <v>89</v>
      </c>
      <c r="AW155" s="14" t="s">
        <v>36</v>
      </c>
      <c r="AX155" s="14" t="s">
        <v>80</v>
      </c>
      <c r="AY155" s="253" t="s">
        <v>127</v>
      </c>
    </row>
    <row r="156" s="13" customFormat="1">
      <c r="A156" s="13"/>
      <c r="B156" s="232"/>
      <c r="C156" s="233"/>
      <c r="D156" s="234" t="s">
        <v>136</v>
      </c>
      <c r="E156" s="235" t="s">
        <v>1</v>
      </c>
      <c r="F156" s="236" t="s">
        <v>177</v>
      </c>
      <c r="G156" s="233"/>
      <c r="H156" s="235" t="s">
        <v>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136</v>
      </c>
      <c r="AU156" s="242" t="s">
        <v>89</v>
      </c>
      <c r="AV156" s="13" t="s">
        <v>85</v>
      </c>
      <c r="AW156" s="13" t="s">
        <v>36</v>
      </c>
      <c r="AX156" s="13" t="s">
        <v>80</v>
      </c>
      <c r="AY156" s="242" t="s">
        <v>127</v>
      </c>
    </row>
    <row r="157" s="14" customFormat="1">
      <c r="A157" s="14"/>
      <c r="B157" s="243"/>
      <c r="C157" s="244"/>
      <c r="D157" s="234" t="s">
        <v>136</v>
      </c>
      <c r="E157" s="245" t="s">
        <v>1</v>
      </c>
      <c r="F157" s="246" t="s">
        <v>178</v>
      </c>
      <c r="G157" s="244"/>
      <c r="H157" s="247">
        <v>141.90000000000001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136</v>
      </c>
      <c r="AU157" s="253" t="s">
        <v>89</v>
      </c>
      <c r="AV157" s="14" t="s">
        <v>89</v>
      </c>
      <c r="AW157" s="14" t="s">
        <v>36</v>
      </c>
      <c r="AX157" s="14" t="s">
        <v>80</v>
      </c>
      <c r="AY157" s="253" t="s">
        <v>127</v>
      </c>
    </row>
    <row r="158" s="15" customFormat="1">
      <c r="A158" s="15"/>
      <c r="B158" s="254"/>
      <c r="C158" s="255"/>
      <c r="D158" s="234" t="s">
        <v>136</v>
      </c>
      <c r="E158" s="256" t="s">
        <v>1</v>
      </c>
      <c r="F158" s="257" t="s">
        <v>152</v>
      </c>
      <c r="G158" s="255"/>
      <c r="H158" s="258">
        <v>248.00999999999999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136</v>
      </c>
      <c r="AU158" s="264" t="s">
        <v>89</v>
      </c>
      <c r="AV158" s="15" t="s">
        <v>134</v>
      </c>
      <c r="AW158" s="15" t="s">
        <v>36</v>
      </c>
      <c r="AX158" s="15" t="s">
        <v>85</v>
      </c>
      <c r="AY158" s="264" t="s">
        <v>127</v>
      </c>
    </row>
    <row r="159" s="2" customFormat="1" ht="24.15" customHeight="1">
      <c r="A159" s="39"/>
      <c r="B159" s="40"/>
      <c r="C159" s="219" t="s">
        <v>179</v>
      </c>
      <c r="D159" s="219" t="s">
        <v>129</v>
      </c>
      <c r="E159" s="220" t="s">
        <v>180</v>
      </c>
      <c r="F159" s="221" t="s">
        <v>181</v>
      </c>
      <c r="G159" s="222" t="s">
        <v>173</v>
      </c>
      <c r="H159" s="223">
        <v>0.71999999999999997</v>
      </c>
      <c r="I159" s="224"/>
      <c r="J159" s="225">
        <f>ROUND(I159*H159,2)</f>
        <v>0</v>
      </c>
      <c r="K159" s="221" t="s">
        <v>133</v>
      </c>
      <c r="L159" s="45"/>
      <c r="M159" s="226" t="s">
        <v>1</v>
      </c>
      <c r="N159" s="227" t="s">
        <v>45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134</v>
      </c>
      <c r="AT159" s="230" t="s">
        <v>129</v>
      </c>
      <c r="AU159" s="230" t="s">
        <v>89</v>
      </c>
      <c r="AY159" s="18" t="s">
        <v>127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85</v>
      </c>
      <c r="BK159" s="231">
        <f>ROUND(I159*H159,2)</f>
        <v>0</v>
      </c>
      <c r="BL159" s="18" t="s">
        <v>134</v>
      </c>
      <c r="BM159" s="230" t="s">
        <v>182</v>
      </c>
    </row>
    <row r="160" s="13" customFormat="1">
      <c r="A160" s="13"/>
      <c r="B160" s="232"/>
      <c r="C160" s="233"/>
      <c r="D160" s="234" t="s">
        <v>136</v>
      </c>
      <c r="E160" s="235" t="s">
        <v>1</v>
      </c>
      <c r="F160" s="236" t="s">
        <v>183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136</v>
      </c>
      <c r="AU160" s="242" t="s">
        <v>89</v>
      </c>
      <c r="AV160" s="13" t="s">
        <v>85</v>
      </c>
      <c r="AW160" s="13" t="s">
        <v>36</v>
      </c>
      <c r="AX160" s="13" t="s">
        <v>80</v>
      </c>
      <c r="AY160" s="242" t="s">
        <v>127</v>
      </c>
    </row>
    <row r="161" s="14" customFormat="1">
      <c r="A161" s="14"/>
      <c r="B161" s="243"/>
      <c r="C161" s="244"/>
      <c r="D161" s="234" t="s">
        <v>136</v>
      </c>
      <c r="E161" s="245" t="s">
        <v>1</v>
      </c>
      <c r="F161" s="246" t="s">
        <v>184</v>
      </c>
      <c r="G161" s="244"/>
      <c r="H161" s="247">
        <v>0.71999999999999997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136</v>
      </c>
      <c r="AU161" s="253" t="s">
        <v>89</v>
      </c>
      <c r="AV161" s="14" t="s">
        <v>89</v>
      </c>
      <c r="AW161" s="14" t="s">
        <v>36</v>
      </c>
      <c r="AX161" s="14" t="s">
        <v>85</v>
      </c>
      <c r="AY161" s="253" t="s">
        <v>127</v>
      </c>
    </row>
    <row r="162" s="2" customFormat="1" ht="33" customHeight="1">
      <c r="A162" s="39"/>
      <c r="B162" s="40"/>
      <c r="C162" s="219" t="s">
        <v>185</v>
      </c>
      <c r="D162" s="219" t="s">
        <v>129</v>
      </c>
      <c r="E162" s="220" t="s">
        <v>186</v>
      </c>
      <c r="F162" s="221" t="s">
        <v>187</v>
      </c>
      <c r="G162" s="222" t="s">
        <v>173</v>
      </c>
      <c r="H162" s="223">
        <v>7.6859999999999999</v>
      </c>
      <c r="I162" s="224"/>
      <c r="J162" s="225">
        <f>ROUND(I162*H162,2)</f>
        <v>0</v>
      </c>
      <c r="K162" s="221" t="s">
        <v>133</v>
      </c>
      <c r="L162" s="45"/>
      <c r="M162" s="226" t="s">
        <v>1</v>
      </c>
      <c r="N162" s="227" t="s">
        <v>45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134</v>
      </c>
      <c r="AT162" s="230" t="s">
        <v>129</v>
      </c>
      <c r="AU162" s="230" t="s">
        <v>89</v>
      </c>
      <c r="AY162" s="18" t="s">
        <v>127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85</v>
      </c>
      <c r="BK162" s="231">
        <f>ROUND(I162*H162,2)</f>
        <v>0</v>
      </c>
      <c r="BL162" s="18" t="s">
        <v>134</v>
      </c>
      <c r="BM162" s="230" t="s">
        <v>188</v>
      </c>
    </row>
    <row r="163" s="13" customFormat="1">
      <c r="A163" s="13"/>
      <c r="B163" s="232"/>
      <c r="C163" s="233"/>
      <c r="D163" s="234" t="s">
        <v>136</v>
      </c>
      <c r="E163" s="235" t="s">
        <v>1</v>
      </c>
      <c r="F163" s="236" t="s">
        <v>137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136</v>
      </c>
      <c r="AU163" s="242" t="s">
        <v>89</v>
      </c>
      <c r="AV163" s="13" t="s">
        <v>85</v>
      </c>
      <c r="AW163" s="13" t="s">
        <v>36</v>
      </c>
      <c r="AX163" s="13" t="s">
        <v>80</v>
      </c>
      <c r="AY163" s="242" t="s">
        <v>127</v>
      </c>
    </row>
    <row r="164" s="14" customFormat="1">
      <c r="A164" s="14"/>
      <c r="B164" s="243"/>
      <c r="C164" s="244"/>
      <c r="D164" s="234" t="s">
        <v>136</v>
      </c>
      <c r="E164" s="245" t="s">
        <v>1</v>
      </c>
      <c r="F164" s="246" t="s">
        <v>189</v>
      </c>
      <c r="G164" s="244"/>
      <c r="H164" s="247">
        <v>7.6859999999999999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136</v>
      </c>
      <c r="AU164" s="253" t="s">
        <v>89</v>
      </c>
      <c r="AV164" s="14" t="s">
        <v>89</v>
      </c>
      <c r="AW164" s="14" t="s">
        <v>36</v>
      </c>
      <c r="AX164" s="14" t="s">
        <v>85</v>
      </c>
      <c r="AY164" s="253" t="s">
        <v>127</v>
      </c>
    </row>
    <row r="165" s="2" customFormat="1" ht="37.8" customHeight="1">
      <c r="A165" s="39"/>
      <c r="B165" s="40"/>
      <c r="C165" s="219" t="s">
        <v>190</v>
      </c>
      <c r="D165" s="219" t="s">
        <v>129</v>
      </c>
      <c r="E165" s="220" t="s">
        <v>191</v>
      </c>
      <c r="F165" s="221" t="s">
        <v>192</v>
      </c>
      <c r="G165" s="222" t="s">
        <v>173</v>
      </c>
      <c r="H165" s="223">
        <v>256.416</v>
      </c>
      <c r="I165" s="224"/>
      <c r="J165" s="225">
        <f>ROUND(I165*H165,2)</f>
        <v>0</v>
      </c>
      <c r="K165" s="221" t="s">
        <v>133</v>
      </c>
      <c r="L165" s="45"/>
      <c r="M165" s="226" t="s">
        <v>1</v>
      </c>
      <c r="N165" s="227" t="s">
        <v>45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134</v>
      </c>
      <c r="AT165" s="230" t="s">
        <v>129</v>
      </c>
      <c r="AU165" s="230" t="s">
        <v>89</v>
      </c>
      <c r="AY165" s="18" t="s">
        <v>127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85</v>
      </c>
      <c r="BK165" s="231">
        <f>ROUND(I165*H165,2)</f>
        <v>0</v>
      </c>
      <c r="BL165" s="18" t="s">
        <v>134</v>
      </c>
      <c r="BM165" s="230" t="s">
        <v>193</v>
      </c>
    </row>
    <row r="166" s="14" customFormat="1">
      <c r="A166" s="14"/>
      <c r="B166" s="243"/>
      <c r="C166" s="244"/>
      <c r="D166" s="234" t="s">
        <v>136</v>
      </c>
      <c r="E166" s="245" t="s">
        <v>1</v>
      </c>
      <c r="F166" s="246" t="s">
        <v>194</v>
      </c>
      <c r="G166" s="244"/>
      <c r="H166" s="247">
        <v>256.416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136</v>
      </c>
      <c r="AU166" s="253" t="s">
        <v>89</v>
      </c>
      <c r="AV166" s="14" t="s">
        <v>89</v>
      </c>
      <c r="AW166" s="14" t="s">
        <v>36</v>
      </c>
      <c r="AX166" s="14" t="s">
        <v>85</v>
      </c>
      <c r="AY166" s="253" t="s">
        <v>127</v>
      </c>
    </row>
    <row r="167" s="2" customFormat="1" ht="37.8" customHeight="1">
      <c r="A167" s="39"/>
      <c r="B167" s="40"/>
      <c r="C167" s="219" t="s">
        <v>8</v>
      </c>
      <c r="D167" s="219" t="s">
        <v>129</v>
      </c>
      <c r="E167" s="220" t="s">
        <v>195</v>
      </c>
      <c r="F167" s="221" t="s">
        <v>196</v>
      </c>
      <c r="G167" s="222" t="s">
        <v>173</v>
      </c>
      <c r="H167" s="223">
        <v>2564.1599999999999</v>
      </c>
      <c r="I167" s="224"/>
      <c r="J167" s="225">
        <f>ROUND(I167*H167,2)</f>
        <v>0</v>
      </c>
      <c r="K167" s="221" t="s">
        <v>133</v>
      </c>
      <c r="L167" s="45"/>
      <c r="M167" s="226" t="s">
        <v>1</v>
      </c>
      <c r="N167" s="227" t="s">
        <v>45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134</v>
      </c>
      <c r="AT167" s="230" t="s">
        <v>129</v>
      </c>
      <c r="AU167" s="230" t="s">
        <v>89</v>
      </c>
      <c r="AY167" s="18" t="s">
        <v>127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85</v>
      </c>
      <c r="BK167" s="231">
        <f>ROUND(I167*H167,2)</f>
        <v>0</v>
      </c>
      <c r="BL167" s="18" t="s">
        <v>134</v>
      </c>
      <c r="BM167" s="230" t="s">
        <v>197</v>
      </c>
    </row>
    <row r="168" s="14" customFormat="1">
      <c r="A168" s="14"/>
      <c r="B168" s="243"/>
      <c r="C168" s="244"/>
      <c r="D168" s="234" t="s">
        <v>136</v>
      </c>
      <c r="E168" s="245" t="s">
        <v>1</v>
      </c>
      <c r="F168" s="246" t="s">
        <v>194</v>
      </c>
      <c r="G168" s="244"/>
      <c r="H168" s="247">
        <v>256.416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136</v>
      </c>
      <c r="AU168" s="253" t="s">
        <v>89</v>
      </c>
      <c r="AV168" s="14" t="s">
        <v>89</v>
      </c>
      <c r="AW168" s="14" t="s">
        <v>36</v>
      </c>
      <c r="AX168" s="14" t="s">
        <v>80</v>
      </c>
      <c r="AY168" s="253" t="s">
        <v>127</v>
      </c>
    </row>
    <row r="169" s="14" customFormat="1">
      <c r="A169" s="14"/>
      <c r="B169" s="243"/>
      <c r="C169" s="244"/>
      <c r="D169" s="234" t="s">
        <v>136</v>
      </c>
      <c r="E169" s="245" t="s">
        <v>1</v>
      </c>
      <c r="F169" s="246" t="s">
        <v>198</v>
      </c>
      <c r="G169" s="244"/>
      <c r="H169" s="247">
        <v>2564.1599999999999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136</v>
      </c>
      <c r="AU169" s="253" t="s">
        <v>89</v>
      </c>
      <c r="AV169" s="14" t="s">
        <v>89</v>
      </c>
      <c r="AW169" s="14" t="s">
        <v>36</v>
      </c>
      <c r="AX169" s="14" t="s">
        <v>85</v>
      </c>
      <c r="AY169" s="253" t="s">
        <v>127</v>
      </c>
    </row>
    <row r="170" s="2" customFormat="1" ht="24.15" customHeight="1">
      <c r="A170" s="39"/>
      <c r="B170" s="40"/>
      <c r="C170" s="219" t="s">
        <v>199</v>
      </c>
      <c r="D170" s="219" t="s">
        <v>129</v>
      </c>
      <c r="E170" s="220" t="s">
        <v>200</v>
      </c>
      <c r="F170" s="221" t="s">
        <v>201</v>
      </c>
      <c r="G170" s="222" t="s">
        <v>173</v>
      </c>
      <c r="H170" s="223">
        <v>256.416</v>
      </c>
      <c r="I170" s="224"/>
      <c r="J170" s="225">
        <f>ROUND(I170*H170,2)</f>
        <v>0</v>
      </c>
      <c r="K170" s="221" t="s">
        <v>133</v>
      </c>
      <c r="L170" s="45"/>
      <c r="M170" s="226" t="s">
        <v>1</v>
      </c>
      <c r="N170" s="227" t="s">
        <v>45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134</v>
      </c>
      <c r="AT170" s="230" t="s">
        <v>129</v>
      </c>
      <c r="AU170" s="230" t="s">
        <v>89</v>
      </c>
      <c r="AY170" s="18" t="s">
        <v>127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85</v>
      </c>
      <c r="BK170" s="231">
        <f>ROUND(I170*H170,2)</f>
        <v>0</v>
      </c>
      <c r="BL170" s="18" t="s">
        <v>134</v>
      </c>
      <c r="BM170" s="230" t="s">
        <v>202</v>
      </c>
    </row>
    <row r="171" s="14" customFormat="1">
      <c r="A171" s="14"/>
      <c r="B171" s="243"/>
      <c r="C171" s="244"/>
      <c r="D171" s="234" t="s">
        <v>136</v>
      </c>
      <c r="E171" s="245" t="s">
        <v>1</v>
      </c>
      <c r="F171" s="246" t="s">
        <v>194</v>
      </c>
      <c r="G171" s="244"/>
      <c r="H171" s="247">
        <v>256.416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136</v>
      </c>
      <c r="AU171" s="253" t="s">
        <v>89</v>
      </c>
      <c r="AV171" s="14" t="s">
        <v>89</v>
      </c>
      <c r="AW171" s="14" t="s">
        <v>36</v>
      </c>
      <c r="AX171" s="14" t="s">
        <v>85</v>
      </c>
      <c r="AY171" s="253" t="s">
        <v>127</v>
      </c>
    </row>
    <row r="172" s="2" customFormat="1" ht="33" customHeight="1">
      <c r="A172" s="39"/>
      <c r="B172" s="40"/>
      <c r="C172" s="219" t="s">
        <v>203</v>
      </c>
      <c r="D172" s="219" t="s">
        <v>129</v>
      </c>
      <c r="E172" s="220" t="s">
        <v>204</v>
      </c>
      <c r="F172" s="221" t="s">
        <v>205</v>
      </c>
      <c r="G172" s="222" t="s">
        <v>206</v>
      </c>
      <c r="H172" s="223">
        <v>461.54899999999998</v>
      </c>
      <c r="I172" s="224"/>
      <c r="J172" s="225">
        <f>ROUND(I172*H172,2)</f>
        <v>0</v>
      </c>
      <c r="K172" s="221" t="s">
        <v>133</v>
      </c>
      <c r="L172" s="45"/>
      <c r="M172" s="226" t="s">
        <v>1</v>
      </c>
      <c r="N172" s="227" t="s">
        <v>45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134</v>
      </c>
      <c r="AT172" s="230" t="s">
        <v>129</v>
      </c>
      <c r="AU172" s="230" t="s">
        <v>89</v>
      </c>
      <c r="AY172" s="18" t="s">
        <v>127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85</v>
      </c>
      <c r="BK172" s="231">
        <f>ROUND(I172*H172,2)</f>
        <v>0</v>
      </c>
      <c r="BL172" s="18" t="s">
        <v>134</v>
      </c>
      <c r="BM172" s="230" t="s">
        <v>207</v>
      </c>
    </row>
    <row r="173" s="14" customFormat="1">
      <c r="A173" s="14"/>
      <c r="B173" s="243"/>
      <c r="C173" s="244"/>
      <c r="D173" s="234" t="s">
        <v>136</v>
      </c>
      <c r="E173" s="245" t="s">
        <v>1</v>
      </c>
      <c r="F173" s="246" t="s">
        <v>208</v>
      </c>
      <c r="G173" s="244"/>
      <c r="H173" s="247">
        <v>461.54899999999998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136</v>
      </c>
      <c r="AU173" s="253" t="s">
        <v>89</v>
      </c>
      <c r="AV173" s="14" t="s">
        <v>89</v>
      </c>
      <c r="AW173" s="14" t="s">
        <v>36</v>
      </c>
      <c r="AX173" s="14" t="s">
        <v>85</v>
      </c>
      <c r="AY173" s="253" t="s">
        <v>127</v>
      </c>
    </row>
    <row r="174" s="2" customFormat="1" ht="24.15" customHeight="1">
      <c r="A174" s="39"/>
      <c r="B174" s="40"/>
      <c r="C174" s="219" t="s">
        <v>209</v>
      </c>
      <c r="D174" s="219" t="s">
        <v>129</v>
      </c>
      <c r="E174" s="220" t="s">
        <v>210</v>
      </c>
      <c r="F174" s="221" t="s">
        <v>211</v>
      </c>
      <c r="G174" s="222" t="s">
        <v>132</v>
      </c>
      <c r="H174" s="223">
        <v>458.33999999999998</v>
      </c>
      <c r="I174" s="224"/>
      <c r="J174" s="225">
        <f>ROUND(I174*H174,2)</f>
        <v>0</v>
      </c>
      <c r="K174" s="221" t="s">
        <v>133</v>
      </c>
      <c r="L174" s="45"/>
      <c r="M174" s="226" t="s">
        <v>1</v>
      </c>
      <c r="N174" s="227" t="s">
        <v>45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134</v>
      </c>
      <c r="AT174" s="230" t="s">
        <v>129</v>
      </c>
      <c r="AU174" s="230" t="s">
        <v>89</v>
      </c>
      <c r="AY174" s="18" t="s">
        <v>127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85</v>
      </c>
      <c r="BK174" s="231">
        <f>ROUND(I174*H174,2)</f>
        <v>0</v>
      </c>
      <c r="BL174" s="18" t="s">
        <v>134</v>
      </c>
      <c r="BM174" s="230" t="s">
        <v>212</v>
      </c>
    </row>
    <row r="175" s="14" customFormat="1">
      <c r="A175" s="14"/>
      <c r="B175" s="243"/>
      <c r="C175" s="244"/>
      <c r="D175" s="234" t="s">
        <v>136</v>
      </c>
      <c r="E175" s="245" t="s">
        <v>1</v>
      </c>
      <c r="F175" s="246" t="s">
        <v>213</v>
      </c>
      <c r="G175" s="244"/>
      <c r="H175" s="247">
        <v>458.33999999999998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136</v>
      </c>
      <c r="AU175" s="253" t="s">
        <v>89</v>
      </c>
      <c r="AV175" s="14" t="s">
        <v>89</v>
      </c>
      <c r="AW175" s="14" t="s">
        <v>36</v>
      </c>
      <c r="AX175" s="14" t="s">
        <v>85</v>
      </c>
      <c r="AY175" s="253" t="s">
        <v>127</v>
      </c>
    </row>
    <row r="176" s="2" customFormat="1" ht="37.8" customHeight="1">
      <c r="A176" s="39"/>
      <c r="B176" s="40"/>
      <c r="C176" s="219" t="s">
        <v>214</v>
      </c>
      <c r="D176" s="219" t="s">
        <v>129</v>
      </c>
      <c r="E176" s="220" t="s">
        <v>215</v>
      </c>
      <c r="F176" s="221" t="s">
        <v>216</v>
      </c>
      <c r="G176" s="222" t="s">
        <v>132</v>
      </c>
      <c r="H176" s="223">
        <v>253</v>
      </c>
      <c r="I176" s="224"/>
      <c r="J176" s="225">
        <f>ROUND(I176*H176,2)</f>
        <v>0</v>
      </c>
      <c r="K176" s="221" t="s">
        <v>133</v>
      </c>
      <c r="L176" s="45"/>
      <c r="M176" s="226" t="s">
        <v>1</v>
      </c>
      <c r="N176" s="227" t="s">
        <v>45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134</v>
      </c>
      <c r="AT176" s="230" t="s">
        <v>129</v>
      </c>
      <c r="AU176" s="230" t="s">
        <v>89</v>
      </c>
      <c r="AY176" s="18" t="s">
        <v>127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134</v>
      </c>
      <c r="BM176" s="230" t="s">
        <v>217</v>
      </c>
    </row>
    <row r="177" s="14" customFormat="1">
      <c r="A177" s="14"/>
      <c r="B177" s="243"/>
      <c r="C177" s="244"/>
      <c r="D177" s="234" t="s">
        <v>136</v>
      </c>
      <c r="E177" s="245" t="s">
        <v>1</v>
      </c>
      <c r="F177" s="246" t="s">
        <v>218</v>
      </c>
      <c r="G177" s="244"/>
      <c r="H177" s="247">
        <v>253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136</v>
      </c>
      <c r="AU177" s="253" t="s">
        <v>89</v>
      </c>
      <c r="AV177" s="14" t="s">
        <v>89</v>
      </c>
      <c r="AW177" s="14" t="s">
        <v>36</v>
      </c>
      <c r="AX177" s="14" t="s">
        <v>85</v>
      </c>
      <c r="AY177" s="253" t="s">
        <v>127</v>
      </c>
    </row>
    <row r="178" s="2" customFormat="1" ht="33" customHeight="1">
      <c r="A178" s="39"/>
      <c r="B178" s="40"/>
      <c r="C178" s="219" t="s">
        <v>219</v>
      </c>
      <c r="D178" s="219" t="s">
        <v>129</v>
      </c>
      <c r="E178" s="220" t="s">
        <v>220</v>
      </c>
      <c r="F178" s="221" t="s">
        <v>221</v>
      </c>
      <c r="G178" s="222" t="s">
        <v>132</v>
      </c>
      <c r="H178" s="223">
        <v>253</v>
      </c>
      <c r="I178" s="224"/>
      <c r="J178" s="225">
        <f>ROUND(I178*H178,2)</f>
        <v>0</v>
      </c>
      <c r="K178" s="221" t="s">
        <v>133</v>
      </c>
      <c r="L178" s="45"/>
      <c r="M178" s="226" t="s">
        <v>1</v>
      </c>
      <c r="N178" s="227" t="s">
        <v>45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134</v>
      </c>
      <c r="AT178" s="230" t="s">
        <v>129</v>
      </c>
      <c r="AU178" s="230" t="s">
        <v>89</v>
      </c>
      <c r="AY178" s="18" t="s">
        <v>127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85</v>
      </c>
      <c r="BK178" s="231">
        <f>ROUND(I178*H178,2)</f>
        <v>0</v>
      </c>
      <c r="BL178" s="18" t="s">
        <v>134</v>
      </c>
      <c r="BM178" s="230" t="s">
        <v>222</v>
      </c>
    </row>
    <row r="179" s="13" customFormat="1">
      <c r="A179" s="13"/>
      <c r="B179" s="232"/>
      <c r="C179" s="233"/>
      <c r="D179" s="234" t="s">
        <v>136</v>
      </c>
      <c r="E179" s="235" t="s">
        <v>1</v>
      </c>
      <c r="F179" s="236" t="s">
        <v>223</v>
      </c>
      <c r="G179" s="233"/>
      <c r="H179" s="235" t="s">
        <v>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136</v>
      </c>
      <c r="AU179" s="242" t="s">
        <v>89</v>
      </c>
      <c r="AV179" s="13" t="s">
        <v>85</v>
      </c>
      <c r="AW179" s="13" t="s">
        <v>36</v>
      </c>
      <c r="AX179" s="13" t="s">
        <v>80</v>
      </c>
      <c r="AY179" s="242" t="s">
        <v>127</v>
      </c>
    </row>
    <row r="180" s="14" customFormat="1">
      <c r="A180" s="14"/>
      <c r="B180" s="243"/>
      <c r="C180" s="244"/>
      <c r="D180" s="234" t="s">
        <v>136</v>
      </c>
      <c r="E180" s="245" t="s">
        <v>1</v>
      </c>
      <c r="F180" s="246" t="s">
        <v>224</v>
      </c>
      <c r="G180" s="244"/>
      <c r="H180" s="247">
        <v>253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136</v>
      </c>
      <c r="AU180" s="253" t="s">
        <v>89</v>
      </c>
      <c r="AV180" s="14" t="s">
        <v>89</v>
      </c>
      <c r="AW180" s="14" t="s">
        <v>36</v>
      </c>
      <c r="AX180" s="14" t="s">
        <v>85</v>
      </c>
      <c r="AY180" s="253" t="s">
        <v>127</v>
      </c>
    </row>
    <row r="181" s="2" customFormat="1" ht="16.5" customHeight="1">
      <c r="A181" s="39"/>
      <c r="B181" s="40"/>
      <c r="C181" s="265" t="s">
        <v>225</v>
      </c>
      <c r="D181" s="265" t="s">
        <v>226</v>
      </c>
      <c r="E181" s="266" t="s">
        <v>227</v>
      </c>
      <c r="F181" s="267" t="s">
        <v>228</v>
      </c>
      <c r="G181" s="268" t="s">
        <v>206</v>
      </c>
      <c r="H181" s="269">
        <v>68.310000000000002</v>
      </c>
      <c r="I181" s="270"/>
      <c r="J181" s="271">
        <f>ROUND(I181*H181,2)</f>
        <v>0</v>
      </c>
      <c r="K181" s="267" t="s">
        <v>133</v>
      </c>
      <c r="L181" s="272"/>
      <c r="M181" s="273" t="s">
        <v>1</v>
      </c>
      <c r="N181" s="274" t="s">
        <v>45</v>
      </c>
      <c r="O181" s="92"/>
      <c r="P181" s="228">
        <f>O181*H181</f>
        <v>0</v>
      </c>
      <c r="Q181" s="228">
        <v>1</v>
      </c>
      <c r="R181" s="228">
        <f>Q181*H181</f>
        <v>68.310000000000002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170</v>
      </c>
      <c r="AT181" s="230" t="s">
        <v>226</v>
      </c>
      <c r="AU181" s="230" t="s">
        <v>89</v>
      </c>
      <c r="AY181" s="18" t="s">
        <v>127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85</v>
      </c>
      <c r="BK181" s="231">
        <f>ROUND(I181*H181,2)</f>
        <v>0</v>
      </c>
      <c r="BL181" s="18" t="s">
        <v>134</v>
      </c>
      <c r="BM181" s="230" t="s">
        <v>229</v>
      </c>
    </row>
    <row r="182" s="13" customFormat="1">
      <c r="A182" s="13"/>
      <c r="B182" s="232"/>
      <c r="C182" s="233"/>
      <c r="D182" s="234" t="s">
        <v>136</v>
      </c>
      <c r="E182" s="235" t="s">
        <v>1</v>
      </c>
      <c r="F182" s="236" t="s">
        <v>230</v>
      </c>
      <c r="G182" s="233"/>
      <c r="H182" s="235" t="s">
        <v>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136</v>
      </c>
      <c r="AU182" s="242" t="s">
        <v>89</v>
      </c>
      <c r="AV182" s="13" t="s">
        <v>85</v>
      </c>
      <c r="AW182" s="13" t="s">
        <v>36</v>
      </c>
      <c r="AX182" s="13" t="s">
        <v>80</v>
      </c>
      <c r="AY182" s="242" t="s">
        <v>127</v>
      </c>
    </row>
    <row r="183" s="14" customFormat="1">
      <c r="A183" s="14"/>
      <c r="B183" s="243"/>
      <c r="C183" s="244"/>
      <c r="D183" s="234" t="s">
        <v>136</v>
      </c>
      <c r="E183" s="245" t="s">
        <v>1</v>
      </c>
      <c r="F183" s="246" t="s">
        <v>231</v>
      </c>
      <c r="G183" s="244"/>
      <c r="H183" s="247">
        <v>68.310000000000002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136</v>
      </c>
      <c r="AU183" s="253" t="s">
        <v>89</v>
      </c>
      <c r="AV183" s="14" t="s">
        <v>89</v>
      </c>
      <c r="AW183" s="14" t="s">
        <v>36</v>
      </c>
      <c r="AX183" s="14" t="s">
        <v>85</v>
      </c>
      <c r="AY183" s="253" t="s">
        <v>127</v>
      </c>
    </row>
    <row r="184" s="2" customFormat="1" ht="24.15" customHeight="1">
      <c r="A184" s="39"/>
      <c r="B184" s="40"/>
      <c r="C184" s="219" t="s">
        <v>232</v>
      </c>
      <c r="D184" s="219" t="s">
        <v>129</v>
      </c>
      <c r="E184" s="220" t="s">
        <v>233</v>
      </c>
      <c r="F184" s="221" t="s">
        <v>234</v>
      </c>
      <c r="G184" s="222" t="s">
        <v>132</v>
      </c>
      <c r="H184" s="223">
        <v>253</v>
      </c>
      <c r="I184" s="224"/>
      <c r="J184" s="225">
        <f>ROUND(I184*H184,2)</f>
        <v>0</v>
      </c>
      <c r="K184" s="221" t="s">
        <v>133</v>
      </c>
      <c r="L184" s="45"/>
      <c r="M184" s="226" t="s">
        <v>1</v>
      </c>
      <c r="N184" s="227" t="s">
        <v>45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134</v>
      </c>
      <c r="AT184" s="230" t="s">
        <v>129</v>
      </c>
      <c r="AU184" s="230" t="s">
        <v>89</v>
      </c>
      <c r="AY184" s="18" t="s">
        <v>127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85</v>
      </c>
      <c r="BK184" s="231">
        <f>ROUND(I184*H184,2)</f>
        <v>0</v>
      </c>
      <c r="BL184" s="18" t="s">
        <v>134</v>
      </c>
      <c r="BM184" s="230" t="s">
        <v>235</v>
      </c>
    </row>
    <row r="185" s="14" customFormat="1">
      <c r="A185" s="14"/>
      <c r="B185" s="243"/>
      <c r="C185" s="244"/>
      <c r="D185" s="234" t="s">
        <v>136</v>
      </c>
      <c r="E185" s="245" t="s">
        <v>1</v>
      </c>
      <c r="F185" s="246" t="s">
        <v>224</v>
      </c>
      <c r="G185" s="244"/>
      <c r="H185" s="247">
        <v>253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136</v>
      </c>
      <c r="AU185" s="253" t="s">
        <v>89</v>
      </c>
      <c r="AV185" s="14" t="s">
        <v>89</v>
      </c>
      <c r="AW185" s="14" t="s">
        <v>36</v>
      </c>
      <c r="AX185" s="14" t="s">
        <v>85</v>
      </c>
      <c r="AY185" s="253" t="s">
        <v>127</v>
      </c>
    </row>
    <row r="186" s="2" customFormat="1" ht="16.5" customHeight="1">
      <c r="A186" s="39"/>
      <c r="B186" s="40"/>
      <c r="C186" s="265" t="s">
        <v>236</v>
      </c>
      <c r="D186" s="265" t="s">
        <v>226</v>
      </c>
      <c r="E186" s="266" t="s">
        <v>237</v>
      </c>
      <c r="F186" s="267" t="s">
        <v>238</v>
      </c>
      <c r="G186" s="268" t="s">
        <v>239</v>
      </c>
      <c r="H186" s="269">
        <v>5.0599999999999996</v>
      </c>
      <c r="I186" s="270"/>
      <c r="J186" s="271">
        <f>ROUND(I186*H186,2)</f>
        <v>0</v>
      </c>
      <c r="K186" s="267" t="s">
        <v>133</v>
      </c>
      <c r="L186" s="272"/>
      <c r="M186" s="273" t="s">
        <v>1</v>
      </c>
      <c r="N186" s="274" t="s">
        <v>45</v>
      </c>
      <c r="O186" s="92"/>
      <c r="P186" s="228">
        <f>O186*H186</f>
        <v>0</v>
      </c>
      <c r="Q186" s="228">
        <v>0.001</v>
      </c>
      <c r="R186" s="228">
        <f>Q186*H186</f>
        <v>0.0050599999999999994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170</v>
      </c>
      <c r="AT186" s="230" t="s">
        <v>226</v>
      </c>
      <c r="AU186" s="230" t="s">
        <v>89</v>
      </c>
      <c r="AY186" s="18" t="s">
        <v>127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85</v>
      </c>
      <c r="BK186" s="231">
        <f>ROUND(I186*H186,2)</f>
        <v>0</v>
      </c>
      <c r="BL186" s="18" t="s">
        <v>134</v>
      </c>
      <c r="BM186" s="230" t="s">
        <v>240</v>
      </c>
    </row>
    <row r="187" s="14" customFormat="1">
      <c r="A187" s="14"/>
      <c r="B187" s="243"/>
      <c r="C187" s="244"/>
      <c r="D187" s="234" t="s">
        <v>136</v>
      </c>
      <c r="E187" s="245" t="s">
        <v>1</v>
      </c>
      <c r="F187" s="246" t="s">
        <v>241</v>
      </c>
      <c r="G187" s="244"/>
      <c r="H187" s="247">
        <v>5.0599999999999996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136</v>
      </c>
      <c r="AU187" s="253" t="s">
        <v>89</v>
      </c>
      <c r="AV187" s="14" t="s">
        <v>89</v>
      </c>
      <c r="AW187" s="14" t="s">
        <v>36</v>
      </c>
      <c r="AX187" s="14" t="s">
        <v>85</v>
      </c>
      <c r="AY187" s="253" t="s">
        <v>127</v>
      </c>
    </row>
    <row r="188" s="2" customFormat="1" ht="37.8" customHeight="1">
      <c r="A188" s="39"/>
      <c r="B188" s="40"/>
      <c r="C188" s="219" t="s">
        <v>7</v>
      </c>
      <c r="D188" s="219" t="s">
        <v>129</v>
      </c>
      <c r="E188" s="220" t="s">
        <v>242</v>
      </c>
      <c r="F188" s="221" t="s">
        <v>243</v>
      </c>
      <c r="G188" s="222" t="s">
        <v>244</v>
      </c>
      <c r="H188" s="223">
        <v>66</v>
      </c>
      <c r="I188" s="224"/>
      <c r="J188" s="225">
        <f>ROUND(I188*H188,2)</f>
        <v>0</v>
      </c>
      <c r="K188" s="221" t="s">
        <v>133</v>
      </c>
      <c r="L188" s="45"/>
      <c r="M188" s="226" t="s">
        <v>1</v>
      </c>
      <c r="N188" s="227" t="s">
        <v>45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134</v>
      </c>
      <c r="AT188" s="230" t="s">
        <v>129</v>
      </c>
      <c r="AU188" s="230" t="s">
        <v>89</v>
      </c>
      <c r="AY188" s="18" t="s">
        <v>127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85</v>
      </c>
      <c r="BK188" s="231">
        <f>ROUND(I188*H188,2)</f>
        <v>0</v>
      </c>
      <c r="BL188" s="18" t="s">
        <v>134</v>
      </c>
      <c r="BM188" s="230" t="s">
        <v>245</v>
      </c>
    </row>
    <row r="189" s="14" customFormat="1">
      <c r="A189" s="14"/>
      <c r="B189" s="243"/>
      <c r="C189" s="244"/>
      <c r="D189" s="234" t="s">
        <v>136</v>
      </c>
      <c r="E189" s="245" t="s">
        <v>1</v>
      </c>
      <c r="F189" s="246" t="s">
        <v>246</v>
      </c>
      <c r="G189" s="244"/>
      <c r="H189" s="247">
        <v>66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136</v>
      </c>
      <c r="AU189" s="253" t="s">
        <v>89</v>
      </c>
      <c r="AV189" s="14" t="s">
        <v>89</v>
      </c>
      <c r="AW189" s="14" t="s">
        <v>36</v>
      </c>
      <c r="AX189" s="14" t="s">
        <v>85</v>
      </c>
      <c r="AY189" s="253" t="s">
        <v>127</v>
      </c>
    </row>
    <row r="190" s="2" customFormat="1" ht="16.5" customHeight="1">
      <c r="A190" s="39"/>
      <c r="B190" s="40"/>
      <c r="C190" s="265" t="s">
        <v>247</v>
      </c>
      <c r="D190" s="265" t="s">
        <v>226</v>
      </c>
      <c r="E190" s="266" t="s">
        <v>248</v>
      </c>
      <c r="F190" s="267" t="s">
        <v>249</v>
      </c>
      <c r="G190" s="268" t="s">
        <v>173</v>
      </c>
      <c r="H190" s="269">
        <v>0.33000000000000002</v>
      </c>
      <c r="I190" s="270"/>
      <c r="J190" s="271">
        <f>ROUND(I190*H190,2)</f>
        <v>0</v>
      </c>
      <c r="K190" s="267" t="s">
        <v>133</v>
      </c>
      <c r="L190" s="272"/>
      <c r="M190" s="273" t="s">
        <v>1</v>
      </c>
      <c r="N190" s="274" t="s">
        <v>45</v>
      </c>
      <c r="O190" s="92"/>
      <c r="P190" s="228">
        <f>O190*H190</f>
        <v>0</v>
      </c>
      <c r="Q190" s="228">
        <v>0.22</v>
      </c>
      <c r="R190" s="228">
        <f>Q190*H190</f>
        <v>0.072599999999999998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170</v>
      </c>
      <c r="AT190" s="230" t="s">
        <v>226</v>
      </c>
      <c r="AU190" s="230" t="s">
        <v>89</v>
      </c>
      <c r="AY190" s="18" t="s">
        <v>127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85</v>
      </c>
      <c r="BK190" s="231">
        <f>ROUND(I190*H190,2)</f>
        <v>0</v>
      </c>
      <c r="BL190" s="18" t="s">
        <v>134</v>
      </c>
      <c r="BM190" s="230" t="s">
        <v>250</v>
      </c>
    </row>
    <row r="191" s="14" customFormat="1">
      <c r="A191" s="14"/>
      <c r="B191" s="243"/>
      <c r="C191" s="244"/>
      <c r="D191" s="234" t="s">
        <v>136</v>
      </c>
      <c r="E191" s="245" t="s">
        <v>1</v>
      </c>
      <c r="F191" s="246" t="s">
        <v>251</v>
      </c>
      <c r="G191" s="244"/>
      <c r="H191" s="247">
        <v>0.33000000000000002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136</v>
      </c>
      <c r="AU191" s="253" t="s">
        <v>89</v>
      </c>
      <c r="AV191" s="14" t="s">
        <v>89</v>
      </c>
      <c r="AW191" s="14" t="s">
        <v>36</v>
      </c>
      <c r="AX191" s="14" t="s">
        <v>85</v>
      </c>
      <c r="AY191" s="253" t="s">
        <v>127</v>
      </c>
    </row>
    <row r="192" s="2" customFormat="1" ht="24.15" customHeight="1">
      <c r="A192" s="39"/>
      <c r="B192" s="40"/>
      <c r="C192" s="219" t="s">
        <v>252</v>
      </c>
      <c r="D192" s="219" t="s">
        <v>129</v>
      </c>
      <c r="E192" s="220" t="s">
        <v>253</v>
      </c>
      <c r="F192" s="221" t="s">
        <v>254</v>
      </c>
      <c r="G192" s="222" t="s">
        <v>244</v>
      </c>
      <c r="H192" s="223">
        <v>66</v>
      </c>
      <c r="I192" s="224"/>
      <c r="J192" s="225">
        <f>ROUND(I192*H192,2)</f>
        <v>0</v>
      </c>
      <c r="K192" s="221" t="s">
        <v>133</v>
      </c>
      <c r="L192" s="45"/>
      <c r="M192" s="226" t="s">
        <v>1</v>
      </c>
      <c r="N192" s="227" t="s">
        <v>45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134</v>
      </c>
      <c r="AT192" s="230" t="s">
        <v>129</v>
      </c>
      <c r="AU192" s="230" t="s">
        <v>89</v>
      </c>
      <c r="AY192" s="18" t="s">
        <v>127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85</v>
      </c>
      <c r="BK192" s="231">
        <f>ROUND(I192*H192,2)</f>
        <v>0</v>
      </c>
      <c r="BL192" s="18" t="s">
        <v>134</v>
      </c>
      <c r="BM192" s="230" t="s">
        <v>255</v>
      </c>
    </row>
    <row r="193" s="14" customFormat="1">
      <c r="A193" s="14"/>
      <c r="B193" s="243"/>
      <c r="C193" s="244"/>
      <c r="D193" s="234" t="s">
        <v>136</v>
      </c>
      <c r="E193" s="245" t="s">
        <v>1</v>
      </c>
      <c r="F193" s="246" t="s">
        <v>256</v>
      </c>
      <c r="G193" s="244"/>
      <c r="H193" s="247">
        <v>66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136</v>
      </c>
      <c r="AU193" s="253" t="s">
        <v>89</v>
      </c>
      <c r="AV193" s="14" t="s">
        <v>89</v>
      </c>
      <c r="AW193" s="14" t="s">
        <v>36</v>
      </c>
      <c r="AX193" s="14" t="s">
        <v>85</v>
      </c>
      <c r="AY193" s="253" t="s">
        <v>127</v>
      </c>
    </row>
    <row r="194" s="2" customFormat="1" ht="16.5" customHeight="1">
      <c r="A194" s="39"/>
      <c r="B194" s="40"/>
      <c r="C194" s="265" t="s">
        <v>257</v>
      </c>
      <c r="D194" s="265" t="s">
        <v>226</v>
      </c>
      <c r="E194" s="266" t="s">
        <v>258</v>
      </c>
      <c r="F194" s="267" t="s">
        <v>259</v>
      </c>
      <c r="G194" s="268" t="s">
        <v>244</v>
      </c>
      <c r="H194" s="269">
        <v>66</v>
      </c>
      <c r="I194" s="270"/>
      <c r="J194" s="271">
        <f>ROUND(I194*H194,2)</f>
        <v>0</v>
      </c>
      <c r="K194" s="267" t="s">
        <v>1</v>
      </c>
      <c r="L194" s="272"/>
      <c r="M194" s="273" t="s">
        <v>1</v>
      </c>
      <c r="N194" s="274" t="s">
        <v>45</v>
      </c>
      <c r="O194" s="92"/>
      <c r="P194" s="228">
        <f>O194*H194</f>
        <v>0</v>
      </c>
      <c r="Q194" s="228">
        <v>0.0050000000000000001</v>
      </c>
      <c r="R194" s="228">
        <f>Q194*H194</f>
        <v>0.33000000000000002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170</v>
      </c>
      <c r="AT194" s="230" t="s">
        <v>226</v>
      </c>
      <c r="AU194" s="230" t="s">
        <v>89</v>
      </c>
      <c r="AY194" s="18" t="s">
        <v>127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85</v>
      </c>
      <c r="BK194" s="231">
        <f>ROUND(I194*H194,2)</f>
        <v>0</v>
      </c>
      <c r="BL194" s="18" t="s">
        <v>134</v>
      </c>
      <c r="BM194" s="230" t="s">
        <v>260</v>
      </c>
    </row>
    <row r="195" s="2" customFormat="1" ht="33" customHeight="1">
      <c r="A195" s="39"/>
      <c r="B195" s="40"/>
      <c r="C195" s="219" t="s">
        <v>261</v>
      </c>
      <c r="D195" s="219" t="s">
        <v>129</v>
      </c>
      <c r="E195" s="220" t="s">
        <v>262</v>
      </c>
      <c r="F195" s="221" t="s">
        <v>263</v>
      </c>
      <c r="G195" s="222" t="s">
        <v>132</v>
      </c>
      <c r="H195" s="223">
        <v>253</v>
      </c>
      <c r="I195" s="224"/>
      <c r="J195" s="225">
        <f>ROUND(I195*H195,2)</f>
        <v>0</v>
      </c>
      <c r="K195" s="221" t="s">
        <v>133</v>
      </c>
      <c r="L195" s="45"/>
      <c r="M195" s="226" t="s">
        <v>1</v>
      </c>
      <c r="N195" s="227" t="s">
        <v>45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134</v>
      </c>
      <c r="AT195" s="230" t="s">
        <v>129</v>
      </c>
      <c r="AU195" s="230" t="s">
        <v>89</v>
      </c>
      <c r="AY195" s="18" t="s">
        <v>127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85</v>
      </c>
      <c r="BK195" s="231">
        <f>ROUND(I195*H195,2)</f>
        <v>0</v>
      </c>
      <c r="BL195" s="18" t="s">
        <v>134</v>
      </c>
      <c r="BM195" s="230" t="s">
        <v>264</v>
      </c>
    </row>
    <row r="196" s="14" customFormat="1">
      <c r="A196" s="14"/>
      <c r="B196" s="243"/>
      <c r="C196" s="244"/>
      <c r="D196" s="234" t="s">
        <v>136</v>
      </c>
      <c r="E196" s="245" t="s">
        <v>1</v>
      </c>
      <c r="F196" s="246" t="s">
        <v>224</v>
      </c>
      <c r="G196" s="244"/>
      <c r="H196" s="247">
        <v>253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136</v>
      </c>
      <c r="AU196" s="253" t="s">
        <v>89</v>
      </c>
      <c r="AV196" s="14" t="s">
        <v>89</v>
      </c>
      <c r="AW196" s="14" t="s">
        <v>36</v>
      </c>
      <c r="AX196" s="14" t="s">
        <v>85</v>
      </c>
      <c r="AY196" s="253" t="s">
        <v>127</v>
      </c>
    </row>
    <row r="197" s="2" customFormat="1" ht="16.5" customHeight="1">
      <c r="A197" s="39"/>
      <c r="B197" s="40"/>
      <c r="C197" s="219" t="s">
        <v>265</v>
      </c>
      <c r="D197" s="219" t="s">
        <v>129</v>
      </c>
      <c r="E197" s="220" t="s">
        <v>266</v>
      </c>
      <c r="F197" s="221" t="s">
        <v>267</v>
      </c>
      <c r="G197" s="222" t="s">
        <v>173</v>
      </c>
      <c r="H197" s="223">
        <v>7.0209999999999999</v>
      </c>
      <c r="I197" s="224"/>
      <c r="J197" s="225">
        <f>ROUND(I197*H197,2)</f>
        <v>0</v>
      </c>
      <c r="K197" s="221" t="s">
        <v>133</v>
      </c>
      <c r="L197" s="45"/>
      <c r="M197" s="226" t="s">
        <v>1</v>
      </c>
      <c r="N197" s="227" t="s">
        <v>45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134</v>
      </c>
      <c r="AT197" s="230" t="s">
        <v>129</v>
      </c>
      <c r="AU197" s="230" t="s">
        <v>89</v>
      </c>
      <c r="AY197" s="18" t="s">
        <v>127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85</v>
      </c>
      <c r="BK197" s="231">
        <f>ROUND(I197*H197,2)</f>
        <v>0</v>
      </c>
      <c r="BL197" s="18" t="s">
        <v>134</v>
      </c>
      <c r="BM197" s="230" t="s">
        <v>268</v>
      </c>
    </row>
    <row r="198" s="14" customFormat="1">
      <c r="A198" s="14"/>
      <c r="B198" s="243"/>
      <c r="C198" s="244"/>
      <c r="D198" s="234" t="s">
        <v>136</v>
      </c>
      <c r="E198" s="245" t="s">
        <v>1</v>
      </c>
      <c r="F198" s="246" t="s">
        <v>269</v>
      </c>
      <c r="G198" s="244"/>
      <c r="H198" s="247">
        <v>685.55999999999995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136</v>
      </c>
      <c r="AU198" s="253" t="s">
        <v>89</v>
      </c>
      <c r="AV198" s="14" t="s">
        <v>89</v>
      </c>
      <c r="AW198" s="14" t="s">
        <v>36</v>
      </c>
      <c r="AX198" s="14" t="s">
        <v>80</v>
      </c>
      <c r="AY198" s="253" t="s">
        <v>127</v>
      </c>
    </row>
    <row r="199" s="14" customFormat="1">
      <c r="A199" s="14"/>
      <c r="B199" s="243"/>
      <c r="C199" s="244"/>
      <c r="D199" s="234" t="s">
        <v>136</v>
      </c>
      <c r="E199" s="245" t="s">
        <v>1</v>
      </c>
      <c r="F199" s="246" t="s">
        <v>270</v>
      </c>
      <c r="G199" s="244"/>
      <c r="H199" s="247">
        <v>16.5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136</v>
      </c>
      <c r="AU199" s="253" t="s">
        <v>89</v>
      </c>
      <c r="AV199" s="14" t="s">
        <v>89</v>
      </c>
      <c r="AW199" s="14" t="s">
        <v>36</v>
      </c>
      <c r="AX199" s="14" t="s">
        <v>80</v>
      </c>
      <c r="AY199" s="253" t="s">
        <v>127</v>
      </c>
    </row>
    <row r="200" s="15" customFormat="1">
      <c r="A200" s="15"/>
      <c r="B200" s="254"/>
      <c r="C200" s="255"/>
      <c r="D200" s="234" t="s">
        <v>136</v>
      </c>
      <c r="E200" s="256" t="s">
        <v>1</v>
      </c>
      <c r="F200" s="257" t="s">
        <v>152</v>
      </c>
      <c r="G200" s="255"/>
      <c r="H200" s="258">
        <v>702.05999999999995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136</v>
      </c>
      <c r="AU200" s="264" t="s">
        <v>89</v>
      </c>
      <c r="AV200" s="15" t="s">
        <v>134</v>
      </c>
      <c r="AW200" s="15" t="s">
        <v>36</v>
      </c>
      <c r="AX200" s="15" t="s">
        <v>80</v>
      </c>
      <c r="AY200" s="264" t="s">
        <v>127</v>
      </c>
    </row>
    <row r="201" s="14" customFormat="1">
      <c r="A201" s="14"/>
      <c r="B201" s="243"/>
      <c r="C201" s="244"/>
      <c r="D201" s="234" t="s">
        <v>136</v>
      </c>
      <c r="E201" s="245" t="s">
        <v>1</v>
      </c>
      <c r="F201" s="246" t="s">
        <v>271</v>
      </c>
      <c r="G201" s="244"/>
      <c r="H201" s="247">
        <v>7.0209999999999999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136</v>
      </c>
      <c r="AU201" s="253" t="s">
        <v>89</v>
      </c>
      <c r="AV201" s="14" t="s">
        <v>89</v>
      </c>
      <c r="AW201" s="14" t="s">
        <v>36</v>
      </c>
      <c r="AX201" s="14" t="s">
        <v>85</v>
      </c>
      <c r="AY201" s="253" t="s">
        <v>127</v>
      </c>
    </row>
    <row r="202" s="12" customFormat="1" ht="22.8" customHeight="1">
      <c r="A202" s="12"/>
      <c r="B202" s="203"/>
      <c r="C202" s="204"/>
      <c r="D202" s="205" t="s">
        <v>79</v>
      </c>
      <c r="E202" s="217" t="s">
        <v>89</v>
      </c>
      <c r="F202" s="217" t="s">
        <v>272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SUM(P203:P207)</f>
        <v>0</v>
      </c>
      <c r="Q202" s="211"/>
      <c r="R202" s="212">
        <f>SUM(R203:R207)</f>
        <v>0.11516000000000001</v>
      </c>
      <c r="S202" s="211"/>
      <c r="T202" s="213">
        <f>SUM(T203:T207)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85</v>
      </c>
      <c r="AT202" s="215" t="s">
        <v>79</v>
      </c>
      <c r="AU202" s="215" t="s">
        <v>85</v>
      </c>
      <c r="AY202" s="214" t="s">
        <v>127</v>
      </c>
      <c r="BK202" s="216">
        <f>SUM(BK203:BK207)</f>
        <v>0</v>
      </c>
    </row>
    <row r="203" s="2" customFormat="1" ht="24.15" customHeight="1">
      <c r="A203" s="39"/>
      <c r="B203" s="40"/>
      <c r="C203" s="219" t="s">
        <v>273</v>
      </c>
      <c r="D203" s="219" t="s">
        <v>129</v>
      </c>
      <c r="E203" s="220" t="s">
        <v>274</v>
      </c>
      <c r="F203" s="221" t="s">
        <v>275</v>
      </c>
      <c r="G203" s="222" t="s">
        <v>132</v>
      </c>
      <c r="H203" s="223">
        <v>194</v>
      </c>
      <c r="I203" s="224"/>
      <c r="J203" s="225">
        <f>ROUND(I203*H203,2)</f>
        <v>0</v>
      </c>
      <c r="K203" s="221" t="s">
        <v>133</v>
      </c>
      <c r="L203" s="45"/>
      <c r="M203" s="226" t="s">
        <v>1</v>
      </c>
      <c r="N203" s="227" t="s">
        <v>45</v>
      </c>
      <c r="O203" s="92"/>
      <c r="P203" s="228">
        <f>O203*H203</f>
        <v>0</v>
      </c>
      <c r="Q203" s="228">
        <v>0.00013999999999999999</v>
      </c>
      <c r="R203" s="228">
        <f>Q203*H203</f>
        <v>0.027159999999999997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134</v>
      </c>
      <c r="AT203" s="230" t="s">
        <v>129</v>
      </c>
      <c r="AU203" s="230" t="s">
        <v>89</v>
      </c>
      <c r="AY203" s="18" t="s">
        <v>127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85</v>
      </c>
      <c r="BK203" s="231">
        <f>ROUND(I203*H203,2)</f>
        <v>0</v>
      </c>
      <c r="BL203" s="18" t="s">
        <v>134</v>
      </c>
      <c r="BM203" s="230" t="s">
        <v>276</v>
      </c>
    </row>
    <row r="204" s="13" customFormat="1">
      <c r="A204" s="13"/>
      <c r="B204" s="232"/>
      <c r="C204" s="233"/>
      <c r="D204" s="234" t="s">
        <v>136</v>
      </c>
      <c r="E204" s="235" t="s">
        <v>1</v>
      </c>
      <c r="F204" s="236" t="s">
        <v>277</v>
      </c>
      <c r="G204" s="233"/>
      <c r="H204" s="235" t="s">
        <v>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136</v>
      </c>
      <c r="AU204" s="242" t="s">
        <v>89</v>
      </c>
      <c r="AV204" s="13" t="s">
        <v>85</v>
      </c>
      <c r="AW204" s="13" t="s">
        <v>36</v>
      </c>
      <c r="AX204" s="13" t="s">
        <v>80</v>
      </c>
      <c r="AY204" s="242" t="s">
        <v>127</v>
      </c>
    </row>
    <row r="205" s="14" customFormat="1">
      <c r="A205" s="14"/>
      <c r="B205" s="243"/>
      <c r="C205" s="244"/>
      <c r="D205" s="234" t="s">
        <v>136</v>
      </c>
      <c r="E205" s="245" t="s">
        <v>1</v>
      </c>
      <c r="F205" s="246" t="s">
        <v>278</v>
      </c>
      <c r="G205" s="244"/>
      <c r="H205" s="247">
        <v>194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136</v>
      </c>
      <c r="AU205" s="253" t="s">
        <v>89</v>
      </c>
      <c r="AV205" s="14" t="s">
        <v>89</v>
      </c>
      <c r="AW205" s="14" t="s">
        <v>36</v>
      </c>
      <c r="AX205" s="14" t="s">
        <v>85</v>
      </c>
      <c r="AY205" s="253" t="s">
        <v>127</v>
      </c>
    </row>
    <row r="206" s="2" customFormat="1" ht="24.15" customHeight="1">
      <c r="A206" s="39"/>
      <c r="B206" s="40"/>
      <c r="C206" s="265" t="s">
        <v>279</v>
      </c>
      <c r="D206" s="265" t="s">
        <v>226</v>
      </c>
      <c r="E206" s="266" t="s">
        <v>280</v>
      </c>
      <c r="F206" s="267" t="s">
        <v>281</v>
      </c>
      <c r="G206" s="268" t="s">
        <v>132</v>
      </c>
      <c r="H206" s="269">
        <v>220</v>
      </c>
      <c r="I206" s="270"/>
      <c r="J206" s="271">
        <f>ROUND(I206*H206,2)</f>
        <v>0</v>
      </c>
      <c r="K206" s="267" t="s">
        <v>133</v>
      </c>
      <c r="L206" s="272"/>
      <c r="M206" s="273" t="s">
        <v>1</v>
      </c>
      <c r="N206" s="274" t="s">
        <v>45</v>
      </c>
      <c r="O206" s="92"/>
      <c r="P206" s="228">
        <f>O206*H206</f>
        <v>0</v>
      </c>
      <c r="Q206" s="228">
        <v>0.00040000000000000002</v>
      </c>
      <c r="R206" s="228">
        <f>Q206*H206</f>
        <v>0.088000000000000009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170</v>
      </c>
      <c r="AT206" s="230" t="s">
        <v>226</v>
      </c>
      <c r="AU206" s="230" t="s">
        <v>89</v>
      </c>
      <c r="AY206" s="18" t="s">
        <v>127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85</v>
      </c>
      <c r="BK206" s="231">
        <f>ROUND(I206*H206,2)</f>
        <v>0</v>
      </c>
      <c r="BL206" s="18" t="s">
        <v>134</v>
      </c>
      <c r="BM206" s="230" t="s">
        <v>282</v>
      </c>
    </row>
    <row r="207" s="14" customFormat="1">
      <c r="A207" s="14"/>
      <c r="B207" s="243"/>
      <c r="C207" s="244"/>
      <c r="D207" s="234" t="s">
        <v>136</v>
      </c>
      <c r="E207" s="245" t="s">
        <v>1</v>
      </c>
      <c r="F207" s="246" t="s">
        <v>283</v>
      </c>
      <c r="G207" s="244"/>
      <c r="H207" s="247">
        <v>220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136</v>
      </c>
      <c r="AU207" s="253" t="s">
        <v>89</v>
      </c>
      <c r="AV207" s="14" t="s">
        <v>89</v>
      </c>
      <c r="AW207" s="14" t="s">
        <v>36</v>
      </c>
      <c r="AX207" s="14" t="s">
        <v>85</v>
      </c>
      <c r="AY207" s="253" t="s">
        <v>127</v>
      </c>
    </row>
    <row r="208" s="12" customFormat="1" ht="22.8" customHeight="1">
      <c r="A208" s="12"/>
      <c r="B208" s="203"/>
      <c r="C208" s="204"/>
      <c r="D208" s="205" t="s">
        <v>79</v>
      </c>
      <c r="E208" s="217" t="s">
        <v>153</v>
      </c>
      <c r="F208" s="217" t="s">
        <v>284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SUM(P209:P266)</f>
        <v>0</v>
      </c>
      <c r="Q208" s="211"/>
      <c r="R208" s="212">
        <f>SUM(R209:R266)</f>
        <v>61.157814400000007</v>
      </c>
      <c r="S208" s="211"/>
      <c r="T208" s="213">
        <f>SUM(T209:T266)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85</v>
      </c>
      <c r="AT208" s="215" t="s">
        <v>79</v>
      </c>
      <c r="AU208" s="215" t="s">
        <v>85</v>
      </c>
      <c r="AY208" s="214" t="s">
        <v>127</v>
      </c>
      <c r="BK208" s="216">
        <f>SUM(BK209:BK266)</f>
        <v>0</v>
      </c>
    </row>
    <row r="209" s="2" customFormat="1" ht="24.15" customHeight="1">
      <c r="A209" s="39"/>
      <c r="B209" s="40"/>
      <c r="C209" s="219" t="s">
        <v>285</v>
      </c>
      <c r="D209" s="219" t="s">
        <v>129</v>
      </c>
      <c r="E209" s="220" t="s">
        <v>286</v>
      </c>
      <c r="F209" s="221" t="s">
        <v>287</v>
      </c>
      <c r="G209" s="222" t="s">
        <v>132</v>
      </c>
      <c r="H209" s="223">
        <v>920.33600000000001</v>
      </c>
      <c r="I209" s="224"/>
      <c r="J209" s="225">
        <f>ROUND(I209*H209,2)</f>
        <v>0</v>
      </c>
      <c r="K209" s="221" t="s">
        <v>133</v>
      </c>
      <c r="L209" s="45"/>
      <c r="M209" s="226" t="s">
        <v>1</v>
      </c>
      <c r="N209" s="227" t="s">
        <v>45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134</v>
      </c>
      <c r="AT209" s="230" t="s">
        <v>129</v>
      </c>
      <c r="AU209" s="230" t="s">
        <v>89</v>
      </c>
      <c r="AY209" s="18" t="s">
        <v>127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85</v>
      </c>
      <c r="BK209" s="231">
        <f>ROUND(I209*H209,2)</f>
        <v>0</v>
      </c>
      <c r="BL209" s="18" t="s">
        <v>134</v>
      </c>
      <c r="BM209" s="230" t="s">
        <v>288</v>
      </c>
    </row>
    <row r="210" s="14" customFormat="1">
      <c r="A210" s="14"/>
      <c r="B210" s="243"/>
      <c r="C210" s="244"/>
      <c r="D210" s="234" t="s">
        <v>136</v>
      </c>
      <c r="E210" s="245" t="s">
        <v>1</v>
      </c>
      <c r="F210" s="246" t="s">
        <v>289</v>
      </c>
      <c r="G210" s="244"/>
      <c r="H210" s="247">
        <v>213.40000000000001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136</v>
      </c>
      <c r="AU210" s="253" t="s">
        <v>89</v>
      </c>
      <c r="AV210" s="14" t="s">
        <v>89</v>
      </c>
      <c r="AW210" s="14" t="s">
        <v>36</v>
      </c>
      <c r="AX210" s="14" t="s">
        <v>80</v>
      </c>
      <c r="AY210" s="253" t="s">
        <v>127</v>
      </c>
    </row>
    <row r="211" s="14" customFormat="1">
      <c r="A211" s="14"/>
      <c r="B211" s="243"/>
      <c r="C211" s="244"/>
      <c r="D211" s="234" t="s">
        <v>136</v>
      </c>
      <c r="E211" s="245" t="s">
        <v>1</v>
      </c>
      <c r="F211" s="246" t="s">
        <v>290</v>
      </c>
      <c r="G211" s="244"/>
      <c r="H211" s="247">
        <v>203.69999999999999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136</v>
      </c>
      <c r="AU211" s="253" t="s">
        <v>89</v>
      </c>
      <c r="AV211" s="14" t="s">
        <v>89</v>
      </c>
      <c r="AW211" s="14" t="s">
        <v>36</v>
      </c>
      <c r="AX211" s="14" t="s">
        <v>80</v>
      </c>
      <c r="AY211" s="253" t="s">
        <v>127</v>
      </c>
    </row>
    <row r="212" s="16" customFormat="1">
      <c r="A212" s="16"/>
      <c r="B212" s="275"/>
      <c r="C212" s="276"/>
      <c r="D212" s="234" t="s">
        <v>136</v>
      </c>
      <c r="E212" s="277" t="s">
        <v>1</v>
      </c>
      <c r="F212" s="278" t="s">
        <v>291</v>
      </c>
      <c r="G212" s="276"/>
      <c r="H212" s="279">
        <v>417.10000000000002</v>
      </c>
      <c r="I212" s="280"/>
      <c r="J212" s="276"/>
      <c r="K212" s="276"/>
      <c r="L212" s="281"/>
      <c r="M212" s="282"/>
      <c r="N212" s="283"/>
      <c r="O212" s="283"/>
      <c r="P212" s="283"/>
      <c r="Q212" s="283"/>
      <c r="R212" s="283"/>
      <c r="S212" s="283"/>
      <c r="T212" s="284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T212" s="285" t="s">
        <v>136</v>
      </c>
      <c r="AU212" s="285" t="s">
        <v>89</v>
      </c>
      <c r="AV212" s="16" t="s">
        <v>92</v>
      </c>
      <c r="AW212" s="16" t="s">
        <v>36</v>
      </c>
      <c r="AX212" s="16" t="s">
        <v>80</v>
      </c>
      <c r="AY212" s="285" t="s">
        <v>127</v>
      </c>
    </row>
    <row r="213" s="14" customFormat="1">
      <c r="A213" s="14"/>
      <c r="B213" s="243"/>
      <c r="C213" s="244"/>
      <c r="D213" s="234" t="s">
        <v>136</v>
      </c>
      <c r="E213" s="245" t="s">
        <v>1</v>
      </c>
      <c r="F213" s="246" t="s">
        <v>292</v>
      </c>
      <c r="G213" s="244"/>
      <c r="H213" s="247">
        <v>228.80000000000001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136</v>
      </c>
      <c r="AU213" s="253" t="s">
        <v>89</v>
      </c>
      <c r="AV213" s="14" t="s">
        <v>89</v>
      </c>
      <c r="AW213" s="14" t="s">
        <v>36</v>
      </c>
      <c r="AX213" s="14" t="s">
        <v>80</v>
      </c>
      <c r="AY213" s="253" t="s">
        <v>127</v>
      </c>
    </row>
    <row r="214" s="14" customFormat="1">
      <c r="A214" s="14"/>
      <c r="B214" s="243"/>
      <c r="C214" s="244"/>
      <c r="D214" s="234" t="s">
        <v>136</v>
      </c>
      <c r="E214" s="245" t="s">
        <v>1</v>
      </c>
      <c r="F214" s="246" t="s">
        <v>293</v>
      </c>
      <c r="G214" s="244"/>
      <c r="H214" s="247">
        <v>218.40000000000001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136</v>
      </c>
      <c r="AU214" s="253" t="s">
        <v>89</v>
      </c>
      <c r="AV214" s="14" t="s">
        <v>89</v>
      </c>
      <c r="AW214" s="14" t="s">
        <v>36</v>
      </c>
      <c r="AX214" s="14" t="s">
        <v>80</v>
      </c>
      <c r="AY214" s="253" t="s">
        <v>127</v>
      </c>
    </row>
    <row r="215" s="16" customFormat="1">
      <c r="A215" s="16"/>
      <c r="B215" s="275"/>
      <c r="C215" s="276"/>
      <c r="D215" s="234" t="s">
        <v>136</v>
      </c>
      <c r="E215" s="277" t="s">
        <v>1</v>
      </c>
      <c r="F215" s="278" t="s">
        <v>291</v>
      </c>
      <c r="G215" s="276"/>
      <c r="H215" s="279">
        <v>447.20000000000005</v>
      </c>
      <c r="I215" s="280"/>
      <c r="J215" s="276"/>
      <c r="K215" s="276"/>
      <c r="L215" s="281"/>
      <c r="M215" s="282"/>
      <c r="N215" s="283"/>
      <c r="O215" s="283"/>
      <c r="P215" s="283"/>
      <c r="Q215" s="283"/>
      <c r="R215" s="283"/>
      <c r="S215" s="283"/>
      <c r="T215" s="28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5" t="s">
        <v>136</v>
      </c>
      <c r="AU215" s="285" t="s">
        <v>89</v>
      </c>
      <c r="AV215" s="16" t="s">
        <v>92</v>
      </c>
      <c r="AW215" s="16" t="s">
        <v>36</v>
      </c>
      <c r="AX215" s="16" t="s">
        <v>80</v>
      </c>
      <c r="AY215" s="285" t="s">
        <v>127</v>
      </c>
    </row>
    <row r="216" s="14" customFormat="1">
      <c r="A216" s="14"/>
      <c r="B216" s="243"/>
      <c r="C216" s="244"/>
      <c r="D216" s="234" t="s">
        <v>136</v>
      </c>
      <c r="E216" s="245" t="s">
        <v>1</v>
      </c>
      <c r="F216" s="246" t="s">
        <v>294</v>
      </c>
      <c r="G216" s="244"/>
      <c r="H216" s="247">
        <v>26.795999999999999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136</v>
      </c>
      <c r="AU216" s="253" t="s">
        <v>89</v>
      </c>
      <c r="AV216" s="14" t="s">
        <v>89</v>
      </c>
      <c r="AW216" s="14" t="s">
        <v>36</v>
      </c>
      <c r="AX216" s="14" t="s">
        <v>80</v>
      </c>
      <c r="AY216" s="253" t="s">
        <v>127</v>
      </c>
    </row>
    <row r="217" s="14" customFormat="1">
      <c r="A217" s="14"/>
      <c r="B217" s="243"/>
      <c r="C217" s="244"/>
      <c r="D217" s="234" t="s">
        <v>136</v>
      </c>
      <c r="E217" s="245" t="s">
        <v>1</v>
      </c>
      <c r="F217" s="246" t="s">
        <v>295</v>
      </c>
      <c r="G217" s="244"/>
      <c r="H217" s="247">
        <v>14.960000000000001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136</v>
      </c>
      <c r="AU217" s="253" t="s">
        <v>89</v>
      </c>
      <c r="AV217" s="14" t="s">
        <v>89</v>
      </c>
      <c r="AW217" s="14" t="s">
        <v>36</v>
      </c>
      <c r="AX217" s="14" t="s">
        <v>80</v>
      </c>
      <c r="AY217" s="253" t="s">
        <v>127</v>
      </c>
    </row>
    <row r="218" s="14" customFormat="1">
      <c r="A218" s="14"/>
      <c r="B218" s="243"/>
      <c r="C218" s="244"/>
      <c r="D218" s="234" t="s">
        <v>136</v>
      </c>
      <c r="E218" s="245" t="s">
        <v>1</v>
      </c>
      <c r="F218" s="246" t="s">
        <v>296</v>
      </c>
      <c r="G218" s="244"/>
      <c r="H218" s="247">
        <v>14.279999999999999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136</v>
      </c>
      <c r="AU218" s="253" t="s">
        <v>89</v>
      </c>
      <c r="AV218" s="14" t="s">
        <v>89</v>
      </c>
      <c r="AW218" s="14" t="s">
        <v>36</v>
      </c>
      <c r="AX218" s="14" t="s">
        <v>80</v>
      </c>
      <c r="AY218" s="253" t="s">
        <v>127</v>
      </c>
    </row>
    <row r="219" s="16" customFormat="1">
      <c r="A219" s="16"/>
      <c r="B219" s="275"/>
      <c r="C219" s="276"/>
      <c r="D219" s="234" t="s">
        <v>136</v>
      </c>
      <c r="E219" s="277" t="s">
        <v>1</v>
      </c>
      <c r="F219" s="278" t="s">
        <v>291</v>
      </c>
      <c r="G219" s="276"/>
      <c r="H219" s="279">
        <v>56.036000000000001</v>
      </c>
      <c r="I219" s="280"/>
      <c r="J219" s="276"/>
      <c r="K219" s="276"/>
      <c r="L219" s="281"/>
      <c r="M219" s="282"/>
      <c r="N219" s="283"/>
      <c r="O219" s="283"/>
      <c r="P219" s="283"/>
      <c r="Q219" s="283"/>
      <c r="R219" s="283"/>
      <c r="S219" s="283"/>
      <c r="T219" s="284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T219" s="285" t="s">
        <v>136</v>
      </c>
      <c r="AU219" s="285" t="s">
        <v>89</v>
      </c>
      <c r="AV219" s="16" t="s">
        <v>92</v>
      </c>
      <c r="AW219" s="16" t="s">
        <v>36</v>
      </c>
      <c r="AX219" s="16" t="s">
        <v>80</v>
      </c>
      <c r="AY219" s="285" t="s">
        <v>127</v>
      </c>
    </row>
    <row r="220" s="15" customFormat="1">
      <c r="A220" s="15"/>
      <c r="B220" s="254"/>
      <c r="C220" s="255"/>
      <c r="D220" s="234" t="s">
        <v>136</v>
      </c>
      <c r="E220" s="256" t="s">
        <v>1</v>
      </c>
      <c r="F220" s="257" t="s">
        <v>152</v>
      </c>
      <c r="G220" s="255"/>
      <c r="H220" s="258">
        <v>920.33600000000013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136</v>
      </c>
      <c r="AU220" s="264" t="s">
        <v>89</v>
      </c>
      <c r="AV220" s="15" t="s">
        <v>134</v>
      </c>
      <c r="AW220" s="15" t="s">
        <v>36</v>
      </c>
      <c r="AX220" s="15" t="s">
        <v>85</v>
      </c>
      <c r="AY220" s="264" t="s">
        <v>127</v>
      </c>
    </row>
    <row r="221" s="2" customFormat="1" ht="24.15" customHeight="1">
      <c r="A221" s="39"/>
      <c r="B221" s="40"/>
      <c r="C221" s="219" t="s">
        <v>297</v>
      </c>
      <c r="D221" s="219" t="s">
        <v>129</v>
      </c>
      <c r="E221" s="220" t="s">
        <v>298</v>
      </c>
      <c r="F221" s="221" t="s">
        <v>299</v>
      </c>
      <c r="G221" s="222" t="s">
        <v>132</v>
      </c>
      <c r="H221" s="223">
        <v>831.20000000000005</v>
      </c>
      <c r="I221" s="224"/>
      <c r="J221" s="225">
        <f>ROUND(I221*H221,2)</f>
        <v>0</v>
      </c>
      <c r="K221" s="221" t="s">
        <v>133</v>
      </c>
      <c r="L221" s="45"/>
      <c r="M221" s="226" t="s">
        <v>1</v>
      </c>
      <c r="N221" s="227" t="s">
        <v>45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134</v>
      </c>
      <c r="AT221" s="230" t="s">
        <v>129</v>
      </c>
      <c r="AU221" s="230" t="s">
        <v>89</v>
      </c>
      <c r="AY221" s="18" t="s">
        <v>127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85</v>
      </c>
      <c r="BK221" s="231">
        <f>ROUND(I221*H221,2)</f>
        <v>0</v>
      </c>
      <c r="BL221" s="18" t="s">
        <v>134</v>
      </c>
      <c r="BM221" s="230" t="s">
        <v>300</v>
      </c>
    </row>
    <row r="222" s="13" customFormat="1">
      <c r="A222" s="13"/>
      <c r="B222" s="232"/>
      <c r="C222" s="233"/>
      <c r="D222" s="234" t="s">
        <v>136</v>
      </c>
      <c r="E222" s="235" t="s">
        <v>1</v>
      </c>
      <c r="F222" s="236" t="s">
        <v>177</v>
      </c>
      <c r="G222" s="233"/>
      <c r="H222" s="235" t="s">
        <v>1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136</v>
      </c>
      <c r="AU222" s="242" t="s">
        <v>89</v>
      </c>
      <c r="AV222" s="13" t="s">
        <v>85</v>
      </c>
      <c r="AW222" s="13" t="s">
        <v>36</v>
      </c>
      <c r="AX222" s="13" t="s">
        <v>80</v>
      </c>
      <c r="AY222" s="242" t="s">
        <v>127</v>
      </c>
    </row>
    <row r="223" s="14" customFormat="1">
      <c r="A223" s="14"/>
      <c r="B223" s="243"/>
      <c r="C223" s="244"/>
      <c r="D223" s="234" t="s">
        <v>136</v>
      </c>
      <c r="E223" s="245" t="s">
        <v>1</v>
      </c>
      <c r="F223" s="246" t="s">
        <v>301</v>
      </c>
      <c r="G223" s="244"/>
      <c r="H223" s="247">
        <v>388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136</v>
      </c>
      <c r="AU223" s="253" t="s">
        <v>89</v>
      </c>
      <c r="AV223" s="14" t="s">
        <v>89</v>
      </c>
      <c r="AW223" s="14" t="s">
        <v>36</v>
      </c>
      <c r="AX223" s="14" t="s">
        <v>80</v>
      </c>
      <c r="AY223" s="253" t="s">
        <v>127</v>
      </c>
    </row>
    <row r="224" s="14" customFormat="1">
      <c r="A224" s="14"/>
      <c r="B224" s="243"/>
      <c r="C224" s="244"/>
      <c r="D224" s="234" t="s">
        <v>136</v>
      </c>
      <c r="E224" s="245" t="s">
        <v>1</v>
      </c>
      <c r="F224" s="246" t="s">
        <v>302</v>
      </c>
      <c r="G224" s="244"/>
      <c r="H224" s="247">
        <v>416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136</v>
      </c>
      <c r="AU224" s="253" t="s">
        <v>89</v>
      </c>
      <c r="AV224" s="14" t="s">
        <v>89</v>
      </c>
      <c r="AW224" s="14" t="s">
        <v>36</v>
      </c>
      <c r="AX224" s="14" t="s">
        <v>80</v>
      </c>
      <c r="AY224" s="253" t="s">
        <v>127</v>
      </c>
    </row>
    <row r="225" s="14" customFormat="1">
      <c r="A225" s="14"/>
      <c r="B225" s="243"/>
      <c r="C225" s="244"/>
      <c r="D225" s="234" t="s">
        <v>136</v>
      </c>
      <c r="E225" s="245" t="s">
        <v>1</v>
      </c>
      <c r="F225" s="246" t="s">
        <v>303</v>
      </c>
      <c r="G225" s="244"/>
      <c r="H225" s="247">
        <v>27.199999999999999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136</v>
      </c>
      <c r="AU225" s="253" t="s">
        <v>89</v>
      </c>
      <c r="AV225" s="14" t="s">
        <v>89</v>
      </c>
      <c r="AW225" s="14" t="s">
        <v>36</v>
      </c>
      <c r="AX225" s="14" t="s">
        <v>80</v>
      </c>
      <c r="AY225" s="253" t="s">
        <v>127</v>
      </c>
    </row>
    <row r="226" s="15" customFormat="1">
      <c r="A226" s="15"/>
      <c r="B226" s="254"/>
      <c r="C226" s="255"/>
      <c r="D226" s="234" t="s">
        <v>136</v>
      </c>
      <c r="E226" s="256" t="s">
        <v>1</v>
      </c>
      <c r="F226" s="257" t="s">
        <v>152</v>
      </c>
      <c r="G226" s="255"/>
      <c r="H226" s="258">
        <v>831.20000000000005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136</v>
      </c>
      <c r="AU226" s="264" t="s">
        <v>89</v>
      </c>
      <c r="AV226" s="15" t="s">
        <v>134</v>
      </c>
      <c r="AW226" s="15" t="s">
        <v>36</v>
      </c>
      <c r="AX226" s="15" t="s">
        <v>85</v>
      </c>
      <c r="AY226" s="264" t="s">
        <v>127</v>
      </c>
    </row>
    <row r="227" s="2" customFormat="1" ht="33" customHeight="1">
      <c r="A227" s="39"/>
      <c r="B227" s="40"/>
      <c r="C227" s="219" t="s">
        <v>304</v>
      </c>
      <c r="D227" s="219" t="s">
        <v>129</v>
      </c>
      <c r="E227" s="220" t="s">
        <v>305</v>
      </c>
      <c r="F227" s="221" t="s">
        <v>306</v>
      </c>
      <c r="G227" s="222" t="s">
        <v>132</v>
      </c>
      <c r="H227" s="223">
        <v>208</v>
      </c>
      <c r="I227" s="224"/>
      <c r="J227" s="225">
        <f>ROUND(I227*H227,2)</f>
        <v>0</v>
      </c>
      <c r="K227" s="221" t="s">
        <v>133</v>
      </c>
      <c r="L227" s="45"/>
      <c r="M227" s="226" t="s">
        <v>1</v>
      </c>
      <c r="N227" s="227" t="s">
        <v>45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134</v>
      </c>
      <c r="AT227" s="230" t="s">
        <v>129</v>
      </c>
      <c r="AU227" s="230" t="s">
        <v>89</v>
      </c>
      <c r="AY227" s="18" t="s">
        <v>127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85</v>
      </c>
      <c r="BK227" s="231">
        <f>ROUND(I227*H227,2)</f>
        <v>0</v>
      </c>
      <c r="BL227" s="18" t="s">
        <v>134</v>
      </c>
      <c r="BM227" s="230" t="s">
        <v>307</v>
      </c>
    </row>
    <row r="228" s="14" customFormat="1">
      <c r="A228" s="14"/>
      <c r="B228" s="243"/>
      <c r="C228" s="244"/>
      <c r="D228" s="234" t="s">
        <v>136</v>
      </c>
      <c r="E228" s="245" t="s">
        <v>1</v>
      </c>
      <c r="F228" s="246" t="s">
        <v>308</v>
      </c>
      <c r="G228" s="244"/>
      <c r="H228" s="247">
        <v>208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136</v>
      </c>
      <c r="AU228" s="253" t="s">
        <v>89</v>
      </c>
      <c r="AV228" s="14" t="s">
        <v>89</v>
      </c>
      <c r="AW228" s="14" t="s">
        <v>36</v>
      </c>
      <c r="AX228" s="14" t="s">
        <v>85</v>
      </c>
      <c r="AY228" s="253" t="s">
        <v>127</v>
      </c>
    </row>
    <row r="229" s="2" customFormat="1" ht="21.75" customHeight="1">
      <c r="A229" s="39"/>
      <c r="B229" s="40"/>
      <c r="C229" s="219" t="s">
        <v>309</v>
      </c>
      <c r="D229" s="219" t="s">
        <v>129</v>
      </c>
      <c r="E229" s="220" t="s">
        <v>310</v>
      </c>
      <c r="F229" s="221" t="s">
        <v>311</v>
      </c>
      <c r="G229" s="222" t="s">
        <v>132</v>
      </c>
      <c r="H229" s="223">
        <v>208</v>
      </c>
      <c r="I229" s="224"/>
      <c r="J229" s="225">
        <f>ROUND(I229*H229,2)</f>
        <v>0</v>
      </c>
      <c r="K229" s="221" t="s">
        <v>133</v>
      </c>
      <c r="L229" s="45"/>
      <c r="M229" s="226" t="s">
        <v>1</v>
      </c>
      <c r="N229" s="227" t="s">
        <v>45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134</v>
      </c>
      <c r="AT229" s="230" t="s">
        <v>129</v>
      </c>
      <c r="AU229" s="230" t="s">
        <v>89</v>
      </c>
      <c r="AY229" s="18" t="s">
        <v>127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85</v>
      </c>
      <c r="BK229" s="231">
        <f>ROUND(I229*H229,2)</f>
        <v>0</v>
      </c>
      <c r="BL229" s="18" t="s">
        <v>134</v>
      </c>
      <c r="BM229" s="230" t="s">
        <v>312</v>
      </c>
    </row>
    <row r="230" s="14" customFormat="1">
      <c r="A230" s="14"/>
      <c r="B230" s="243"/>
      <c r="C230" s="244"/>
      <c r="D230" s="234" t="s">
        <v>136</v>
      </c>
      <c r="E230" s="245" t="s">
        <v>1</v>
      </c>
      <c r="F230" s="246" t="s">
        <v>313</v>
      </c>
      <c r="G230" s="244"/>
      <c r="H230" s="247">
        <v>208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136</v>
      </c>
      <c r="AU230" s="253" t="s">
        <v>89</v>
      </c>
      <c r="AV230" s="14" t="s">
        <v>89</v>
      </c>
      <c r="AW230" s="14" t="s">
        <v>36</v>
      </c>
      <c r="AX230" s="14" t="s">
        <v>85</v>
      </c>
      <c r="AY230" s="253" t="s">
        <v>127</v>
      </c>
    </row>
    <row r="231" s="2" customFormat="1" ht="33" customHeight="1">
      <c r="A231" s="39"/>
      <c r="B231" s="40"/>
      <c r="C231" s="219" t="s">
        <v>314</v>
      </c>
      <c r="D231" s="219" t="s">
        <v>129</v>
      </c>
      <c r="E231" s="220" t="s">
        <v>315</v>
      </c>
      <c r="F231" s="221" t="s">
        <v>316</v>
      </c>
      <c r="G231" s="222" t="s">
        <v>132</v>
      </c>
      <c r="H231" s="223">
        <v>208</v>
      </c>
      <c r="I231" s="224"/>
      <c r="J231" s="225">
        <f>ROUND(I231*H231,2)</f>
        <v>0</v>
      </c>
      <c r="K231" s="221" t="s">
        <v>133</v>
      </c>
      <c r="L231" s="45"/>
      <c r="M231" s="226" t="s">
        <v>1</v>
      </c>
      <c r="N231" s="227" t="s">
        <v>45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134</v>
      </c>
      <c r="AT231" s="230" t="s">
        <v>129</v>
      </c>
      <c r="AU231" s="230" t="s">
        <v>89</v>
      </c>
      <c r="AY231" s="18" t="s">
        <v>127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134</v>
      </c>
      <c r="BM231" s="230" t="s">
        <v>317</v>
      </c>
    </row>
    <row r="232" s="14" customFormat="1">
      <c r="A232" s="14"/>
      <c r="B232" s="243"/>
      <c r="C232" s="244"/>
      <c r="D232" s="234" t="s">
        <v>136</v>
      </c>
      <c r="E232" s="245" t="s">
        <v>1</v>
      </c>
      <c r="F232" s="246" t="s">
        <v>318</v>
      </c>
      <c r="G232" s="244"/>
      <c r="H232" s="247">
        <v>208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136</v>
      </c>
      <c r="AU232" s="253" t="s">
        <v>89</v>
      </c>
      <c r="AV232" s="14" t="s">
        <v>89</v>
      </c>
      <c r="AW232" s="14" t="s">
        <v>36</v>
      </c>
      <c r="AX232" s="14" t="s">
        <v>85</v>
      </c>
      <c r="AY232" s="253" t="s">
        <v>127</v>
      </c>
    </row>
    <row r="233" s="2" customFormat="1" ht="24.15" customHeight="1">
      <c r="A233" s="39"/>
      <c r="B233" s="40"/>
      <c r="C233" s="219" t="s">
        <v>319</v>
      </c>
      <c r="D233" s="219" t="s">
        <v>129</v>
      </c>
      <c r="E233" s="220" t="s">
        <v>320</v>
      </c>
      <c r="F233" s="221" t="s">
        <v>321</v>
      </c>
      <c r="G233" s="222" t="s">
        <v>132</v>
      </c>
      <c r="H233" s="223">
        <v>45.100000000000001</v>
      </c>
      <c r="I233" s="224"/>
      <c r="J233" s="225">
        <f>ROUND(I233*H233,2)</f>
        <v>0</v>
      </c>
      <c r="K233" s="221" t="s">
        <v>133</v>
      </c>
      <c r="L233" s="45"/>
      <c r="M233" s="226" t="s">
        <v>1</v>
      </c>
      <c r="N233" s="227" t="s">
        <v>45</v>
      </c>
      <c r="O233" s="92"/>
      <c r="P233" s="228">
        <f>O233*H233</f>
        <v>0</v>
      </c>
      <c r="Q233" s="228">
        <v>0.089219999999999994</v>
      </c>
      <c r="R233" s="228">
        <f>Q233*H233</f>
        <v>4.023822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134</v>
      </c>
      <c r="AT233" s="230" t="s">
        <v>129</v>
      </c>
      <c r="AU233" s="230" t="s">
        <v>89</v>
      </c>
      <c r="AY233" s="18" t="s">
        <v>127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85</v>
      </c>
      <c r="BK233" s="231">
        <f>ROUND(I233*H233,2)</f>
        <v>0</v>
      </c>
      <c r="BL233" s="18" t="s">
        <v>134</v>
      </c>
      <c r="BM233" s="230" t="s">
        <v>322</v>
      </c>
    </row>
    <row r="234" s="14" customFormat="1">
      <c r="A234" s="14"/>
      <c r="B234" s="243"/>
      <c r="C234" s="244"/>
      <c r="D234" s="234" t="s">
        <v>136</v>
      </c>
      <c r="E234" s="245" t="s">
        <v>1</v>
      </c>
      <c r="F234" s="246" t="s">
        <v>323</v>
      </c>
      <c r="G234" s="244"/>
      <c r="H234" s="247">
        <v>19.5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136</v>
      </c>
      <c r="AU234" s="253" t="s">
        <v>89</v>
      </c>
      <c r="AV234" s="14" t="s">
        <v>89</v>
      </c>
      <c r="AW234" s="14" t="s">
        <v>36</v>
      </c>
      <c r="AX234" s="14" t="s">
        <v>80</v>
      </c>
      <c r="AY234" s="253" t="s">
        <v>127</v>
      </c>
    </row>
    <row r="235" s="14" customFormat="1">
      <c r="A235" s="14"/>
      <c r="B235" s="243"/>
      <c r="C235" s="244"/>
      <c r="D235" s="234" t="s">
        <v>136</v>
      </c>
      <c r="E235" s="245" t="s">
        <v>1</v>
      </c>
      <c r="F235" s="246" t="s">
        <v>324</v>
      </c>
      <c r="G235" s="244"/>
      <c r="H235" s="247">
        <v>25.600000000000001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136</v>
      </c>
      <c r="AU235" s="253" t="s">
        <v>89</v>
      </c>
      <c r="AV235" s="14" t="s">
        <v>89</v>
      </c>
      <c r="AW235" s="14" t="s">
        <v>36</v>
      </c>
      <c r="AX235" s="14" t="s">
        <v>80</v>
      </c>
      <c r="AY235" s="253" t="s">
        <v>127</v>
      </c>
    </row>
    <row r="236" s="15" customFormat="1">
      <c r="A236" s="15"/>
      <c r="B236" s="254"/>
      <c r="C236" s="255"/>
      <c r="D236" s="234" t="s">
        <v>136</v>
      </c>
      <c r="E236" s="256" t="s">
        <v>1</v>
      </c>
      <c r="F236" s="257" t="s">
        <v>152</v>
      </c>
      <c r="G236" s="255"/>
      <c r="H236" s="258">
        <v>45.100000000000001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136</v>
      </c>
      <c r="AU236" s="264" t="s">
        <v>89</v>
      </c>
      <c r="AV236" s="15" t="s">
        <v>134</v>
      </c>
      <c r="AW236" s="15" t="s">
        <v>36</v>
      </c>
      <c r="AX236" s="15" t="s">
        <v>85</v>
      </c>
      <c r="AY236" s="264" t="s">
        <v>127</v>
      </c>
    </row>
    <row r="237" s="2" customFormat="1" ht="24.15" customHeight="1">
      <c r="A237" s="39"/>
      <c r="B237" s="40"/>
      <c r="C237" s="265" t="s">
        <v>325</v>
      </c>
      <c r="D237" s="265" t="s">
        <v>226</v>
      </c>
      <c r="E237" s="266" t="s">
        <v>326</v>
      </c>
      <c r="F237" s="267" t="s">
        <v>327</v>
      </c>
      <c r="G237" s="268" t="s">
        <v>132</v>
      </c>
      <c r="H237" s="269">
        <v>27</v>
      </c>
      <c r="I237" s="270"/>
      <c r="J237" s="271">
        <f>ROUND(I237*H237,2)</f>
        <v>0</v>
      </c>
      <c r="K237" s="267" t="s">
        <v>133</v>
      </c>
      <c r="L237" s="272"/>
      <c r="M237" s="273" t="s">
        <v>1</v>
      </c>
      <c r="N237" s="274" t="s">
        <v>45</v>
      </c>
      <c r="O237" s="92"/>
      <c r="P237" s="228">
        <f>O237*H237</f>
        <v>0</v>
      </c>
      <c r="Q237" s="228">
        <v>0.13200000000000001</v>
      </c>
      <c r="R237" s="228">
        <f>Q237*H237</f>
        <v>3.5640000000000001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170</v>
      </c>
      <c r="AT237" s="230" t="s">
        <v>226</v>
      </c>
      <c r="AU237" s="230" t="s">
        <v>89</v>
      </c>
      <c r="AY237" s="18" t="s">
        <v>127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85</v>
      </c>
      <c r="BK237" s="231">
        <f>ROUND(I237*H237,2)</f>
        <v>0</v>
      </c>
      <c r="BL237" s="18" t="s">
        <v>134</v>
      </c>
      <c r="BM237" s="230" t="s">
        <v>328</v>
      </c>
    </row>
    <row r="238" s="14" customFormat="1">
      <c r="A238" s="14"/>
      <c r="B238" s="243"/>
      <c r="C238" s="244"/>
      <c r="D238" s="234" t="s">
        <v>136</v>
      </c>
      <c r="E238" s="245" t="s">
        <v>1</v>
      </c>
      <c r="F238" s="246" t="s">
        <v>324</v>
      </c>
      <c r="G238" s="244"/>
      <c r="H238" s="247">
        <v>25.600000000000001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136</v>
      </c>
      <c r="AU238" s="253" t="s">
        <v>89</v>
      </c>
      <c r="AV238" s="14" t="s">
        <v>89</v>
      </c>
      <c r="AW238" s="14" t="s">
        <v>36</v>
      </c>
      <c r="AX238" s="14" t="s">
        <v>80</v>
      </c>
      <c r="AY238" s="253" t="s">
        <v>127</v>
      </c>
    </row>
    <row r="239" s="14" customFormat="1">
      <c r="A239" s="14"/>
      <c r="B239" s="243"/>
      <c r="C239" s="244"/>
      <c r="D239" s="234" t="s">
        <v>136</v>
      </c>
      <c r="E239" s="245" t="s">
        <v>1</v>
      </c>
      <c r="F239" s="246" t="s">
        <v>329</v>
      </c>
      <c r="G239" s="244"/>
      <c r="H239" s="247">
        <v>27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136</v>
      </c>
      <c r="AU239" s="253" t="s">
        <v>89</v>
      </c>
      <c r="AV239" s="14" t="s">
        <v>89</v>
      </c>
      <c r="AW239" s="14" t="s">
        <v>36</v>
      </c>
      <c r="AX239" s="14" t="s">
        <v>85</v>
      </c>
      <c r="AY239" s="253" t="s">
        <v>127</v>
      </c>
    </row>
    <row r="240" s="2" customFormat="1" ht="24.15" customHeight="1">
      <c r="A240" s="39"/>
      <c r="B240" s="40"/>
      <c r="C240" s="265" t="s">
        <v>330</v>
      </c>
      <c r="D240" s="265" t="s">
        <v>226</v>
      </c>
      <c r="E240" s="266" t="s">
        <v>331</v>
      </c>
      <c r="F240" s="267" t="s">
        <v>332</v>
      </c>
      <c r="G240" s="268" t="s">
        <v>132</v>
      </c>
      <c r="H240" s="269">
        <v>20</v>
      </c>
      <c r="I240" s="270"/>
      <c r="J240" s="271">
        <f>ROUND(I240*H240,2)</f>
        <v>0</v>
      </c>
      <c r="K240" s="267" t="s">
        <v>133</v>
      </c>
      <c r="L240" s="272"/>
      <c r="M240" s="273" t="s">
        <v>1</v>
      </c>
      <c r="N240" s="274" t="s">
        <v>45</v>
      </c>
      <c r="O240" s="92"/>
      <c r="P240" s="228">
        <f>O240*H240</f>
        <v>0</v>
      </c>
      <c r="Q240" s="228">
        <v>0.13100000000000001</v>
      </c>
      <c r="R240" s="228">
        <f>Q240*H240</f>
        <v>2.6200000000000001</v>
      </c>
      <c r="S240" s="228">
        <v>0</v>
      </c>
      <c r="T240" s="22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170</v>
      </c>
      <c r="AT240" s="230" t="s">
        <v>226</v>
      </c>
      <c r="AU240" s="230" t="s">
        <v>89</v>
      </c>
      <c r="AY240" s="18" t="s">
        <v>127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85</v>
      </c>
      <c r="BK240" s="231">
        <f>ROUND(I240*H240,2)</f>
        <v>0</v>
      </c>
      <c r="BL240" s="18" t="s">
        <v>134</v>
      </c>
      <c r="BM240" s="230" t="s">
        <v>333</v>
      </c>
    </row>
    <row r="241" s="14" customFormat="1">
      <c r="A241" s="14"/>
      <c r="B241" s="243"/>
      <c r="C241" s="244"/>
      <c r="D241" s="234" t="s">
        <v>136</v>
      </c>
      <c r="E241" s="245" t="s">
        <v>1</v>
      </c>
      <c r="F241" s="246" t="s">
        <v>323</v>
      </c>
      <c r="G241" s="244"/>
      <c r="H241" s="247">
        <v>19.5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136</v>
      </c>
      <c r="AU241" s="253" t="s">
        <v>89</v>
      </c>
      <c r="AV241" s="14" t="s">
        <v>89</v>
      </c>
      <c r="AW241" s="14" t="s">
        <v>36</v>
      </c>
      <c r="AX241" s="14" t="s">
        <v>80</v>
      </c>
      <c r="AY241" s="253" t="s">
        <v>127</v>
      </c>
    </row>
    <row r="242" s="14" customFormat="1">
      <c r="A242" s="14"/>
      <c r="B242" s="243"/>
      <c r="C242" s="244"/>
      <c r="D242" s="234" t="s">
        <v>136</v>
      </c>
      <c r="E242" s="245" t="s">
        <v>1</v>
      </c>
      <c r="F242" s="246" t="s">
        <v>334</v>
      </c>
      <c r="G242" s="244"/>
      <c r="H242" s="247">
        <v>20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136</v>
      </c>
      <c r="AU242" s="253" t="s">
        <v>89</v>
      </c>
      <c r="AV242" s="14" t="s">
        <v>89</v>
      </c>
      <c r="AW242" s="14" t="s">
        <v>36</v>
      </c>
      <c r="AX242" s="14" t="s">
        <v>85</v>
      </c>
      <c r="AY242" s="253" t="s">
        <v>127</v>
      </c>
    </row>
    <row r="243" s="2" customFormat="1" ht="24.15" customHeight="1">
      <c r="A243" s="39"/>
      <c r="B243" s="40"/>
      <c r="C243" s="219" t="s">
        <v>335</v>
      </c>
      <c r="D243" s="219" t="s">
        <v>129</v>
      </c>
      <c r="E243" s="220" t="s">
        <v>336</v>
      </c>
      <c r="F243" s="221" t="s">
        <v>337</v>
      </c>
      <c r="G243" s="222" t="s">
        <v>132</v>
      </c>
      <c r="H243" s="223">
        <v>18.02</v>
      </c>
      <c r="I243" s="224"/>
      <c r="J243" s="225">
        <f>ROUND(I243*H243,2)</f>
        <v>0</v>
      </c>
      <c r="K243" s="221" t="s">
        <v>133</v>
      </c>
      <c r="L243" s="45"/>
      <c r="M243" s="226" t="s">
        <v>1</v>
      </c>
      <c r="N243" s="227" t="s">
        <v>45</v>
      </c>
      <c r="O243" s="92"/>
      <c r="P243" s="228">
        <f>O243*H243</f>
        <v>0</v>
      </c>
      <c r="Q243" s="228">
        <v>0.11162</v>
      </c>
      <c r="R243" s="228">
        <f>Q243*H243</f>
        <v>2.0113924000000001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134</v>
      </c>
      <c r="AT243" s="230" t="s">
        <v>129</v>
      </c>
      <c r="AU243" s="230" t="s">
        <v>89</v>
      </c>
      <c r="AY243" s="18" t="s">
        <v>127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85</v>
      </c>
      <c r="BK243" s="231">
        <f>ROUND(I243*H243,2)</f>
        <v>0</v>
      </c>
      <c r="BL243" s="18" t="s">
        <v>134</v>
      </c>
      <c r="BM243" s="230" t="s">
        <v>338</v>
      </c>
    </row>
    <row r="244" s="14" customFormat="1">
      <c r="A244" s="14"/>
      <c r="B244" s="243"/>
      <c r="C244" s="244"/>
      <c r="D244" s="234" t="s">
        <v>136</v>
      </c>
      <c r="E244" s="245" t="s">
        <v>1</v>
      </c>
      <c r="F244" s="246" t="s">
        <v>339</v>
      </c>
      <c r="G244" s="244"/>
      <c r="H244" s="247">
        <v>8.0999999999999996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136</v>
      </c>
      <c r="AU244" s="253" t="s">
        <v>89</v>
      </c>
      <c r="AV244" s="14" t="s">
        <v>89</v>
      </c>
      <c r="AW244" s="14" t="s">
        <v>36</v>
      </c>
      <c r="AX244" s="14" t="s">
        <v>80</v>
      </c>
      <c r="AY244" s="253" t="s">
        <v>127</v>
      </c>
    </row>
    <row r="245" s="14" customFormat="1">
      <c r="A245" s="14"/>
      <c r="B245" s="243"/>
      <c r="C245" s="244"/>
      <c r="D245" s="234" t="s">
        <v>136</v>
      </c>
      <c r="E245" s="245" t="s">
        <v>1</v>
      </c>
      <c r="F245" s="246" t="s">
        <v>340</v>
      </c>
      <c r="G245" s="244"/>
      <c r="H245" s="247">
        <v>2.6000000000000001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136</v>
      </c>
      <c r="AU245" s="253" t="s">
        <v>89</v>
      </c>
      <c r="AV245" s="14" t="s">
        <v>89</v>
      </c>
      <c r="AW245" s="14" t="s">
        <v>36</v>
      </c>
      <c r="AX245" s="14" t="s">
        <v>80</v>
      </c>
      <c r="AY245" s="253" t="s">
        <v>127</v>
      </c>
    </row>
    <row r="246" s="14" customFormat="1">
      <c r="A246" s="14"/>
      <c r="B246" s="243"/>
      <c r="C246" s="244"/>
      <c r="D246" s="234" t="s">
        <v>136</v>
      </c>
      <c r="E246" s="245" t="s">
        <v>1</v>
      </c>
      <c r="F246" s="246" t="s">
        <v>341</v>
      </c>
      <c r="G246" s="244"/>
      <c r="H246" s="247">
        <v>3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136</v>
      </c>
      <c r="AU246" s="253" t="s">
        <v>89</v>
      </c>
      <c r="AV246" s="14" t="s">
        <v>89</v>
      </c>
      <c r="AW246" s="14" t="s">
        <v>36</v>
      </c>
      <c r="AX246" s="14" t="s">
        <v>80</v>
      </c>
      <c r="AY246" s="253" t="s">
        <v>127</v>
      </c>
    </row>
    <row r="247" s="14" customFormat="1">
      <c r="A247" s="14"/>
      <c r="B247" s="243"/>
      <c r="C247" s="244"/>
      <c r="D247" s="234" t="s">
        <v>136</v>
      </c>
      <c r="E247" s="245" t="s">
        <v>1</v>
      </c>
      <c r="F247" s="246" t="s">
        <v>342</v>
      </c>
      <c r="G247" s="244"/>
      <c r="H247" s="247">
        <v>4.3200000000000003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136</v>
      </c>
      <c r="AU247" s="253" t="s">
        <v>89</v>
      </c>
      <c r="AV247" s="14" t="s">
        <v>89</v>
      </c>
      <c r="AW247" s="14" t="s">
        <v>36</v>
      </c>
      <c r="AX247" s="14" t="s">
        <v>80</v>
      </c>
      <c r="AY247" s="253" t="s">
        <v>127</v>
      </c>
    </row>
    <row r="248" s="15" customFormat="1">
      <c r="A248" s="15"/>
      <c r="B248" s="254"/>
      <c r="C248" s="255"/>
      <c r="D248" s="234" t="s">
        <v>136</v>
      </c>
      <c r="E248" s="256" t="s">
        <v>1</v>
      </c>
      <c r="F248" s="257" t="s">
        <v>152</v>
      </c>
      <c r="G248" s="255"/>
      <c r="H248" s="258">
        <v>18.02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4" t="s">
        <v>136</v>
      </c>
      <c r="AU248" s="264" t="s">
        <v>89</v>
      </c>
      <c r="AV248" s="15" t="s">
        <v>134</v>
      </c>
      <c r="AW248" s="15" t="s">
        <v>36</v>
      </c>
      <c r="AX248" s="15" t="s">
        <v>85</v>
      </c>
      <c r="AY248" s="264" t="s">
        <v>127</v>
      </c>
    </row>
    <row r="249" s="2" customFormat="1" ht="24.15" customHeight="1">
      <c r="A249" s="39"/>
      <c r="B249" s="40"/>
      <c r="C249" s="265" t="s">
        <v>343</v>
      </c>
      <c r="D249" s="265" t="s">
        <v>226</v>
      </c>
      <c r="E249" s="266" t="s">
        <v>344</v>
      </c>
      <c r="F249" s="267" t="s">
        <v>345</v>
      </c>
      <c r="G249" s="268" t="s">
        <v>132</v>
      </c>
      <c r="H249" s="269">
        <v>13</v>
      </c>
      <c r="I249" s="270"/>
      <c r="J249" s="271">
        <f>ROUND(I249*H249,2)</f>
        <v>0</v>
      </c>
      <c r="K249" s="267" t="s">
        <v>133</v>
      </c>
      <c r="L249" s="272"/>
      <c r="M249" s="273" t="s">
        <v>1</v>
      </c>
      <c r="N249" s="274" t="s">
        <v>45</v>
      </c>
      <c r="O249" s="92"/>
      <c r="P249" s="228">
        <f>O249*H249</f>
        <v>0</v>
      </c>
      <c r="Q249" s="228">
        <v>0.17599999999999999</v>
      </c>
      <c r="R249" s="228">
        <f>Q249*H249</f>
        <v>2.2879999999999998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170</v>
      </c>
      <c r="AT249" s="230" t="s">
        <v>226</v>
      </c>
      <c r="AU249" s="230" t="s">
        <v>89</v>
      </c>
      <c r="AY249" s="18" t="s">
        <v>127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85</v>
      </c>
      <c r="BK249" s="231">
        <f>ROUND(I249*H249,2)</f>
        <v>0</v>
      </c>
      <c r="BL249" s="18" t="s">
        <v>134</v>
      </c>
      <c r="BM249" s="230" t="s">
        <v>346</v>
      </c>
    </row>
    <row r="250" s="14" customFormat="1">
      <c r="A250" s="14"/>
      <c r="B250" s="243"/>
      <c r="C250" s="244"/>
      <c r="D250" s="234" t="s">
        <v>136</v>
      </c>
      <c r="E250" s="245" t="s">
        <v>1</v>
      </c>
      <c r="F250" s="246" t="s">
        <v>339</v>
      </c>
      <c r="G250" s="244"/>
      <c r="H250" s="247">
        <v>8.0999999999999996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136</v>
      </c>
      <c r="AU250" s="253" t="s">
        <v>89</v>
      </c>
      <c r="AV250" s="14" t="s">
        <v>89</v>
      </c>
      <c r="AW250" s="14" t="s">
        <v>36</v>
      </c>
      <c r="AX250" s="14" t="s">
        <v>80</v>
      </c>
      <c r="AY250" s="253" t="s">
        <v>127</v>
      </c>
    </row>
    <row r="251" s="14" customFormat="1">
      <c r="A251" s="14"/>
      <c r="B251" s="243"/>
      <c r="C251" s="244"/>
      <c r="D251" s="234" t="s">
        <v>136</v>
      </c>
      <c r="E251" s="245" t="s">
        <v>1</v>
      </c>
      <c r="F251" s="246" t="s">
        <v>342</v>
      </c>
      <c r="G251" s="244"/>
      <c r="H251" s="247">
        <v>4.3200000000000003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136</v>
      </c>
      <c r="AU251" s="253" t="s">
        <v>89</v>
      </c>
      <c r="AV251" s="14" t="s">
        <v>89</v>
      </c>
      <c r="AW251" s="14" t="s">
        <v>36</v>
      </c>
      <c r="AX251" s="14" t="s">
        <v>80</v>
      </c>
      <c r="AY251" s="253" t="s">
        <v>127</v>
      </c>
    </row>
    <row r="252" s="15" customFormat="1">
      <c r="A252" s="15"/>
      <c r="B252" s="254"/>
      <c r="C252" s="255"/>
      <c r="D252" s="234" t="s">
        <v>136</v>
      </c>
      <c r="E252" s="256" t="s">
        <v>1</v>
      </c>
      <c r="F252" s="257" t="s">
        <v>152</v>
      </c>
      <c r="G252" s="255"/>
      <c r="H252" s="258">
        <v>12.42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136</v>
      </c>
      <c r="AU252" s="264" t="s">
        <v>89</v>
      </c>
      <c r="AV252" s="15" t="s">
        <v>134</v>
      </c>
      <c r="AW252" s="15" t="s">
        <v>36</v>
      </c>
      <c r="AX252" s="15" t="s">
        <v>80</v>
      </c>
      <c r="AY252" s="264" t="s">
        <v>127</v>
      </c>
    </row>
    <row r="253" s="14" customFormat="1">
      <c r="A253" s="14"/>
      <c r="B253" s="243"/>
      <c r="C253" s="244"/>
      <c r="D253" s="234" t="s">
        <v>136</v>
      </c>
      <c r="E253" s="245" t="s">
        <v>1</v>
      </c>
      <c r="F253" s="246" t="s">
        <v>347</v>
      </c>
      <c r="G253" s="244"/>
      <c r="H253" s="247">
        <v>13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136</v>
      </c>
      <c r="AU253" s="253" t="s">
        <v>89</v>
      </c>
      <c r="AV253" s="14" t="s">
        <v>89</v>
      </c>
      <c r="AW253" s="14" t="s">
        <v>36</v>
      </c>
      <c r="AX253" s="14" t="s">
        <v>85</v>
      </c>
      <c r="AY253" s="253" t="s">
        <v>127</v>
      </c>
    </row>
    <row r="254" s="2" customFormat="1" ht="24.15" customHeight="1">
      <c r="A254" s="39"/>
      <c r="B254" s="40"/>
      <c r="C254" s="265" t="s">
        <v>348</v>
      </c>
      <c r="D254" s="265" t="s">
        <v>226</v>
      </c>
      <c r="E254" s="266" t="s">
        <v>349</v>
      </c>
      <c r="F254" s="267" t="s">
        <v>350</v>
      </c>
      <c r="G254" s="268" t="s">
        <v>132</v>
      </c>
      <c r="H254" s="269">
        <v>3</v>
      </c>
      <c r="I254" s="270"/>
      <c r="J254" s="271">
        <f>ROUND(I254*H254,2)</f>
        <v>0</v>
      </c>
      <c r="K254" s="267" t="s">
        <v>133</v>
      </c>
      <c r="L254" s="272"/>
      <c r="M254" s="273" t="s">
        <v>1</v>
      </c>
      <c r="N254" s="274" t="s">
        <v>45</v>
      </c>
      <c r="O254" s="92"/>
      <c r="P254" s="228">
        <f>O254*H254</f>
        <v>0</v>
      </c>
      <c r="Q254" s="228">
        <v>0.17499999999999999</v>
      </c>
      <c r="R254" s="228">
        <f>Q254*H254</f>
        <v>0.52499999999999991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170</v>
      </c>
      <c r="AT254" s="230" t="s">
        <v>226</v>
      </c>
      <c r="AU254" s="230" t="s">
        <v>89</v>
      </c>
      <c r="AY254" s="18" t="s">
        <v>127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85</v>
      </c>
      <c r="BK254" s="231">
        <f>ROUND(I254*H254,2)</f>
        <v>0</v>
      </c>
      <c r="BL254" s="18" t="s">
        <v>134</v>
      </c>
      <c r="BM254" s="230" t="s">
        <v>351</v>
      </c>
    </row>
    <row r="255" s="14" customFormat="1">
      <c r="A255" s="14"/>
      <c r="B255" s="243"/>
      <c r="C255" s="244"/>
      <c r="D255" s="234" t="s">
        <v>136</v>
      </c>
      <c r="E255" s="245" t="s">
        <v>1</v>
      </c>
      <c r="F255" s="246" t="s">
        <v>352</v>
      </c>
      <c r="G255" s="244"/>
      <c r="H255" s="247">
        <v>3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136</v>
      </c>
      <c r="AU255" s="253" t="s">
        <v>89</v>
      </c>
      <c r="AV255" s="14" t="s">
        <v>89</v>
      </c>
      <c r="AW255" s="14" t="s">
        <v>36</v>
      </c>
      <c r="AX255" s="14" t="s">
        <v>85</v>
      </c>
      <c r="AY255" s="253" t="s">
        <v>127</v>
      </c>
    </row>
    <row r="256" s="2" customFormat="1" ht="16.5" customHeight="1">
      <c r="A256" s="39"/>
      <c r="B256" s="40"/>
      <c r="C256" s="265" t="s">
        <v>353</v>
      </c>
      <c r="D256" s="265" t="s">
        <v>226</v>
      </c>
      <c r="E256" s="266" t="s">
        <v>354</v>
      </c>
      <c r="F256" s="267" t="s">
        <v>355</v>
      </c>
      <c r="G256" s="268" t="s">
        <v>132</v>
      </c>
      <c r="H256" s="269">
        <v>2.6000000000000001</v>
      </c>
      <c r="I256" s="270"/>
      <c r="J256" s="271">
        <f>ROUND(I256*H256,2)</f>
        <v>0</v>
      </c>
      <c r="K256" s="267" t="s">
        <v>1</v>
      </c>
      <c r="L256" s="272"/>
      <c r="M256" s="273" t="s">
        <v>1</v>
      </c>
      <c r="N256" s="274" t="s">
        <v>45</v>
      </c>
      <c r="O256" s="92"/>
      <c r="P256" s="228">
        <f>O256*H256</f>
        <v>0</v>
      </c>
      <c r="Q256" s="228">
        <v>0.17599999999999999</v>
      </c>
      <c r="R256" s="228">
        <f>Q256*H256</f>
        <v>0.45760000000000001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170</v>
      </c>
      <c r="AT256" s="230" t="s">
        <v>226</v>
      </c>
      <c r="AU256" s="230" t="s">
        <v>89</v>
      </c>
      <c r="AY256" s="18" t="s">
        <v>127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85</v>
      </c>
      <c r="BK256" s="231">
        <f>ROUND(I256*H256,2)</f>
        <v>0</v>
      </c>
      <c r="BL256" s="18" t="s">
        <v>134</v>
      </c>
      <c r="BM256" s="230" t="s">
        <v>356</v>
      </c>
    </row>
    <row r="257" s="14" customFormat="1">
      <c r="A257" s="14"/>
      <c r="B257" s="243"/>
      <c r="C257" s="244"/>
      <c r="D257" s="234" t="s">
        <v>136</v>
      </c>
      <c r="E257" s="245" t="s">
        <v>1</v>
      </c>
      <c r="F257" s="246" t="s">
        <v>340</v>
      </c>
      <c r="G257" s="244"/>
      <c r="H257" s="247">
        <v>2.6000000000000001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136</v>
      </c>
      <c r="AU257" s="253" t="s">
        <v>89</v>
      </c>
      <c r="AV257" s="14" t="s">
        <v>89</v>
      </c>
      <c r="AW257" s="14" t="s">
        <v>36</v>
      </c>
      <c r="AX257" s="14" t="s">
        <v>85</v>
      </c>
      <c r="AY257" s="253" t="s">
        <v>127</v>
      </c>
    </row>
    <row r="258" s="2" customFormat="1" ht="24.15" customHeight="1">
      <c r="A258" s="39"/>
      <c r="B258" s="40"/>
      <c r="C258" s="219" t="s">
        <v>357</v>
      </c>
      <c r="D258" s="219" t="s">
        <v>129</v>
      </c>
      <c r="E258" s="220" t="s">
        <v>358</v>
      </c>
      <c r="F258" s="221" t="s">
        <v>359</v>
      </c>
      <c r="G258" s="222" t="s">
        <v>132</v>
      </c>
      <c r="H258" s="223">
        <v>194</v>
      </c>
      <c r="I258" s="224"/>
      <c r="J258" s="225">
        <f>ROUND(I258*H258,2)</f>
        <v>0</v>
      </c>
      <c r="K258" s="221" t="s">
        <v>133</v>
      </c>
      <c r="L258" s="45"/>
      <c r="M258" s="226" t="s">
        <v>1</v>
      </c>
      <c r="N258" s="227" t="s">
        <v>45</v>
      </c>
      <c r="O258" s="92"/>
      <c r="P258" s="228">
        <f>O258*H258</f>
        <v>0</v>
      </c>
      <c r="Q258" s="228">
        <v>0.098000000000000004</v>
      </c>
      <c r="R258" s="228">
        <f>Q258*H258</f>
        <v>19.012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134</v>
      </c>
      <c r="AT258" s="230" t="s">
        <v>129</v>
      </c>
      <c r="AU258" s="230" t="s">
        <v>89</v>
      </c>
      <c r="AY258" s="18" t="s">
        <v>127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85</v>
      </c>
      <c r="BK258" s="231">
        <f>ROUND(I258*H258,2)</f>
        <v>0</v>
      </c>
      <c r="BL258" s="18" t="s">
        <v>134</v>
      </c>
      <c r="BM258" s="230" t="s">
        <v>360</v>
      </c>
    </row>
    <row r="259" s="13" customFormat="1">
      <c r="A259" s="13"/>
      <c r="B259" s="232"/>
      <c r="C259" s="233"/>
      <c r="D259" s="234" t="s">
        <v>136</v>
      </c>
      <c r="E259" s="235" t="s">
        <v>1</v>
      </c>
      <c r="F259" s="236" t="s">
        <v>361</v>
      </c>
      <c r="G259" s="233"/>
      <c r="H259" s="235" t="s">
        <v>1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136</v>
      </c>
      <c r="AU259" s="242" t="s">
        <v>89</v>
      </c>
      <c r="AV259" s="13" t="s">
        <v>85</v>
      </c>
      <c r="AW259" s="13" t="s">
        <v>36</v>
      </c>
      <c r="AX259" s="13" t="s">
        <v>80</v>
      </c>
      <c r="AY259" s="242" t="s">
        <v>127</v>
      </c>
    </row>
    <row r="260" s="14" customFormat="1">
      <c r="A260" s="14"/>
      <c r="B260" s="243"/>
      <c r="C260" s="244"/>
      <c r="D260" s="234" t="s">
        <v>136</v>
      </c>
      <c r="E260" s="245" t="s">
        <v>1</v>
      </c>
      <c r="F260" s="246" t="s">
        <v>362</v>
      </c>
      <c r="G260" s="244"/>
      <c r="H260" s="247">
        <v>194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136</v>
      </c>
      <c r="AU260" s="253" t="s">
        <v>89</v>
      </c>
      <c r="AV260" s="14" t="s">
        <v>89</v>
      </c>
      <c r="AW260" s="14" t="s">
        <v>36</v>
      </c>
      <c r="AX260" s="14" t="s">
        <v>85</v>
      </c>
      <c r="AY260" s="253" t="s">
        <v>127</v>
      </c>
    </row>
    <row r="261" s="2" customFormat="1" ht="16.5" customHeight="1">
      <c r="A261" s="39"/>
      <c r="B261" s="40"/>
      <c r="C261" s="265" t="s">
        <v>363</v>
      </c>
      <c r="D261" s="265" t="s">
        <v>226</v>
      </c>
      <c r="E261" s="266" t="s">
        <v>364</v>
      </c>
      <c r="F261" s="267" t="s">
        <v>365</v>
      </c>
      <c r="G261" s="268" t="s">
        <v>132</v>
      </c>
      <c r="H261" s="269">
        <v>183</v>
      </c>
      <c r="I261" s="270"/>
      <c r="J261" s="271">
        <f>ROUND(I261*H261,2)</f>
        <v>0</v>
      </c>
      <c r="K261" s="267" t="s">
        <v>1</v>
      </c>
      <c r="L261" s="272"/>
      <c r="M261" s="273" t="s">
        <v>1</v>
      </c>
      <c r="N261" s="274" t="s">
        <v>45</v>
      </c>
      <c r="O261" s="92"/>
      <c r="P261" s="228">
        <f>O261*H261</f>
        <v>0</v>
      </c>
      <c r="Q261" s="228">
        <v>0.13600000000000001</v>
      </c>
      <c r="R261" s="228">
        <f>Q261*H261</f>
        <v>24.888000000000002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170</v>
      </c>
      <c r="AT261" s="230" t="s">
        <v>226</v>
      </c>
      <c r="AU261" s="230" t="s">
        <v>89</v>
      </c>
      <c r="AY261" s="18" t="s">
        <v>127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85</v>
      </c>
      <c r="BK261" s="231">
        <f>ROUND(I261*H261,2)</f>
        <v>0</v>
      </c>
      <c r="BL261" s="18" t="s">
        <v>134</v>
      </c>
      <c r="BM261" s="230" t="s">
        <v>366</v>
      </c>
    </row>
    <row r="262" s="14" customFormat="1">
      <c r="A262" s="14"/>
      <c r="B262" s="243"/>
      <c r="C262" s="244"/>
      <c r="D262" s="234" t="s">
        <v>136</v>
      </c>
      <c r="E262" s="245" t="s">
        <v>1</v>
      </c>
      <c r="F262" s="246" t="s">
        <v>367</v>
      </c>
      <c r="G262" s="244"/>
      <c r="H262" s="247">
        <v>177.08000000000001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136</v>
      </c>
      <c r="AU262" s="253" t="s">
        <v>89</v>
      </c>
      <c r="AV262" s="14" t="s">
        <v>89</v>
      </c>
      <c r="AW262" s="14" t="s">
        <v>36</v>
      </c>
      <c r="AX262" s="14" t="s">
        <v>80</v>
      </c>
      <c r="AY262" s="253" t="s">
        <v>127</v>
      </c>
    </row>
    <row r="263" s="14" customFormat="1">
      <c r="A263" s="14"/>
      <c r="B263" s="243"/>
      <c r="C263" s="244"/>
      <c r="D263" s="234" t="s">
        <v>136</v>
      </c>
      <c r="E263" s="245" t="s">
        <v>1</v>
      </c>
      <c r="F263" s="246" t="s">
        <v>368</v>
      </c>
      <c r="G263" s="244"/>
      <c r="H263" s="247">
        <v>183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136</v>
      </c>
      <c r="AU263" s="253" t="s">
        <v>89</v>
      </c>
      <c r="AV263" s="14" t="s">
        <v>89</v>
      </c>
      <c r="AW263" s="14" t="s">
        <v>36</v>
      </c>
      <c r="AX263" s="14" t="s">
        <v>85</v>
      </c>
      <c r="AY263" s="253" t="s">
        <v>127</v>
      </c>
    </row>
    <row r="264" s="2" customFormat="1" ht="16.5" customHeight="1">
      <c r="A264" s="39"/>
      <c r="B264" s="40"/>
      <c r="C264" s="265" t="s">
        <v>369</v>
      </c>
      <c r="D264" s="265" t="s">
        <v>226</v>
      </c>
      <c r="E264" s="266" t="s">
        <v>370</v>
      </c>
      <c r="F264" s="267" t="s">
        <v>371</v>
      </c>
      <c r="G264" s="268" t="s">
        <v>132</v>
      </c>
      <c r="H264" s="269">
        <v>13</v>
      </c>
      <c r="I264" s="270"/>
      <c r="J264" s="271">
        <f>ROUND(I264*H264,2)</f>
        <v>0</v>
      </c>
      <c r="K264" s="267" t="s">
        <v>1</v>
      </c>
      <c r="L264" s="272"/>
      <c r="M264" s="273" t="s">
        <v>1</v>
      </c>
      <c r="N264" s="274" t="s">
        <v>45</v>
      </c>
      <c r="O264" s="92"/>
      <c r="P264" s="228">
        <f>O264*H264</f>
        <v>0</v>
      </c>
      <c r="Q264" s="228">
        <v>0.13600000000000001</v>
      </c>
      <c r="R264" s="228">
        <f>Q264*H264</f>
        <v>1.7680000000000002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170</v>
      </c>
      <c r="AT264" s="230" t="s">
        <v>226</v>
      </c>
      <c r="AU264" s="230" t="s">
        <v>89</v>
      </c>
      <c r="AY264" s="18" t="s">
        <v>127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85</v>
      </c>
      <c r="BK264" s="231">
        <f>ROUND(I264*H264,2)</f>
        <v>0</v>
      </c>
      <c r="BL264" s="18" t="s">
        <v>134</v>
      </c>
      <c r="BM264" s="230" t="s">
        <v>372</v>
      </c>
    </row>
    <row r="265" s="14" customFormat="1">
      <c r="A265" s="14"/>
      <c r="B265" s="243"/>
      <c r="C265" s="244"/>
      <c r="D265" s="234" t="s">
        <v>136</v>
      </c>
      <c r="E265" s="245" t="s">
        <v>1</v>
      </c>
      <c r="F265" s="246" t="s">
        <v>373</v>
      </c>
      <c r="G265" s="244"/>
      <c r="H265" s="247">
        <v>12.6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136</v>
      </c>
      <c r="AU265" s="253" t="s">
        <v>89</v>
      </c>
      <c r="AV265" s="14" t="s">
        <v>89</v>
      </c>
      <c r="AW265" s="14" t="s">
        <v>36</v>
      </c>
      <c r="AX265" s="14" t="s">
        <v>80</v>
      </c>
      <c r="AY265" s="253" t="s">
        <v>127</v>
      </c>
    </row>
    <row r="266" s="14" customFormat="1">
      <c r="A266" s="14"/>
      <c r="B266" s="243"/>
      <c r="C266" s="244"/>
      <c r="D266" s="234" t="s">
        <v>136</v>
      </c>
      <c r="E266" s="245" t="s">
        <v>1</v>
      </c>
      <c r="F266" s="246" t="s">
        <v>374</v>
      </c>
      <c r="G266" s="244"/>
      <c r="H266" s="247">
        <v>13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136</v>
      </c>
      <c r="AU266" s="253" t="s">
        <v>89</v>
      </c>
      <c r="AV266" s="14" t="s">
        <v>89</v>
      </c>
      <c r="AW266" s="14" t="s">
        <v>36</v>
      </c>
      <c r="AX266" s="14" t="s">
        <v>85</v>
      </c>
      <c r="AY266" s="253" t="s">
        <v>127</v>
      </c>
    </row>
    <row r="267" s="12" customFormat="1" ht="22.8" customHeight="1">
      <c r="A267" s="12"/>
      <c r="B267" s="203"/>
      <c r="C267" s="204"/>
      <c r="D267" s="205" t="s">
        <v>79</v>
      </c>
      <c r="E267" s="217" t="s">
        <v>179</v>
      </c>
      <c r="F267" s="217" t="s">
        <v>375</v>
      </c>
      <c r="G267" s="204"/>
      <c r="H267" s="204"/>
      <c r="I267" s="207"/>
      <c r="J267" s="218">
        <f>BK267</f>
        <v>0</v>
      </c>
      <c r="K267" s="204"/>
      <c r="L267" s="209"/>
      <c r="M267" s="210"/>
      <c r="N267" s="211"/>
      <c r="O267" s="211"/>
      <c r="P267" s="212">
        <f>SUM(P268:P351)</f>
        <v>0</v>
      </c>
      <c r="Q267" s="211"/>
      <c r="R267" s="212">
        <f>SUM(R268:R351)</f>
        <v>37.765800500000005</v>
      </c>
      <c r="S267" s="211"/>
      <c r="T267" s="213">
        <f>SUM(T268:T351)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4" t="s">
        <v>85</v>
      </c>
      <c r="AT267" s="215" t="s">
        <v>79</v>
      </c>
      <c r="AU267" s="215" t="s">
        <v>85</v>
      </c>
      <c r="AY267" s="214" t="s">
        <v>127</v>
      </c>
      <c r="BK267" s="216">
        <f>SUM(BK268:BK351)</f>
        <v>0</v>
      </c>
    </row>
    <row r="268" s="2" customFormat="1" ht="24.15" customHeight="1">
      <c r="A268" s="39"/>
      <c r="B268" s="40"/>
      <c r="C268" s="219" t="s">
        <v>376</v>
      </c>
      <c r="D268" s="219" t="s">
        <v>129</v>
      </c>
      <c r="E268" s="220" t="s">
        <v>377</v>
      </c>
      <c r="F268" s="221" t="s">
        <v>378</v>
      </c>
      <c r="G268" s="222" t="s">
        <v>244</v>
      </c>
      <c r="H268" s="223">
        <v>5</v>
      </c>
      <c r="I268" s="224"/>
      <c r="J268" s="225">
        <f>ROUND(I268*H268,2)</f>
        <v>0</v>
      </c>
      <c r="K268" s="221" t="s">
        <v>133</v>
      </c>
      <c r="L268" s="45"/>
      <c r="M268" s="226" t="s">
        <v>1</v>
      </c>
      <c r="N268" s="227" t="s">
        <v>45</v>
      </c>
      <c r="O268" s="92"/>
      <c r="P268" s="228">
        <f>O268*H268</f>
        <v>0</v>
      </c>
      <c r="Q268" s="228">
        <v>0.00069999999999999999</v>
      </c>
      <c r="R268" s="228">
        <f>Q268*H268</f>
        <v>0.0035000000000000001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134</v>
      </c>
      <c r="AT268" s="230" t="s">
        <v>129</v>
      </c>
      <c r="AU268" s="230" t="s">
        <v>89</v>
      </c>
      <c r="AY268" s="18" t="s">
        <v>127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85</v>
      </c>
      <c r="BK268" s="231">
        <f>ROUND(I268*H268,2)</f>
        <v>0</v>
      </c>
      <c r="BL268" s="18" t="s">
        <v>134</v>
      </c>
      <c r="BM268" s="230" t="s">
        <v>379</v>
      </c>
    </row>
    <row r="269" s="13" customFormat="1">
      <c r="A269" s="13"/>
      <c r="B269" s="232"/>
      <c r="C269" s="233"/>
      <c r="D269" s="234" t="s">
        <v>136</v>
      </c>
      <c r="E269" s="235" t="s">
        <v>1</v>
      </c>
      <c r="F269" s="236" t="s">
        <v>361</v>
      </c>
      <c r="G269" s="233"/>
      <c r="H269" s="235" t="s">
        <v>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136</v>
      </c>
      <c r="AU269" s="242" t="s">
        <v>89</v>
      </c>
      <c r="AV269" s="13" t="s">
        <v>85</v>
      </c>
      <c r="AW269" s="13" t="s">
        <v>36</v>
      </c>
      <c r="AX269" s="13" t="s">
        <v>80</v>
      </c>
      <c r="AY269" s="242" t="s">
        <v>127</v>
      </c>
    </row>
    <row r="270" s="14" customFormat="1">
      <c r="A270" s="14"/>
      <c r="B270" s="243"/>
      <c r="C270" s="244"/>
      <c r="D270" s="234" t="s">
        <v>136</v>
      </c>
      <c r="E270" s="245" t="s">
        <v>1</v>
      </c>
      <c r="F270" s="246" t="s">
        <v>380</v>
      </c>
      <c r="G270" s="244"/>
      <c r="H270" s="247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136</v>
      </c>
      <c r="AU270" s="253" t="s">
        <v>89</v>
      </c>
      <c r="AV270" s="14" t="s">
        <v>89</v>
      </c>
      <c r="AW270" s="14" t="s">
        <v>36</v>
      </c>
      <c r="AX270" s="14" t="s">
        <v>80</v>
      </c>
      <c r="AY270" s="253" t="s">
        <v>127</v>
      </c>
    </row>
    <row r="271" s="14" customFormat="1">
      <c r="A271" s="14"/>
      <c r="B271" s="243"/>
      <c r="C271" s="244"/>
      <c r="D271" s="234" t="s">
        <v>136</v>
      </c>
      <c r="E271" s="245" t="s">
        <v>1</v>
      </c>
      <c r="F271" s="246" t="s">
        <v>381</v>
      </c>
      <c r="G271" s="244"/>
      <c r="H271" s="247">
        <v>3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136</v>
      </c>
      <c r="AU271" s="253" t="s">
        <v>89</v>
      </c>
      <c r="AV271" s="14" t="s">
        <v>89</v>
      </c>
      <c r="AW271" s="14" t="s">
        <v>36</v>
      </c>
      <c r="AX271" s="14" t="s">
        <v>80</v>
      </c>
      <c r="AY271" s="253" t="s">
        <v>127</v>
      </c>
    </row>
    <row r="272" s="14" customFormat="1">
      <c r="A272" s="14"/>
      <c r="B272" s="243"/>
      <c r="C272" s="244"/>
      <c r="D272" s="234" t="s">
        <v>136</v>
      </c>
      <c r="E272" s="245" t="s">
        <v>1</v>
      </c>
      <c r="F272" s="246" t="s">
        <v>382</v>
      </c>
      <c r="G272" s="244"/>
      <c r="H272" s="247">
        <v>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136</v>
      </c>
      <c r="AU272" s="253" t="s">
        <v>89</v>
      </c>
      <c r="AV272" s="14" t="s">
        <v>89</v>
      </c>
      <c r="AW272" s="14" t="s">
        <v>36</v>
      </c>
      <c r="AX272" s="14" t="s">
        <v>80</v>
      </c>
      <c r="AY272" s="253" t="s">
        <v>127</v>
      </c>
    </row>
    <row r="273" s="15" customFormat="1">
      <c r="A273" s="15"/>
      <c r="B273" s="254"/>
      <c r="C273" s="255"/>
      <c r="D273" s="234" t="s">
        <v>136</v>
      </c>
      <c r="E273" s="256" t="s">
        <v>1</v>
      </c>
      <c r="F273" s="257" t="s">
        <v>152</v>
      </c>
      <c r="G273" s="255"/>
      <c r="H273" s="258">
        <v>5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4" t="s">
        <v>136</v>
      </c>
      <c r="AU273" s="264" t="s">
        <v>89</v>
      </c>
      <c r="AV273" s="15" t="s">
        <v>134</v>
      </c>
      <c r="AW273" s="15" t="s">
        <v>36</v>
      </c>
      <c r="AX273" s="15" t="s">
        <v>85</v>
      </c>
      <c r="AY273" s="264" t="s">
        <v>127</v>
      </c>
    </row>
    <row r="274" s="2" customFormat="1" ht="24.15" customHeight="1">
      <c r="A274" s="39"/>
      <c r="B274" s="40"/>
      <c r="C274" s="265" t="s">
        <v>383</v>
      </c>
      <c r="D274" s="265" t="s">
        <v>226</v>
      </c>
      <c r="E274" s="266" t="s">
        <v>384</v>
      </c>
      <c r="F274" s="267" t="s">
        <v>385</v>
      </c>
      <c r="G274" s="268" t="s">
        <v>244</v>
      </c>
      <c r="H274" s="269">
        <v>3</v>
      </c>
      <c r="I274" s="270"/>
      <c r="J274" s="271">
        <f>ROUND(I274*H274,2)</f>
        <v>0</v>
      </c>
      <c r="K274" s="267" t="s">
        <v>133</v>
      </c>
      <c r="L274" s="272"/>
      <c r="M274" s="273" t="s">
        <v>1</v>
      </c>
      <c r="N274" s="274" t="s">
        <v>45</v>
      </c>
      <c r="O274" s="92"/>
      <c r="P274" s="228">
        <f>O274*H274</f>
        <v>0</v>
      </c>
      <c r="Q274" s="228">
        <v>0.0035000000000000001</v>
      </c>
      <c r="R274" s="228">
        <f>Q274*H274</f>
        <v>0.010500000000000001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170</v>
      </c>
      <c r="AT274" s="230" t="s">
        <v>226</v>
      </c>
      <c r="AU274" s="230" t="s">
        <v>89</v>
      </c>
      <c r="AY274" s="18" t="s">
        <v>127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85</v>
      </c>
      <c r="BK274" s="231">
        <f>ROUND(I274*H274,2)</f>
        <v>0</v>
      </c>
      <c r="BL274" s="18" t="s">
        <v>134</v>
      </c>
      <c r="BM274" s="230" t="s">
        <v>386</v>
      </c>
    </row>
    <row r="275" s="13" customFormat="1">
      <c r="A275" s="13"/>
      <c r="B275" s="232"/>
      <c r="C275" s="233"/>
      <c r="D275" s="234" t="s">
        <v>136</v>
      </c>
      <c r="E275" s="235" t="s">
        <v>1</v>
      </c>
      <c r="F275" s="236" t="s">
        <v>361</v>
      </c>
      <c r="G275" s="233"/>
      <c r="H275" s="235" t="s">
        <v>1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136</v>
      </c>
      <c r="AU275" s="242" t="s">
        <v>89</v>
      </c>
      <c r="AV275" s="13" t="s">
        <v>85</v>
      </c>
      <c r="AW275" s="13" t="s">
        <v>36</v>
      </c>
      <c r="AX275" s="13" t="s">
        <v>80</v>
      </c>
      <c r="AY275" s="242" t="s">
        <v>127</v>
      </c>
    </row>
    <row r="276" s="14" customFormat="1">
      <c r="A276" s="14"/>
      <c r="B276" s="243"/>
      <c r="C276" s="244"/>
      <c r="D276" s="234" t="s">
        <v>136</v>
      </c>
      <c r="E276" s="245" t="s">
        <v>1</v>
      </c>
      <c r="F276" s="246" t="s">
        <v>380</v>
      </c>
      <c r="G276" s="244"/>
      <c r="H276" s="247">
        <v>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136</v>
      </c>
      <c r="AU276" s="253" t="s">
        <v>89</v>
      </c>
      <c r="AV276" s="14" t="s">
        <v>89</v>
      </c>
      <c r="AW276" s="14" t="s">
        <v>36</v>
      </c>
      <c r="AX276" s="14" t="s">
        <v>80</v>
      </c>
      <c r="AY276" s="253" t="s">
        <v>127</v>
      </c>
    </row>
    <row r="277" s="14" customFormat="1">
      <c r="A277" s="14"/>
      <c r="B277" s="243"/>
      <c r="C277" s="244"/>
      <c r="D277" s="234" t="s">
        <v>136</v>
      </c>
      <c r="E277" s="245" t="s">
        <v>1</v>
      </c>
      <c r="F277" s="246" t="s">
        <v>387</v>
      </c>
      <c r="G277" s="244"/>
      <c r="H277" s="247">
        <v>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136</v>
      </c>
      <c r="AU277" s="253" t="s">
        <v>89</v>
      </c>
      <c r="AV277" s="14" t="s">
        <v>89</v>
      </c>
      <c r="AW277" s="14" t="s">
        <v>36</v>
      </c>
      <c r="AX277" s="14" t="s">
        <v>80</v>
      </c>
      <c r="AY277" s="253" t="s">
        <v>127</v>
      </c>
    </row>
    <row r="278" s="14" customFormat="1">
      <c r="A278" s="14"/>
      <c r="B278" s="243"/>
      <c r="C278" s="244"/>
      <c r="D278" s="234" t="s">
        <v>136</v>
      </c>
      <c r="E278" s="245" t="s">
        <v>1</v>
      </c>
      <c r="F278" s="246" t="s">
        <v>382</v>
      </c>
      <c r="G278" s="244"/>
      <c r="H278" s="247">
        <v>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136</v>
      </c>
      <c r="AU278" s="253" t="s">
        <v>89</v>
      </c>
      <c r="AV278" s="14" t="s">
        <v>89</v>
      </c>
      <c r="AW278" s="14" t="s">
        <v>36</v>
      </c>
      <c r="AX278" s="14" t="s">
        <v>80</v>
      </c>
      <c r="AY278" s="253" t="s">
        <v>127</v>
      </c>
    </row>
    <row r="279" s="15" customFormat="1">
      <c r="A279" s="15"/>
      <c r="B279" s="254"/>
      <c r="C279" s="255"/>
      <c r="D279" s="234" t="s">
        <v>136</v>
      </c>
      <c r="E279" s="256" t="s">
        <v>1</v>
      </c>
      <c r="F279" s="257" t="s">
        <v>152</v>
      </c>
      <c r="G279" s="255"/>
      <c r="H279" s="258">
        <v>3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136</v>
      </c>
      <c r="AU279" s="264" t="s">
        <v>89</v>
      </c>
      <c r="AV279" s="15" t="s">
        <v>134</v>
      </c>
      <c r="AW279" s="15" t="s">
        <v>36</v>
      </c>
      <c r="AX279" s="15" t="s">
        <v>85</v>
      </c>
      <c r="AY279" s="264" t="s">
        <v>127</v>
      </c>
    </row>
    <row r="280" s="2" customFormat="1" ht="21.75" customHeight="1">
      <c r="A280" s="39"/>
      <c r="B280" s="40"/>
      <c r="C280" s="265" t="s">
        <v>388</v>
      </c>
      <c r="D280" s="265" t="s">
        <v>226</v>
      </c>
      <c r="E280" s="266" t="s">
        <v>389</v>
      </c>
      <c r="F280" s="267" t="s">
        <v>390</v>
      </c>
      <c r="G280" s="268" t="s">
        <v>244</v>
      </c>
      <c r="H280" s="269">
        <v>1</v>
      </c>
      <c r="I280" s="270"/>
      <c r="J280" s="271">
        <f>ROUND(I280*H280,2)</f>
        <v>0</v>
      </c>
      <c r="K280" s="267" t="s">
        <v>133</v>
      </c>
      <c r="L280" s="272"/>
      <c r="M280" s="273" t="s">
        <v>1</v>
      </c>
      <c r="N280" s="274" t="s">
        <v>45</v>
      </c>
      <c r="O280" s="92"/>
      <c r="P280" s="228">
        <f>O280*H280</f>
        <v>0</v>
      </c>
      <c r="Q280" s="228">
        <v>0.00089999999999999998</v>
      </c>
      <c r="R280" s="228">
        <f>Q280*H280</f>
        <v>0.00089999999999999998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170</v>
      </c>
      <c r="AT280" s="230" t="s">
        <v>226</v>
      </c>
      <c r="AU280" s="230" t="s">
        <v>89</v>
      </c>
      <c r="AY280" s="18" t="s">
        <v>127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85</v>
      </c>
      <c r="BK280" s="231">
        <f>ROUND(I280*H280,2)</f>
        <v>0</v>
      </c>
      <c r="BL280" s="18" t="s">
        <v>134</v>
      </c>
      <c r="BM280" s="230" t="s">
        <v>391</v>
      </c>
    </row>
    <row r="281" s="13" customFormat="1">
      <c r="A281" s="13"/>
      <c r="B281" s="232"/>
      <c r="C281" s="233"/>
      <c r="D281" s="234" t="s">
        <v>136</v>
      </c>
      <c r="E281" s="235" t="s">
        <v>1</v>
      </c>
      <c r="F281" s="236" t="s">
        <v>361</v>
      </c>
      <c r="G281" s="233"/>
      <c r="H281" s="235" t="s">
        <v>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136</v>
      </c>
      <c r="AU281" s="242" t="s">
        <v>89</v>
      </c>
      <c r="AV281" s="13" t="s">
        <v>85</v>
      </c>
      <c r="AW281" s="13" t="s">
        <v>36</v>
      </c>
      <c r="AX281" s="13" t="s">
        <v>80</v>
      </c>
      <c r="AY281" s="242" t="s">
        <v>127</v>
      </c>
    </row>
    <row r="282" s="14" customFormat="1">
      <c r="A282" s="14"/>
      <c r="B282" s="243"/>
      <c r="C282" s="244"/>
      <c r="D282" s="234" t="s">
        <v>136</v>
      </c>
      <c r="E282" s="245" t="s">
        <v>1</v>
      </c>
      <c r="F282" s="246" t="s">
        <v>392</v>
      </c>
      <c r="G282" s="244"/>
      <c r="H282" s="247">
        <v>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136</v>
      </c>
      <c r="AU282" s="253" t="s">
        <v>89</v>
      </c>
      <c r="AV282" s="14" t="s">
        <v>89</v>
      </c>
      <c r="AW282" s="14" t="s">
        <v>36</v>
      </c>
      <c r="AX282" s="14" t="s">
        <v>80</v>
      </c>
      <c r="AY282" s="253" t="s">
        <v>127</v>
      </c>
    </row>
    <row r="283" s="15" customFormat="1">
      <c r="A283" s="15"/>
      <c r="B283" s="254"/>
      <c r="C283" s="255"/>
      <c r="D283" s="234" t="s">
        <v>136</v>
      </c>
      <c r="E283" s="256" t="s">
        <v>1</v>
      </c>
      <c r="F283" s="257" t="s">
        <v>152</v>
      </c>
      <c r="G283" s="255"/>
      <c r="H283" s="258">
        <v>1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136</v>
      </c>
      <c r="AU283" s="264" t="s">
        <v>89</v>
      </c>
      <c r="AV283" s="15" t="s">
        <v>134</v>
      </c>
      <c r="AW283" s="15" t="s">
        <v>36</v>
      </c>
      <c r="AX283" s="15" t="s">
        <v>85</v>
      </c>
      <c r="AY283" s="264" t="s">
        <v>127</v>
      </c>
    </row>
    <row r="284" s="2" customFormat="1" ht="24.15" customHeight="1">
      <c r="A284" s="39"/>
      <c r="B284" s="40"/>
      <c r="C284" s="265" t="s">
        <v>393</v>
      </c>
      <c r="D284" s="265" t="s">
        <v>226</v>
      </c>
      <c r="E284" s="266" t="s">
        <v>394</v>
      </c>
      <c r="F284" s="267" t="s">
        <v>395</v>
      </c>
      <c r="G284" s="268" t="s">
        <v>244</v>
      </c>
      <c r="H284" s="269">
        <v>1</v>
      </c>
      <c r="I284" s="270"/>
      <c r="J284" s="271">
        <f>ROUND(I284*H284,2)</f>
        <v>0</v>
      </c>
      <c r="K284" s="267" t="s">
        <v>133</v>
      </c>
      <c r="L284" s="272"/>
      <c r="M284" s="273" t="s">
        <v>1</v>
      </c>
      <c r="N284" s="274" t="s">
        <v>45</v>
      </c>
      <c r="O284" s="92"/>
      <c r="P284" s="228">
        <f>O284*H284</f>
        <v>0</v>
      </c>
      <c r="Q284" s="228">
        <v>0.0025000000000000001</v>
      </c>
      <c r="R284" s="228">
        <f>Q284*H284</f>
        <v>0.0025000000000000001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170</v>
      </c>
      <c r="AT284" s="230" t="s">
        <v>226</v>
      </c>
      <c r="AU284" s="230" t="s">
        <v>89</v>
      </c>
      <c r="AY284" s="18" t="s">
        <v>127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85</v>
      </c>
      <c r="BK284" s="231">
        <f>ROUND(I284*H284,2)</f>
        <v>0</v>
      </c>
      <c r="BL284" s="18" t="s">
        <v>134</v>
      </c>
      <c r="BM284" s="230" t="s">
        <v>396</v>
      </c>
    </row>
    <row r="285" s="13" customFormat="1">
      <c r="A285" s="13"/>
      <c r="B285" s="232"/>
      <c r="C285" s="233"/>
      <c r="D285" s="234" t="s">
        <v>136</v>
      </c>
      <c r="E285" s="235" t="s">
        <v>1</v>
      </c>
      <c r="F285" s="236" t="s">
        <v>361</v>
      </c>
      <c r="G285" s="233"/>
      <c r="H285" s="235" t="s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136</v>
      </c>
      <c r="AU285" s="242" t="s">
        <v>89</v>
      </c>
      <c r="AV285" s="13" t="s">
        <v>85</v>
      </c>
      <c r="AW285" s="13" t="s">
        <v>36</v>
      </c>
      <c r="AX285" s="13" t="s">
        <v>80</v>
      </c>
      <c r="AY285" s="242" t="s">
        <v>127</v>
      </c>
    </row>
    <row r="286" s="14" customFormat="1">
      <c r="A286" s="14"/>
      <c r="B286" s="243"/>
      <c r="C286" s="244"/>
      <c r="D286" s="234" t="s">
        <v>136</v>
      </c>
      <c r="E286" s="245" t="s">
        <v>1</v>
      </c>
      <c r="F286" s="246" t="s">
        <v>397</v>
      </c>
      <c r="G286" s="244"/>
      <c r="H286" s="247">
        <v>1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136</v>
      </c>
      <c r="AU286" s="253" t="s">
        <v>89</v>
      </c>
      <c r="AV286" s="14" t="s">
        <v>89</v>
      </c>
      <c r="AW286" s="14" t="s">
        <v>36</v>
      </c>
      <c r="AX286" s="14" t="s">
        <v>80</v>
      </c>
      <c r="AY286" s="253" t="s">
        <v>127</v>
      </c>
    </row>
    <row r="287" s="15" customFormat="1">
      <c r="A287" s="15"/>
      <c r="B287" s="254"/>
      <c r="C287" s="255"/>
      <c r="D287" s="234" t="s">
        <v>136</v>
      </c>
      <c r="E287" s="256" t="s">
        <v>1</v>
      </c>
      <c r="F287" s="257" t="s">
        <v>152</v>
      </c>
      <c r="G287" s="255"/>
      <c r="H287" s="258">
        <v>1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136</v>
      </c>
      <c r="AU287" s="264" t="s">
        <v>89</v>
      </c>
      <c r="AV287" s="15" t="s">
        <v>134</v>
      </c>
      <c r="AW287" s="15" t="s">
        <v>36</v>
      </c>
      <c r="AX287" s="15" t="s">
        <v>85</v>
      </c>
      <c r="AY287" s="264" t="s">
        <v>127</v>
      </c>
    </row>
    <row r="288" s="2" customFormat="1" ht="24.15" customHeight="1">
      <c r="A288" s="39"/>
      <c r="B288" s="40"/>
      <c r="C288" s="219" t="s">
        <v>398</v>
      </c>
      <c r="D288" s="219" t="s">
        <v>129</v>
      </c>
      <c r="E288" s="220" t="s">
        <v>399</v>
      </c>
      <c r="F288" s="221" t="s">
        <v>400</v>
      </c>
      <c r="G288" s="222" t="s">
        <v>244</v>
      </c>
      <c r="H288" s="223">
        <v>1</v>
      </c>
      <c r="I288" s="224"/>
      <c r="J288" s="225">
        <f>ROUND(I288*H288,2)</f>
        <v>0</v>
      </c>
      <c r="K288" s="221" t="s">
        <v>133</v>
      </c>
      <c r="L288" s="45"/>
      <c r="M288" s="226" t="s">
        <v>1</v>
      </c>
      <c r="N288" s="227" t="s">
        <v>45</v>
      </c>
      <c r="O288" s="92"/>
      <c r="P288" s="228">
        <f>O288*H288</f>
        <v>0</v>
      </c>
      <c r="Q288" s="228">
        <v>1.0000000000000001E-05</v>
      </c>
      <c r="R288" s="228">
        <f>Q288*H288</f>
        <v>1.0000000000000001E-05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134</v>
      </c>
      <c r="AT288" s="230" t="s">
        <v>129</v>
      </c>
      <c r="AU288" s="230" t="s">
        <v>89</v>
      </c>
      <c r="AY288" s="18" t="s">
        <v>127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85</v>
      </c>
      <c r="BK288" s="231">
        <f>ROUND(I288*H288,2)</f>
        <v>0</v>
      </c>
      <c r="BL288" s="18" t="s">
        <v>134</v>
      </c>
      <c r="BM288" s="230" t="s">
        <v>401</v>
      </c>
    </row>
    <row r="289" s="13" customFormat="1">
      <c r="A289" s="13"/>
      <c r="B289" s="232"/>
      <c r="C289" s="233"/>
      <c r="D289" s="234" t="s">
        <v>136</v>
      </c>
      <c r="E289" s="235" t="s">
        <v>1</v>
      </c>
      <c r="F289" s="236" t="s">
        <v>361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136</v>
      </c>
      <c r="AU289" s="242" t="s">
        <v>89</v>
      </c>
      <c r="AV289" s="13" t="s">
        <v>85</v>
      </c>
      <c r="AW289" s="13" t="s">
        <v>36</v>
      </c>
      <c r="AX289" s="13" t="s">
        <v>80</v>
      </c>
      <c r="AY289" s="242" t="s">
        <v>127</v>
      </c>
    </row>
    <row r="290" s="14" customFormat="1">
      <c r="A290" s="14"/>
      <c r="B290" s="243"/>
      <c r="C290" s="244"/>
      <c r="D290" s="234" t="s">
        <v>136</v>
      </c>
      <c r="E290" s="245" t="s">
        <v>1</v>
      </c>
      <c r="F290" s="246" t="s">
        <v>402</v>
      </c>
      <c r="G290" s="244"/>
      <c r="H290" s="247">
        <v>1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136</v>
      </c>
      <c r="AU290" s="253" t="s">
        <v>89</v>
      </c>
      <c r="AV290" s="14" t="s">
        <v>89</v>
      </c>
      <c r="AW290" s="14" t="s">
        <v>36</v>
      </c>
      <c r="AX290" s="14" t="s">
        <v>85</v>
      </c>
      <c r="AY290" s="253" t="s">
        <v>127</v>
      </c>
    </row>
    <row r="291" s="2" customFormat="1" ht="16.5" customHeight="1">
      <c r="A291" s="39"/>
      <c r="B291" s="40"/>
      <c r="C291" s="265" t="s">
        <v>403</v>
      </c>
      <c r="D291" s="265" t="s">
        <v>226</v>
      </c>
      <c r="E291" s="266" t="s">
        <v>404</v>
      </c>
      <c r="F291" s="267" t="s">
        <v>405</v>
      </c>
      <c r="G291" s="268" t="s">
        <v>244</v>
      </c>
      <c r="H291" s="269">
        <v>1</v>
      </c>
      <c r="I291" s="270"/>
      <c r="J291" s="271">
        <f>ROUND(I291*H291,2)</f>
        <v>0</v>
      </c>
      <c r="K291" s="267" t="s">
        <v>133</v>
      </c>
      <c r="L291" s="272"/>
      <c r="M291" s="273" t="s">
        <v>1</v>
      </c>
      <c r="N291" s="274" t="s">
        <v>45</v>
      </c>
      <c r="O291" s="92"/>
      <c r="P291" s="228">
        <f>O291*H291</f>
        <v>0</v>
      </c>
      <c r="Q291" s="228">
        <v>0.0040000000000000001</v>
      </c>
      <c r="R291" s="228">
        <f>Q291*H291</f>
        <v>0.0040000000000000001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170</v>
      </c>
      <c r="AT291" s="230" t="s">
        <v>226</v>
      </c>
      <c r="AU291" s="230" t="s">
        <v>89</v>
      </c>
      <c r="AY291" s="18" t="s">
        <v>127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85</v>
      </c>
      <c r="BK291" s="231">
        <f>ROUND(I291*H291,2)</f>
        <v>0</v>
      </c>
      <c r="BL291" s="18" t="s">
        <v>134</v>
      </c>
      <c r="BM291" s="230" t="s">
        <v>406</v>
      </c>
    </row>
    <row r="292" s="2" customFormat="1" ht="24.15" customHeight="1">
      <c r="A292" s="39"/>
      <c r="B292" s="40"/>
      <c r="C292" s="219" t="s">
        <v>407</v>
      </c>
      <c r="D292" s="219" t="s">
        <v>129</v>
      </c>
      <c r="E292" s="220" t="s">
        <v>408</v>
      </c>
      <c r="F292" s="221" t="s">
        <v>409</v>
      </c>
      <c r="G292" s="222" t="s">
        <v>244</v>
      </c>
      <c r="H292" s="223">
        <v>3</v>
      </c>
      <c r="I292" s="224"/>
      <c r="J292" s="225">
        <f>ROUND(I292*H292,2)</f>
        <v>0</v>
      </c>
      <c r="K292" s="221" t="s">
        <v>133</v>
      </c>
      <c r="L292" s="45"/>
      <c r="M292" s="226" t="s">
        <v>1</v>
      </c>
      <c r="N292" s="227" t="s">
        <v>45</v>
      </c>
      <c r="O292" s="92"/>
      <c r="P292" s="228">
        <f>O292*H292</f>
        <v>0</v>
      </c>
      <c r="Q292" s="228">
        <v>0.10940999999999999</v>
      </c>
      <c r="R292" s="228">
        <f>Q292*H292</f>
        <v>0.32822999999999997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134</v>
      </c>
      <c r="AT292" s="230" t="s">
        <v>129</v>
      </c>
      <c r="AU292" s="230" t="s">
        <v>89</v>
      </c>
      <c r="AY292" s="18" t="s">
        <v>127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85</v>
      </c>
      <c r="BK292" s="231">
        <f>ROUND(I292*H292,2)</f>
        <v>0</v>
      </c>
      <c r="BL292" s="18" t="s">
        <v>134</v>
      </c>
      <c r="BM292" s="230" t="s">
        <v>410</v>
      </c>
    </row>
    <row r="293" s="13" customFormat="1">
      <c r="A293" s="13"/>
      <c r="B293" s="232"/>
      <c r="C293" s="233"/>
      <c r="D293" s="234" t="s">
        <v>136</v>
      </c>
      <c r="E293" s="235" t="s">
        <v>1</v>
      </c>
      <c r="F293" s="236" t="s">
        <v>361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136</v>
      </c>
      <c r="AU293" s="242" t="s">
        <v>89</v>
      </c>
      <c r="AV293" s="13" t="s">
        <v>85</v>
      </c>
      <c r="AW293" s="13" t="s">
        <v>36</v>
      </c>
      <c r="AX293" s="13" t="s">
        <v>80</v>
      </c>
      <c r="AY293" s="242" t="s">
        <v>127</v>
      </c>
    </row>
    <row r="294" s="14" customFormat="1">
      <c r="A294" s="14"/>
      <c r="B294" s="243"/>
      <c r="C294" s="244"/>
      <c r="D294" s="234" t="s">
        <v>136</v>
      </c>
      <c r="E294" s="245" t="s">
        <v>1</v>
      </c>
      <c r="F294" s="246" t="s">
        <v>411</v>
      </c>
      <c r="G294" s="244"/>
      <c r="H294" s="247">
        <v>3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136</v>
      </c>
      <c r="AU294" s="253" t="s">
        <v>89</v>
      </c>
      <c r="AV294" s="14" t="s">
        <v>89</v>
      </c>
      <c r="AW294" s="14" t="s">
        <v>36</v>
      </c>
      <c r="AX294" s="14" t="s">
        <v>85</v>
      </c>
      <c r="AY294" s="253" t="s">
        <v>127</v>
      </c>
    </row>
    <row r="295" s="2" customFormat="1" ht="21.75" customHeight="1">
      <c r="A295" s="39"/>
      <c r="B295" s="40"/>
      <c r="C295" s="265" t="s">
        <v>412</v>
      </c>
      <c r="D295" s="265" t="s">
        <v>226</v>
      </c>
      <c r="E295" s="266" t="s">
        <v>413</v>
      </c>
      <c r="F295" s="267" t="s">
        <v>414</v>
      </c>
      <c r="G295" s="268" t="s">
        <v>244</v>
      </c>
      <c r="H295" s="269">
        <v>3</v>
      </c>
      <c r="I295" s="270"/>
      <c r="J295" s="271">
        <f>ROUND(I295*H295,2)</f>
        <v>0</v>
      </c>
      <c r="K295" s="267" t="s">
        <v>133</v>
      </c>
      <c r="L295" s="272"/>
      <c r="M295" s="273" t="s">
        <v>1</v>
      </c>
      <c r="N295" s="274" t="s">
        <v>45</v>
      </c>
      <c r="O295" s="92"/>
      <c r="P295" s="228">
        <f>O295*H295</f>
        <v>0</v>
      </c>
      <c r="Q295" s="228">
        <v>0.0061000000000000004</v>
      </c>
      <c r="R295" s="228">
        <f>Q295*H295</f>
        <v>0.0183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170</v>
      </c>
      <c r="AT295" s="230" t="s">
        <v>226</v>
      </c>
      <c r="AU295" s="230" t="s">
        <v>89</v>
      </c>
      <c r="AY295" s="18" t="s">
        <v>127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85</v>
      </c>
      <c r="BK295" s="231">
        <f>ROUND(I295*H295,2)</f>
        <v>0</v>
      </c>
      <c r="BL295" s="18" t="s">
        <v>134</v>
      </c>
      <c r="BM295" s="230" t="s">
        <v>415</v>
      </c>
    </row>
    <row r="296" s="2" customFormat="1" ht="24.15" customHeight="1">
      <c r="A296" s="39"/>
      <c r="B296" s="40"/>
      <c r="C296" s="219" t="s">
        <v>416</v>
      </c>
      <c r="D296" s="219" t="s">
        <v>129</v>
      </c>
      <c r="E296" s="220" t="s">
        <v>417</v>
      </c>
      <c r="F296" s="221" t="s">
        <v>418</v>
      </c>
      <c r="G296" s="222" t="s">
        <v>161</v>
      </c>
      <c r="H296" s="223">
        <v>12</v>
      </c>
      <c r="I296" s="224"/>
      <c r="J296" s="225">
        <f>ROUND(I296*H296,2)</f>
        <v>0</v>
      </c>
      <c r="K296" s="221" t="s">
        <v>133</v>
      </c>
      <c r="L296" s="45"/>
      <c r="M296" s="226" t="s">
        <v>1</v>
      </c>
      <c r="N296" s="227" t="s">
        <v>45</v>
      </c>
      <c r="O296" s="92"/>
      <c r="P296" s="228">
        <f>O296*H296</f>
        <v>0</v>
      </c>
      <c r="Q296" s="228">
        <v>0.00020000000000000001</v>
      </c>
      <c r="R296" s="228">
        <f>Q296*H296</f>
        <v>0.0024000000000000002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134</v>
      </c>
      <c r="AT296" s="230" t="s">
        <v>129</v>
      </c>
      <c r="AU296" s="230" t="s">
        <v>89</v>
      </c>
      <c r="AY296" s="18" t="s">
        <v>127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85</v>
      </c>
      <c r="BK296" s="231">
        <f>ROUND(I296*H296,2)</f>
        <v>0</v>
      </c>
      <c r="BL296" s="18" t="s">
        <v>134</v>
      </c>
      <c r="BM296" s="230" t="s">
        <v>419</v>
      </c>
    </row>
    <row r="297" s="13" customFormat="1">
      <c r="A297" s="13"/>
      <c r="B297" s="232"/>
      <c r="C297" s="233"/>
      <c r="D297" s="234" t="s">
        <v>136</v>
      </c>
      <c r="E297" s="235" t="s">
        <v>1</v>
      </c>
      <c r="F297" s="236" t="s">
        <v>361</v>
      </c>
      <c r="G297" s="233"/>
      <c r="H297" s="235" t="s">
        <v>1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136</v>
      </c>
      <c r="AU297" s="242" t="s">
        <v>89</v>
      </c>
      <c r="AV297" s="13" t="s">
        <v>85</v>
      </c>
      <c r="AW297" s="13" t="s">
        <v>36</v>
      </c>
      <c r="AX297" s="13" t="s">
        <v>80</v>
      </c>
      <c r="AY297" s="242" t="s">
        <v>127</v>
      </c>
    </row>
    <row r="298" s="14" customFormat="1">
      <c r="A298" s="14"/>
      <c r="B298" s="243"/>
      <c r="C298" s="244"/>
      <c r="D298" s="234" t="s">
        <v>136</v>
      </c>
      <c r="E298" s="245" t="s">
        <v>1</v>
      </c>
      <c r="F298" s="246" t="s">
        <v>420</v>
      </c>
      <c r="G298" s="244"/>
      <c r="H298" s="247">
        <v>12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136</v>
      </c>
      <c r="AU298" s="253" t="s">
        <v>89</v>
      </c>
      <c r="AV298" s="14" t="s">
        <v>89</v>
      </c>
      <c r="AW298" s="14" t="s">
        <v>36</v>
      </c>
      <c r="AX298" s="14" t="s">
        <v>85</v>
      </c>
      <c r="AY298" s="253" t="s">
        <v>127</v>
      </c>
    </row>
    <row r="299" s="2" customFormat="1" ht="24.15" customHeight="1">
      <c r="A299" s="39"/>
      <c r="B299" s="40"/>
      <c r="C299" s="219" t="s">
        <v>421</v>
      </c>
      <c r="D299" s="219" t="s">
        <v>129</v>
      </c>
      <c r="E299" s="220" t="s">
        <v>422</v>
      </c>
      <c r="F299" s="221" t="s">
        <v>423</v>
      </c>
      <c r="G299" s="222" t="s">
        <v>132</v>
      </c>
      <c r="H299" s="223">
        <v>28.949999999999999</v>
      </c>
      <c r="I299" s="224"/>
      <c r="J299" s="225">
        <f>ROUND(I299*H299,2)</f>
        <v>0</v>
      </c>
      <c r="K299" s="221" t="s">
        <v>133</v>
      </c>
      <c r="L299" s="45"/>
      <c r="M299" s="226" t="s">
        <v>1</v>
      </c>
      <c r="N299" s="227" t="s">
        <v>45</v>
      </c>
      <c r="O299" s="92"/>
      <c r="P299" s="228">
        <f>O299*H299</f>
        <v>0</v>
      </c>
      <c r="Q299" s="228">
        <v>0.0011999999999999999</v>
      </c>
      <c r="R299" s="228">
        <f>Q299*H299</f>
        <v>0.034739999999999993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134</v>
      </c>
      <c r="AT299" s="230" t="s">
        <v>129</v>
      </c>
      <c r="AU299" s="230" t="s">
        <v>89</v>
      </c>
      <c r="AY299" s="18" t="s">
        <v>127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85</v>
      </c>
      <c r="BK299" s="231">
        <f>ROUND(I299*H299,2)</f>
        <v>0</v>
      </c>
      <c r="BL299" s="18" t="s">
        <v>134</v>
      </c>
      <c r="BM299" s="230" t="s">
        <v>424</v>
      </c>
    </row>
    <row r="300" s="14" customFormat="1">
      <c r="A300" s="14"/>
      <c r="B300" s="243"/>
      <c r="C300" s="244"/>
      <c r="D300" s="234" t="s">
        <v>136</v>
      </c>
      <c r="E300" s="245" t="s">
        <v>1</v>
      </c>
      <c r="F300" s="246" t="s">
        <v>425</v>
      </c>
      <c r="G300" s="244"/>
      <c r="H300" s="247">
        <v>27.899999999999999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136</v>
      </c>
      <c r="AU300" s="253" t="s">
        <v>89</v>
      </c>
      <c r="AV300" s="14" t="s">
        <v>89</v>
      </c>
      <c r="AW300" s="14" t="s">
        <v>36</v>
      </c>
      <c r="AX300" s="14" t="s">
        <v>80</v>
      </c>
      <c r="AY300" s="253" t="s">
        <v>127</v>
      </c>
    </row>
    <row r="301" s="14" customFormat="1">
      <c r="A301" s="14"/>
      <c r="B301" s="243"/>
      <c r="C301" s="244"/>
      <c r="D301" s="234" t="s">
        <v>136</v>
      </c>
      <c r="E301" s="245" t="s">
        <v>1</v>
      </c>
      <c r="F301" s="246" t="s">
        <v>426</v>
      </c>
      <c r="G301" s="244"/>
      <c r="H301" s="247">
        <v>0.25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136</v>
      </c>
      <c r="AU301" s="253" t="s">
        <v>89</v>
      </c>
      <c r="AV301" s="14" t="s">
        <v>89</v>
      </c>
      <c r="AW301" s="14" t="s">
        <v>36</v>
      </c>
      <c r="AX301" s="14" t="s">
        <v>80</v>
      </c>
      <c r="AY301" s="253" t="s">
        <v>127</v>
      </c>
    </row>
    <row r="302" s="14" customFormat="1">
      <c r="A302" s="14"/>
      <c r="B302" s="243"/>
      <c r="C302" s="244"/>
      <c r="D302" s="234" t="s">
        <v>136</v>
      </c>
      <c r="E302" s="245" t="s">
        <v>1</v>
      </c>
      <c r="F302" s="246" t="s">
        <v>427</v>
      </c>
      <c r="G302" s="244"/>
      <c r="H302" s="247">
        <v>0.80000000000000004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136</v>
      </c>
      <c r="AU302" s="253" t="s">
        <v>89</v>
      </c>
      <c r="AV302" s="14" t="s">
        <v>89</v>
      </c>
      <c r="AW302" s="14" t="s">
        <v>36</v>
      </c>
      <c r="AX302" s="14" t="s">
        <v>80</v>
      </c>
      <c r="AY302" s="253" t="s">
        <v>127</v>
      </c>
    </row>
    <row r="303" s="15" customFormat="1">
      <c r="A303" s="15"/>
      <c r="B303" s="254"/>
      <c r="C303" s="255"/>
      <c r="D303" s="234" t="s">
        <v>136</v>
      </c>
      <c r="E303" s="256" t="s">
        <v>1</v>
      </c>
      <c r="F303" s="257" t="s">
        <v>152</v>
      </c>
      <c r="G303" s="255"/>
      <c r="H303" s="258">
        <v>28.949999999999999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4" t="s">
        <v>136</v>
      </c>
      <c r="AU303" s="264" t="s">
        <v>89</v>
      </c>
      <c r="AV303" s="15" t="s">
        <v>134</v>
      </c>
      <c r="AW303" s="15" t="s">
        <v>36</v>
      </c>
      <c r="AX303" s="15" t="s">
        <v>85</v>
      </c>
      <c r="AY303" s="264" t="s">
        <v>127</v>
      </c>
    </row>
    <row r="304" s="2" customFormat="1" ht="24.15" customHeight="1">
      <c r="A304" s="39"/>
      <c r="B304" s="40"/>
      <c r="C304" s="219" t="s">
        <v>428</v>
      </c>
      <c r="D304" s="219" t="s">
        <v>129</v>
      </c>
      <c r="E304" s="220" t="s">
        <v>429</v>
      </c>
      <c r="F304" s="221" t="s">
        <v>430</v>
      </c>
      <c r="G304" s="222" t="s">
        <v>161</v>
      </c>
      <c r="H304" s="223">
        <v>12</v>
      </c>
      <c r="I304" s="224"/>
      <c r="J304" s="225">
        <f>ROUND(I304*H304,2)</f>
        <v>0</v>
      </c>
      <c r="K304" s="221" t="s">
        <v>133</v>
      </c>
      <c r="L304" s="45"/>
      <c r="M304" s="226" t="s">
        <v>1</v>
      </c>
      <c r="N304" s="227" t="s">
        <v>45</v>
      </c>
      <c r="O304" s="92"/>
      <c r="P304" s="228">
        <f>O304*H304</f>
        <v>0</v>
      </c>
      <c r="Q304" s="228">
        <v>0.00040000000000000002</v>
      </c>
      <c r="R304" s="228">
        <f>Q304*H304</f>
        <v>0.0048000000000000004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134</v>
      </c>
      <c r="AT304" s="230" t="s">
        <v>129</v>
      </c>
      <c r="AU304" s="230" t="s">
        <v>89</v>
      </c>
      <c r="AY304" s="18" t="s">
        <v>127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85</v>
      </c>
      <c r="BK304" s="231">
        <f>ROUND(I304*H304,2)</f>
        <v>0</v>
      </c>
      <c r="BL304" s="18" t="s">
        <v>134</v>
      </c>
      <c r="BM304" s="230" t="s">
        <v>431</v>
      </c>
    </row>
    <row r="305" s="13" customFormat="1">
      <c r="A305" s="13"/>
      <c r="B305" s="232"/>
      <c r="C305" s="233"/>
      <c r="D305" s="234" t="s">
        <v>136</v>
      </c>
      <c r="E305" s="235" t="s">
        <v>1</v>
      </c>
      <c r="F305" s="236" t="s">
        <v>361</v>
      </c>
      <c r="G305" s="233"/>
      <c r="H305" s="235" t="s">
        <v>1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136</v>
      </c>
      <c r="AU305" s="242" t="s">
        <v>89</v>
      </c>
      <c r="AV305" s="13" t="s">
        <v>85</v>
      </c>
      <c r="AW305" s="13" t="s">
        <v>36</v>
      </c>
      <c r="AX305" s="13" t="s">
        <v>80</v>
      </c>
      <c r="AY305" s="242" t="s">
        <v>127</v>
      </c>
    </row>
    <row r="306" s="14" customFormat="1">
      <c r="A306" s="14"/>
      <c r="B306" s="243"/>
      <c r="C306" s="244"/>
      <c r="D306" s="234" t="s">
        <v>136</v>
      </c>
      <c r="E306" s="245" t="s">
        <v>1</v>
      </c>
      <c r="F306" s="246" t="s">
        <v>420</v>
      </c>
      <c r="G306" s="244"/>
      <c r="H306" s="247">
        <v>12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136</v>
      </c>
      <c r="AU306" s="253" t="s">
        <v>89</v>
      </c>
      <c r="AV306" s="14" t="s">
        <v>89</v>
      </c>
      <c r="AW306" s="14" t="s">
        <v>36</v>
      </c>
      <c r="AX306" s="14" t="s">
        <v>85</v>
      </c>
      <c r="AY306" s="253" t="s">
        <v>127</v>
      </c>
    </row>
    <row r="307" s="2" customFormat="1" ht="24.15" customHeight="1">
      <c r="A307" s="39"/>
      <c r="B307" s="40"/>
      <c r="C307" s="219" t="s">
        <v>432</v>
      </c>
      <c r="D307" s="219" t="s">
        <v>129</v>
      </c>
      <c r="E307" s="220" t="s">
        <v>433</v>
      </c>
      <c r="F307" s="221" t="s">
        <v>434</v>
      </c>
      <c r="G307" s="222" t="s">
        <v>132</v>
      </c>
      <c r="H307" s="223">
        <v>28.949999999999999</v>
      </c>
      <c r="I307" s="224"/>
      <c r="J307" s="225">
        <f>ROUND(I307*H307,2)</f>
        <v>0</v>
      </c>
      <c r="K307" s="221" t="s">
        <v>133</v>
      </c>
      <c r="L307" s="45"/>
      <c r="M307" s="226" t="s">
        <v>1</v>
      </c>
      <c r="N307" s="227" t="s">
        <v>45</v>
      </c>
      <c r="O307" s="92"/>
      <c r="P307" s="228">
        <f>O307*H307</f>
        <v>0</v>
      </c>
      <c r="Q307" s="228">
        <v>0.0016000000000000001</v>
      </c>
      <c r="R307" s="228">
        <f>Q307*H307</f>
        <v>0.04632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134</v>
      </c>
      <c r="AT307" s="230" t="s">
        <v>129</v>
      </c>
      <c r="AU307" s="230" t="s">
        <v>89</v>
      </c>
      <c r="AY307" s="18" t="s">
        <v>127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85</v>
      </c>
      <c r="BK307" s="231">
        <f>ROUND(I307*H307,2)</f>
        <v>0</v>
      </c>
      <c r="BL307" s="18" t="s">
        <v>134</v>
      </c>
      <c r="BM307" s="230" t="s">
        <v>435</v>
      </c>
    </row>
    <row r="308" s="14" customFormat="1">
      <c r="A308" s="14"/>
      <c r="B308" s="243"/>
      <c r="C308" s="244"/>
      <c r="D308" s="234" t="s">
        <v>136</v>
      </c>
      <c r="E308" s="245" t="s">
        <v>1</v>
      </c>
      <c r="F308" s="246" t="s">
        <v>425</v>
      </c>
      <c r="G308" s="244"/>
      <c r="H308" s="247">
        <v>27.899999999999999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136</v>
      </c>
      <c r="AU308" s="253" t="s">
        <v>89</v>
      </c>
      <c r="AV308" s="14" t="s">
        <v>89</v>
      </c>
      <c r="AW308" s="14" t="s">
        <v>36</v>
      </c>
      <c r="AX308" s="14" t="s">
        <v>80</v>
      </c>
      <c r="AY308" s="253" t="s">
        <v>127</v>
      </c>
    </row>
    <row r="309" s="14" customFormat="1">
      <c r="A309" s="14"/>
      <c r="B309" s="243"/>
      <c r="C309" s="244"/>
      <c r="D309" s="234" t="s">
        <v>136</v>
      </c>
      <c r="E309" s="245" t="s">
        <v>1</v>
      </c>
      <c r="F309" s="246" t="s">
        <v>426</v>
      </c>
      <c r="G309" s="244"/>
      <c r="H309" s="247">
        <v>0.25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136</v>
      </c>
      <c r="AU309" s="253" t="s">
        <v>89</v>
      </c>
      <c r="AV309" s="14" t="s">
        <v>89</v>
      </c>
      <c r="AW309" s="14" t="s">
        <v>36</v>
      </c>
      <c r="AX309" s="14" t="s">
        <v>80</v>
      </c>
      <c r="AY309" s="253" t="s">
        <v>127</v>
      </c>
    </row>
    <row r="310" s="14" customFormat="1">
      <c r="A310" s="14"/>
      <c r="B310" s="243"/>
      <c r="C310" s="244"/>
      <c r="D310" s="234" t="s">
        <v>136</v>
      </c>
      <c r="E310" s="245" t="s">
        <v>1</v>
      </c>
      <c r="F310" s="246" t="s">
        <v>427</v>
      </c>
      <c r="G310" s="244"/>
      <c r="H310" s="247">
        <v>0.80000000000000004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136</v>
      </c>
      <c r="AU310" s="253" t="s">
        <v>89</v>
      </c>
      <c r="AV310" s="14" t="s">
        <v>89</v>
      </c>
      <c r="AW310" s="14" t="s">
        <v>36</v>
      </c>
      <c r="AX310" s="14" t="s">
        <v>80</v>
      </c>
      <c r="AY310" s="253" t="s">
        <v>127</v>
      </c>
    </row>
    <row r="311" s="15" customFormat="1">
      <c r="A311" s="15"/>
      <c r="B311" s="254"/>
      <c r="C311" s="255"/>
      <c r="D311" s="234" t="s">
        <v>136</v>
      </c>
      <c r="E311" s="256" t="s">
        <v>1</v>
      </c>
      <c r="F311" s="257" t="s">
        <v>152</v>
      </c>
      <c r="G311" s="255"/>
      <c r="H311" s="258">
        <v>28.949999999999999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136</v>
      </c>
      <c r="AU311" s="264" t="s">
        <v>89</v>
      </c>
      <c r="AV311" s="15" t="s">
        <v>134</v>
      </c>
      <c r="AW311" s="15" t="s">
        <v>36</v>
      </c>
      <c r="AX311" s="15" t="s">
        <v>85</v>
      </c>
      <c r="AY311" s="264" t="s">
        <v>127</v>
      </c>
    </row>
    <row r="312" s="2" customFormat="1" ht="16.5" customHeight="1">
      <c r="A312" s="39"/>
      <c r="B312" s="40"/>
      <c r="C312" s="219" t="s">
        <v>436</v>
      </c>
      <c r="D312" s="219" t="s">
        <v>129</v>
      </c>
      <c r="E312" s="220" t="s">
        <v>437</v>
      </c>
      <c r="F312" s="221" t="s">
        <v>438</v>
      </c>
      <c r="G312" s="222" t="s">
        <v>161</v>
      </c>
      <c r="H312" s="223">
        <v>12</v>
      </c>
      <c r="I312" s="224"/>
      <c r="J312" s="225">
        <f>ROUND(I312*H312,2)</f>
        <v>0</v>
      </c>
      <c r="K312" s="221" t="s">
        <v>133</v>
      </c>
      <c r="L312" s="45"/>
      <c r="M312" s="226" t="s">
        <v>1</v>
      </c>
      <c r="N312" s="227" t="s">
        <v>45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134</v>
      </c>
      <c r="AT312" s="230" t="s">
        <v>129</v>
      </c>
      <c r="AU312" s="230" t="s">
        <v>89</v>
      </c>
      <c r="AY312" s="18" t="s">
        <v>127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85</v>
      </c>
      <c r="BK312" s="231">
        <f>ROUND(I312*H312,2)</f>
        <v>0</v>
      </c>
      <c r="BL312" s="18" t="s">
        <v>134</v>
      </c>
      <c r="BM312" s="230" t="s">
        <v>439</v>
      </c>
    </row>
    <row r="313" s="13" customFormat="1">
      <c r="A313" s="13"/>
      <c r="B313" s="232"/>
      <c r="C313" s="233"/>
      <c r="D313" s="234" t="s">
        <v>136</v>
      </c>
      <c r="E313" s="235" t="s">
        <v>1</v>
      </c>
      <c r="F313" s="236" t="s">
        <v>361</v>
      </c>
      <c r="G313" s="233"/>
      <c r="H313" s="235" t="s">
        <v>1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136</v>
      </c>
      <c r="AU313" s="242" t="s">
        <v>89</v>
      </c>
      <c r="AV313" s="13" t="s">
        <v>85</v>
      </c>
      <c r="AW313" s="13" t="s">
        <v>36</v>
      </c>
      <c r="AX313" s="13" t="s">
        <v>80</v>
      </c>
      <c r="AY313" s="242" t="s">
        <v>127</v>
      </c>
    </row>
    <row r="314" s="14" customFormat="1">
      <c r="A314" s="14"/>
      <c r="B314" s="243"/>
      <c r="C314" s="244"/>
      <c r="D314" s="234" t="s">
        <v>136</v>
      </c>
      <c r="E314" s="245" t="s">
        <v>1</v>
      </c>
      <c r="F314" s="246" t="s">
        <v>420</v>
      </c>
      <c r="G314" s="244"/>
      <c r="H314" s="247">
        <v>12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136</v>
      </c>
      <c r="AU314" s="253" t="s">
        <v>89</v>
      </c>
      <c r="AV314" s="14" t="s">
        <v>89</v>
      </c>
      <c r="AW314" s="14" t="s">
        <v>36</v>
      </c>
      <c r="AX314" s="14" t="s">
        <v>85</v>
      </c>
      <c r="AY314" s="253" t="s">
        <v>127</v>
      </c>
    </row>
    <row r="315" s="2" customFormat="1" ht="16.5" customHeight="1">
      <c r="A315" s="39"/>
      <c r="B315" s="40"/>
      <c r="C315" s="219" t="s">
        <v>440</v>
      </c>
      <c r="D315" s="219" t="s">
        <v>129</v>
      </c>
      <c r="E315" s="220" t="s">
        <v>441</v>
      </c>
      <c r="F315" s="221" t="s">
        <v>442</v>
      </c>
      <c r="G315" s="222" t="s">
        <v>132</v>
      </c>
      <c r="H315" s="223">
        <v>28.949999999999999</v>
      </c>
      <c r="I315" s="224"/>
      <c r="J315" s="225">
        <f>ROUND(I315*H315,2)</f>
        <v>0</v>
      </c>
      <c r="K315" s="221" t="s">
        <v>133</v>
      </c>
      <c r="L315" s="45"/>
      <c r="M315" s="226" t="s">
        <v>1</v>
      </c>
      <c r="N315" s="227" t="s">
        <v>45</v>
      </c>
      <c r="O315" s="92"/>
      <c r="P315" s="228">
        <f>O315*H315</f>
        <v>0</v>
      </c>
      <c r="Q315" s="228">
        <v>1.0000000000000001E-05</v>
      </c>
      <c r="R315" s="228">
        <f>Q315*H315</f>
        <v>0.00028949999999999999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134</v>
      </c>
      <c r="AT315" s="230" t="s">
        <v>129</v>
      </c>
      <c r="AU315" s="230" t="s">
        <v>89</v>
      </c>
      <c r="AY315" s="18" t="s">
        <v>127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85</v>
      </c>
      <c r="BK315" s="231">
        <f>ROUND(I315*H315,2)</f>
        <v>0</v>
      </c>
      <c r="BL315" s="18" t="s">
        <v>134</v>
      </c>
      <c r="BM315" s="230" t="s">
        <v>443</v>
      </c>
    </row>
    <row r="316" s="14" customFormat="1">
      <c r="A316" s="14"/>
      <c r="B316" s="243"/>
      <c r="C316" s="244"/>
      <c r="D316" s="234" t="s">
        <v>136</v>
      </c>
      <c r="E316" s="245" t="s">
        <v>1</v>
      </c>
      <c r="F316" s="246" t="s">
        <v>425</v>
      </c>
      <c r="G316" s="244"/>
      <c r="H316" s="247">
        <v>27.899999999999999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136</v>
      </c>
      <c r="AU316" s="253" t="s">
        <v>89</v>
      </c>
      <c r="AV316" s="14" t="s">
        <v>89</v>
      </c>
      <c r="AW316" s="14" t="s">
        <v>36</v>
      </c>
      <c r="AX316" s="14" t="s">
        <v>80</v>
      </c>
      <c r="AY316" s="253" t="s">
        <v>127</v>
      </c>
    </row>
    <row r="317" s="14" customFormat="1">
      <c r="A317" s="14"/>
      <c r="B317" s="243"/>
      <c r="C317" s="244"/>
      <c r="D317" s="234" t="s">
        <v>136</v>
      </c>
      <c r="E317" s="245" t="s">
        <v>1</v>
      </c>
      <c r="F317" s="246" t="s">
        <v>426</v>
      </c>
      <c r="G317" s="244"/>
      <c r="H317" s="247">
        <v>0.25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136</v>
      </c>
      <c r="AU317" s="253" t="s">
        <v>89</v>
      </c>
      <c r="AV317" s="14" t="s">
        <v>89</v>
      </c>
      <c r="AW317" s="14" t="s">
        <v>36</v>
      </c>
      <c r="AX317" s="14" t="s">
        <v>80</v>
      </c>
      <c r="AY317" s="253" t="s">
        <v>127</v>
      </c>
    </row>
    <row r="318" s="14" customFormat="1">
      <c r="A318" s="14"/>
      <c r="B318" s="243"/>
      <c r="C318" s="244"/>
      <c r="D318" s="234" t="s">
        <v>136</v>
      </c>
      <c r="E318" s="245" t="s">
        <v>1</v>
      </c>
      <c r="F318" s="246" t="s">
        <v>427</v>
      </c>
      <c r="G318" s="244"/>
      <c r="H318" s="247">
        <v>0.80000000000000004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136</v>
      </c>
      <c r="AU318" s="253" t="s">
        <v>89</v>
      </c>
      <c r="AV318" s="14" t="s">
        <v>89</v>
      </c>
      <c r="AW318" s="14" t="s">
        <v>36</v>
      </c>
      <c r="AX318" s="14" t="s">
        <v>80</v>
      </c>
      <c r="AY318" s="253" t="s">
        <v>127</v>
      </c>
    </row>
    <row r="319" s="15" customFormat="1">
      <c r="A319" s="15"/>
      <c r="B319" s="254"/>
      <c r="C319" s="255"/>
      <c r="D319" s="234" t="s">
        <v>136</v>
      </c>
      <c r="E319" s="256" t="s">
        <v>1</v>
      </c>
      <c r="F319" s="257" t="s">
        <v>152</v>
      </c>
      <c r="G319" s="255"/>
      <c r="H319" s="258">
        <v>28.949999999999999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4" t="s">
        <v>136</v>
      </c>
      <c r="AU319" s="264" t="s">
        <v>89</v>
      </c>
      <c r="AV319" s="15" t="s">
        <v>134</v>
      </c>
      <c r="AW319" s="15" t="s">
        <v>36</v>
      </c>
      <c r="AX319" s="15" t="s">
        <v>85</v>
      </c>
      <c r="AY319" s="264" t="s">
        <v>127</v>
      </c>
    </row>
    <row r="320" s="2" customFormat="1" ht="33" customHeight="1">
      <c r="A320" s="39"/>
      <c r="B320" s="40"/>
      <c r="C320" s="219" t="s">
        <v>444</v>
      </c>
      <c r="D320" s="219" t="s">
        <v>129</v>
      </c>
      <c r="E320" s="220" t="s">
        <v>445</v>
      </c>
      <c r="F320" s="221" t="s">
        <v>446</v>
      </c>
      <c r="G320" s="222" t="s">
        <v>161</v>
      </c>
      <c r="H320" s="223">
        <v>152.80000000000001</v>
      </c>
      <c r="I320" s="224"/>
      <c r="J320" s="225">
        <f>ROUND(I320*H320,2)</f>
        <v>0</v>
      </c>
      <c r="K320" s="221" t="s">
        <v>133</v>
      </c>
      <c r="L320" s="45"/>
      <c r="M320" s="226" t="s">
        <v>1</v>
      </c>
      <c r="N320" s="227" t="s">
        <v>45</v>
      </c>
      <c r="O320" s="92"/>
      <c r="P320" s="228">
        <f>O320*H320</f>
        <v>0</v>
      </c>
      <c r="Q320" s="228">
        <v>0.15540000000000001</v>
      </c>
      <c r="R320" s="228">
        <f>Q320*H320</f>
        <v>23.745120000000004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134</v>
      </c>
      <c r="AT320" s="230" t="s">
        <v>129</v>
      </c>
      <c r="AU320" s="230" t="s">
        <v>89</v>
      </c>
      <c r="AY320" s="18" t="s">
        <v>127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85</v>
      </c>
      <c r="BK320" s="231">
        <f>ROUND(I320*H320,2)</f>
        <v>0</v>
      </c>
      <c r="BL320" s="18" t="s">
        <v>134</v>
      </c>
      <c r="BM320" s="230" t="s">
        <v>447</v>
      </c>
    </row>
    <row r="321" s="13" customFormat="1">
      <c r="A321" s="13"/>
      <c r="B321" s="232"/>
      <c r="C321" s="233"/>
      <c r="D321" s="234" t="s">
        <v>136</v>
      </c>
      <c r="E321" s="235" t="s">
        <v>1</v>
      </c>
      <c r="F321" s="236" t="s">
        <v>448</v>
      </c>
      <c r="G321" s="233"/>
      <c r="H321" s="235" t="s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136</v>
      </c>
      <c r="AU321" s="242" t="s">
        <v>89</v>
      </c>
      <c r="AV321" s="13" t="s">
        <v>85</v>
      </c>
      <c r="AW321" s="13" t="s">
        <v>36</v>
      </c>
      <c r="AX321" s="13" t="s">
        <v>80</v>
      </c>
      <c r="AY321" s="242" t="s">
        <v>127</v>
      </c>
    </row>
    <row r="322" s="14" customFormat="1">
      <c r="A322" s="14"/>
      <c r="B322" s="243"/>
      <c r="C322" s="244"/>
      <c r="D322" s="234" t="s">
        <v>136</v>
      </c>
      <c r="E322" s="245" t="s">
        <v>1</v>
      </c>
      <c r="F322" s="246" t="s">
        <v>449</v>
      </c>
      <c r="G322" s="244"/>
      <c r="H322" s="247">
        <v>152.80000000000001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136</v>
      </c>
      <c r="AU322" s="253" t="s">
        <v>89</v>
      </c>
      <c r="AV322" s="14" t="s">
        <v>89</v>
      </c>
      <c r="AW322" s="14" t="s">
        <v>36</v>
      </c>
      <c r="AX322" s="14" t="s">
        <v>85</v>
      </c>
      <c r="AY322" s="253" t="s">
        <v>127</v>
      </c>
    </row>
    <row r="323" s="2" customFormat="1" ht="16.5" customHeight="1">
      <c r="A323" s="39"/>
      <c r="B323" s="40"/>
      <c r="C323" s="265" t="s">
        <v>450</v>
      </c>
      <c r="D323" s="265" t="s">
        <v>226</v>
      </c>
      <c r="E323" s="266" t="s">
        <v>451</v>
      </c>
      <c r="F323" s="267" t="s">
        <v>452</v>
      </c>
      <c r="G323" s="268" t="s">
        <v>161</v>
      </c>
      <c r="H323" s="269">
        <v>83</v>
      </c>
      <c r="I323" s="270"/>
      <c r="J323" s="271">
        <f>ROUND(I323*H323,2)</f>
        <v>0</v>
      </c>
      <c r="K323" s="267" t="s">
        <v>133</v>
      </c>
      <c r="L323" s="272"/>
      <c r="M323" s="273" t="s">
        <v>1</v>
      </c>
      <c r="N323" s="274" t="s">
        <v>45</v>
      </c>
      <c r="O323" s="92"/>
      <c r="P323" s="228">
        <f>O323*H323</f>
        <v>0</v>
      </c>
      <c r="Q323" s="228">
        <v>0.080000000000000002</v>
      </c>
      <c r="R323" s="228">
        <f>Q323*H323</f>
        <v>6.6400000000000006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170</v>
      </c>
      <c r="AT323" s="230" t="s">
        <v>226</v>
      </c>
      <c r="AU323" s="230" t="s">
        <v>89</v>
      </c>
      <c r="AY323" s="18" t="s">
        <v>127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85</v>
      </c>
      <c r="BK323" s="231">
        <f>ROUND(I323*H323,2)</f>
        <v>0</v>
      </c>
      <c r="BL323" s="18" t="s">
        <v>134</v>
      </c>
      <c r="BM323" s="230" t="s">
        <v>453</v>
      </c>
    </row>
    <row r="324" s="14" customFormat="1">
      <c r="A324" s="14"/>
      <c r="B324" s="243"/>
      <c r="C324" s="244"/>
      <c r="D324" s="234" t="s">
        <v>136</v>
      </c>
      <c r="E324" s="245" t="s">
        <v>1</v>
      </c>
      <c r="F324" s="246" t="s">
        <v>454</v>
      </c>
      <c r="G324" s="244"/>
      <c r="H324" s="247">
        <v>78.906000000000006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136</v>
      </c>
      <c r="AU324" s="253" t="s">
        <v>89</v>
      </c>
      <c r="AV324" s="14" t="s">
        <v>89</v>
      </c>
      <c r="AW324" s="14" t="s">
        <v>36</v>
      </c>
      <c r="AX324" s="14" t="s">
        <v>80</v>
      </c>
      <c r="AY324" s="253" t="s">
        <v>127</v>
      </c>
    </row>
    <row r="325" s="14" customFormat="1">
      <c r="A325" s="14"/>
      <c r="B325" s="243"/>
      <c r="C325" s="244"/>
      <c r="D325" s="234" t="s">
        <v>136</v>
      </c>
      <c r="E325" s="245" t="s">
        <v>1</v>
      </c>
      <c r="F325" s="246" t="s">
        <v>455</v>
      </c>
      <c r="G325" s="244"/>
      <c r="H325" s="247">
        <v>83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136</v>
      </c>
      <c r="AU325" s="253" t="s">
        <v>89</v>
      </c>
      <c r="AV325" s="14" t="s">
        <v>89</v>
      </c>
      <c r="AW325" s="14" t="s">
        <v>36</v>
      </c>
      <c r="AX325" s="14" t="s">
        <v>85</v>
      </c>
      <c r="AY325" s="253" t="s">
        <v>127</v>
      </c>
    </row>
    <row r="326" s="2" customFormat="1" ht="24.15" customHeight="1">
      <c r="A326" s="39"/>
      <c r="B326" s="40"/>
      <c r="C326" s="265" t="s">
        <v>456</v>
      </c>
      <c r="D326" s="265" t="s">
        <v>226</v>
      </c>
      <c r="E326" s="266" t="s">
        <v>457</v>
      </c>
      <c r="F326" s="267" t="s">
        <v>458</v>
      </c>
      <c r="G326" s="268" t="s">
        <v>161</v>
      </c>
      <c r="H326" s="269">
        <v>70</v>
      </c>
      <c r="I326" s="270"/>
      <c r="J326" s="271">
        <f>ROUND(I326*H326,2)</f>
        <v>0</v>
      </c>
      <c r="K326" s="267" t="s">
        <v>133</v>
      </c>
      <c r="L326" s="272"/>
      <c r="M326" s="273" t="s">
        <v>1</v>
      </c>
      <c r="N326" s="274" t="s">
        <v>45</v>
      </c>
      <c r="O326" s="92"/>
      <c r="P326" s="228">
        <f>O326*H326</f>
        <v>0</v>
      </c>
      <c r="Q326" s="228">
        <v>0.048300000000000003</v>
      </c>
      <c r="R326" s="228">
        <f>Q326*H326</f>
        <v>3.3810000000000002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170</v>
      </c>
      <c r="AT326" s="230" t="s">
        <v>226</v>
      </c>
      <c r="AU326" s="230" t="s">
        <v>89</v>
      </c>
      <c r="AY326" s="18" t="s">
        <v>127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85</v>
      </c>
      <c r="BK326" s="231">
        <f>ROUND(I326*H326,2)</f>
        <v>0</v>
      </c>
      <c r="BL326" s="18" t="s">
        <v>134</v>
      </c>
      <c r="BM326" s="230" t="s">
        <v>459</v>
      </c>
    </row>
    <row r="327" s="14" customFormat="1">
      <c r="A327" s="14"/>
      <c r="B327" s="243"/>
      <c r="C327" s="244"/>
      <c r="D327" s="234" t="s">
        <v>136</v>
      </c>
      <c r="E327" s="245" t="s">
        <v>1</v>
      </c>
      <c r="F327" s="246" t="s">
        <v>460</v>
      </c>
      <c r="G327" s="244"/>
      <c r="H327" s="247">
        <v>22.699999999999999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136</v>
      </c>
      <c r="AU327" s="253" t="s">
        <v>89</v>
      </c>
      <c r="AV327" s="14" t="s">
        <v>89</v>
      </c>
      <c r="AW327" s="14" t="s">
        <v>36</v>
      </c>
      <c r="AX327" s="14" t="s">
        <v>80</v>
      </c>
      <c r="AY327" s="253" t="s">
        <v>127</v>
      </c>
    </row>
    <row r="328" s="14" customFormat="1">
      <c r="A328" s="14"/>
      <c r="B328" s="243"/>
      <c r="C328" s="244"/>
      <c r="D328" s="234" t="s">
        <v>136</v>
      </c>
      <c r="E328" s="245" t="s">
        <v>1</v>
      </c>
      <c r="F328" s="246" t="s">
        <v>461</v>
      </c>
      <c r="G328" s="244"/>
      <c r="H328" s="247">
        <v>44.899999999999999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136</v>
      </c>
      <c r="AU328" s="253" t="s">
        <v>89</v>
      </c>
      <c r="AV328" s="14" t="s">
        <v>89</v>
      </c>
      <c r="AW328" s="14" t="s">
        <v>36</v>
      </c>
      <c r="AX328" s="14" t="s">
        <v>80</v>
      </c>
      <c r="AY328" s="253" t="s">
        <v>127</v>
      </c>
    </row>
    <row r="329" s="15" customFormat="1">
      <c r="A329" s="15"/>
      <c r="B329" s="254"/>
      <c r="C329" s="255"/>
      <c r="D329" s="234" t="s">
        <v>136</v>
      </c>
      <c r="E329" s="256" t="s">
        <v>1</v>
      </c>
      <c r="F329" s="257" t="s">
        <v>152</v>
      </c>
      <c r="G329" s="255"/>
      <c r="H329" s="258">
        <v>67.599999999999994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4" t="s">
        <v>136</v>
      </c>
      <c r="AU329" s="264" t="s">
        <v>89</v>
      </c>
      <c r="AV329" s="15" t="s">
        <v>134</v>
      </c>
      <c r="AW329" s="15" t="s">
        <v>36</v>
      </c>
      <c r="AX329" s="15" t="s">
        <v>80</v>
      </c>
      <c r="AY329" s="264" t="s">
        <v>127</v>
      </c>
    </row>
    <row r="330" s="14" customFormat="1">
      <c r="A330" s="14"/>
      <c r="B330" s="243"/>
      <c r="C330" s="244"/>
      <c r="D330" s="234" t="s">
        <v>136</v>
      </c>
      <c r="E330" s="245" t="s">
        <v>1</v>
      </c>
      <c r="F330" s="246" t="s">
        <v>462</v>
      </c>
      <c r="G330" s="244"/>
      <c r="H330" s="247">
        <v>70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136</v>
      </c>
      <c r="AU330" s="253" t="s">
        <v>89</v>
      </c>
      <c r="AV330" s="14" t="s">
        <v>89</v>
      </c>
      <c r="AW330" s="14" t="s">
        <v>36</v>
      </c>
      <c r="AX330" s="14" t="s">
        <v>85</v>
      </c>
      <c r="AY330" s="253" t="s">
        <v>127</v>
      </c>
    </row>
    <row r="331" s="2" customFormat="1" ht="24.15" customHeight="1">
      <c r="A331" s="39"/>
      <c r="B331" s="40"/>
      <c r="C331" s="265" t="s">
        <v>463</v>
      </c>
      <c r="D331" s="265" t="s">
        <v>226</v>
      </c>
      <c r="E331" s="266" t="s">
        <v>464</v>
      </c>
      <c r="F331" s="267" t="s">
        <v>465</v>
      </c>
      <c r="G331" s="268" t="s">
        <v>161</v>
      </c>
      <c r="H331" s="269">
        <v>4</v>
      </c>
      <c r="I331" s="270"/>
      <c r="J331" s="271">
        <f>ROUND(I331*H331,2)</f>
        <v>0</v>
      </c>
      <c r="K331" s="267" t="s">
        <v>133</v>
      </c>
      <c r="L331" s="272"/>
      <c r="M331" s="273" t="s">
        <v>1</v>
      </c>
      <c r="N331" s="274" t="s">
        <v>45</v>
      </c>
      <c r="O331" s="92"/>
      <c r="P331" s="228">
        <f>O331*H331</f>
        <v>0</v>
      </c>
      <c r="Q331" s="228">
        <v>0.085999999999999993</v>
      </c>
      <c r="R331" s="228">
        <f>Q331*H331</f>
        <v>0.34399999999999997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170</v>
      </c>
      <c r="AT331" s="230" t="s">
        <v>226</v>
      </c>
      <c r="AU331" s="230" t="s">
        <v>89</v>
      </c>
      <c r="AY331" s="18" t="s">
        <v>127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85</v>
      </c>
      <c r="BK331" s="231">
        <f>ROUND(I331*H331,2)</f>
        <v>0</v>
      </c>
      <c r="BL331" s="18" t="s">
        <v>134</v>
      </c>
      <c r="BM331" s="230" t="s">
        <v>466</v>
      </c>
    </row>
    <row r="332" s="14" customFormat="1">
      <c r="A332" s="14"/>
      <c r="B332" s="243"/>
      <c r="C332" s="244"/>
      <c r="D332" s="234" t="s">
        <v>136</v>
      </c>
      <c r="E332" s="245" t="s">
        <v>1</v>
      </c>
      <c r="F332" s="246" t="s">
        <v>467</v>
      </c>
      <c r="G332" s="244"/>
      <c r="H332" s="247">
        <v>4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136</v>
      </c>
      <c r="AU332" s="253" t="s">
        <v>89</v>
      </c>
      <c r="AV332" s="14" t="s">
        <v>89</v>
      </c>
      <c r="AW332" s="14" t="s">
        <v>36</v>
      </c>
      <c r="AX332" s="14" t="s">
        <v>85</v>
      </c>
      <c r="AY332" s="253" t="s">
        <v>127</v>
      </c>
    </row>
    <row r="333" s="2" customFormat="1" ht="16.5" customHeight="1">
      <c r="A333" s="39"/>
      <c r="B333" s="40"/>
      <c r="C333" s="265" t="s">
        <v>468</v>
      </c>
      <c r="D333" s="265" t="s">
        <v>226</v>
      </c>
      <c r="E333" s="266" t="s">
        <v>469</v>
      </c>
      <c r="F333" s="267" t="s">
        <v>470</v>
      </c>
      <c r="G333" s="268" t="s">
        <v>244</v>
      </c>
      <c r="H333" s="269">
        <v>3</v>
      </c>
      <c r="I333" s="270"/>
      <c r="J333" s="271">
        <f>ROUND(I333*H333,2)</f>
        <v>0</v>
      </c>
      <c r="K333" s="267" t="s">
        <v>1</v>
      </c>
      <c r="L333" s="272"/>
      <c r="M333" s="273" t="s">
        <v>1</v>
      </c>
      <c r="N333" s="274" t="s">
        <v>45</v>
      </c>
      <c r="O333" s="92"/>
      <c r="P333" s="228">
        <f>O333*H333</f>
        <v>0</v>
      </c>
      <c r="Q333" s="228">
        <v>0.023</v>
      </c>
      <c r="R333" s="228">
        <f>Q333*H333</f>
        <v>0.069000000000000006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170</v>
      </c>
      <c r="AT333" s="230" t="s">
        <v>226</v>
      </c>
      <c r="AU333" s="230" t="s">
        <v>89</v>
      </c>
      <c r="AY333" s="18" t="s">
        <v>127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85</v>
      </c>
      <c r="BK333" s="231">
        <f>ROUND(I333*H333,2)</f>
        <v>0</v>
      </c>
      <c r="BL333" s="18" t="s">
        <v>134</v>
      </c>
      <c r="BM333" s="230" t="s">
        <v>471</v>
      </c>
    </row>
    <row r="334" s="14" customFormat="1">
      <c r="A334" s="14"/>
      <c r="B334" s="243"/>
      <c r="C334" s="244"/>
      <c r="D334" s="234" t="s">
        <v>136</v>
      </c>
      <c r="E334" s="245" t="s">
        <v>1</v>
      </c>
      <c r="F334" s="246" t="s">
        <v>472</v>
      </c>
      <c r="G334" s="244"/>
      <c r="H334" s="247">
        <v>3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136</v>
      </c>
      <c r="AU334" s="253" t="s">
        <v>89</v>
      </c>
      <c r="AV334" s="14" t="s">
        <v>89</v>
      </c>
      <c r="AW334" s="14" t="s">
        <v>36</v>
      </c>
      <c r="AX334" s="14" t="s">
        <v>85</v>
      </c>
      <c r="AY334" s="253" t="s">
        <v>127</v>
      </c>
    </row>
    <row r="335" s="2" customFormat="1" ht="21.75" customHeight="1">
      <c r="A335" s="39"/>
      <c r="B335" s="40"/>
      <c r="C335" s="265" t="s">
        <v>473</v>
      </c>
      <c r="D335" s="265" t="s">
        <v>226</v>
      </c>
      <c r="E335" s="266" t="s">
        <v>474</v>
      </c>
      <c r="F335" s="267" t="s">
        <v>475</v>
      </c>
      <c r="G335" s="268" t="s">
        <v>244</v>
      </c>
      <c r="H335" s="269">
        <v>2</v>
      </c>
      <c r="I335" s="270"/>
      <c r="J335" s="271">
        <f>ROUND(I335*H335,2)</f>
        <v>0</v>
      </c>
      <c r="K335" s="267" t="s">
        <v>1</v>
      </c>
      <c r="L335" s="272"/>
      <c r="M335" s="273" t="s">
        <v>1</v>
      </c>
      <c r="N335" s="274" t="s">
        <v>45</v>
      </c>
      <c r="O335" s="92"/>
      <c r="P335" s="228">
        <f>O335*H335</f>
        <v>0</v>
      </c>
      <c r="Q335" s="228">
        <v>0.017999999999999999</v>
      </c>
      <c r="R335" s="228">
        <f>Q335*H335</f>
        <v>0.035999999999999997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170</v>
      </c>
      <c r="AT335" s="230" t="s">
        <v>226</v>
      </c>
      <c r="AU335" s="230" t="s">
        <v>89</v>
      </c>
      <c r="AY335" s="18" t="s">
        <v>127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85</v>
      </c>
      <c r="BK335" s="231">
        <f>ROUND(I335*H335,2)</f>
        <v>0</v>
      </c>
      <c r="BL335" s="18" t="s">
        <v>134</v>
      </c>
      <c r="BM335" s="230" t="s">
        <v>476</v>
      </c>
    </row>
    <row r="336" s="14" customFormat="1">
      <c r="A336" s="14"/>
      <c r="B336" s="243"/>
      <c r="C336" s="244"/>
      <c r="D336" s="234" t="s">
        <v>136</v>
      </c>
      <c r="E336" s="245" t="s">
        <v>1</v>
      </c>
      <c r="F336" s="246" t="s">
        <v>477</v>
      </c>
      <c r="G336" s="244"/>
      <c r="H336" s="247">
        <v>2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136</v>
      </c>
      <c r="AU336" s="253" t="s">
        <v>89</v>
      </c>
      <c r="AV336" s="14" t="s">
        <v>89</v>
      </c>
      <c r="AW336" s="14" t="s">
        <v>36</v>
      </c>
      <c r="AX336" s="14" t="s">
        <v>85</v>
      </c>
      <c r="AY336" s="253" t="s">
        <v>127</v>
      </c>
    </row>
    <row r="337" s="2" customFormat="1" ht="33" customHeight="1">
      <c r="A337" s="39"/>
      <c r="B337" s="40"/>
      <c r="C337" s="219" t="s">
        <v>478</v>
      </c>
      <c r="D337" s="219" t="s">
        <v>129</v>
      </c>
      <c r="E337" s="220" t="s">
        <v>479</v>
      </c>
      <c r="F337" s="221" t="s">
        <v>480</v>
      </c>
      <c r="G337" s="222" t="s">
        <v>161</v>
      </c>
      <c r="H337" s="223">
        <v>17.399999999999999</v>
      </c>
      <c r="I337" s="224"/>
      <c r="J337" s="225">
        <f>ROUND(I337*H337,2)</f>
        <v>0</v>
      </c>
      <c r="K337" s="221" t="s">
        <v>133</v>
      </c>
      <c r="L337" s="45"/>
      <c r="M337" s="226" t="s">
        <v>1</v>
      </c>
      <c r="N337" s="227" t="s">
        <v>45</v>
      </c>
      <c r="O337" s="92"/>
      <c r="P337" s="228">
        <f>O337*H337</f>
        <v>0</v>
      </c>
      <c r="Q337" s="228">
        <v>0.1295</v>
      </c>
      <c r="R337" s="228">
        <f>Q337*H337</f>
        <v>2.2532999999999999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134</v>
      </c>
      <c r="AT337" s="230" t="s">
        <v>129</v>
      </c>
      <c r="AU337" s="230" t="s">
        <v>89</v>
      </c>
      <c r="AY337" s="18" t="s">
        <v>127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85</v>
      </c>
      <c r="BK337" s="231">
        <f>ROUND(I337*H337,2)</f>
        <v>0</v>
      </c>
      <c r="BL337" s="18" t="s">
        <v>134</v>
      </c>
      <c r="BM337" s="230" t="s">
        <v>481</v>
      </c>
    </row>
    <row r="338" s="13" customFormat="1">
      <c r="A338" s="13"/>
      <c r="B338" s="232"/>
      <c r="C338" s="233"/>
      <c r="D338" s="234" t="s">
        <v>136</v>
      </c>
      <c r="E338" s="235" t="s">
        <v>1</v>
      </c>
      <c r="F338" s="236" t="s">
        <v>448</v>
      </c>
      <c r="G338" s="233"/>
      <c r="H338" s="235" t="s">
        <v>1</v>
      </c>
      <c r="I338" s="237"/>
      <c r="J338" s="233"/>
      <c r="K338" s="233"/>
      <c r="L338" s="238"/>
      <c r="M338" s="239"/>
      <c r="N338" s="240"/>
      <c r="O338" s="240"/>
      <c r="P338" s="240"/>
      <c r="Q338" s="240"/>
      <c r="R338" s="240"/>
      <c r="S338" s="240"/>
      <c r="T338" s="24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2" t="s">
        <v>136</v>
      </c>
      <c r="AU338" s="242" t="s">
        <v>89</v>
      </c>
      <c r="AV338" s="13" t="s">
        <v>85</v>
      </c>
      <c r="AW338" s="13" t="s">
        <v>36</v>
      </c>
      <c r="AX338" s="13" t="s">
        <v>80</v>
      </c>
      <c r="AY338" s="242" t="s">
        <v>127</v>
      </c>
    </row>
    <row r="339" s="14" customFormat="1">
      <c r="A339" s="14"/>
      <c r="B339" s="243"/>
      <c r="C339" s="244"/>
      <c r="D339" s="234" t="s">
        <v>136</v>
      </c>
      <c r="E339" s="245" t="s">
        <v>1</v>
      </c>
      <c r="F339" s="246" t="s">
        <v>482</v>
      </c>
      <c r="G339" s="244"/>
      <c r="H339" s="247">
        <v>17.399999999999999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136</v>
      </c>
      <c r="AU339" s="253" t="s">
        <v>89</v>
      </c>
      <c r="AV339" s="14" t="s">
        <v>89</v>
      </c>
      <c r="AW339" s="14" t="s">
        <v>36</v>
      </c>
      <c r="AX339" s="14" t="s">
        <v>85</v>
      </c>
      <c r="AY339" s="253" t="s">
        <v>127</v>
      </c>
    </row>
    <row r="340" s="2" customFormat="1" ht="16.5" customHeight="1">
      <c r="A340" s="39"/>
      <c r="B340" s="40"/>
      <c r="C340" s="265" t="s">
        <v>483</v>
      </c>
      <c r="D340" s="265" t="s">
        <v>226</v>
      </c>
      <c r="E340" s="266" t="s">
        <v>484</v>
      </c>
      <c r="F340" s="267" t="s">
        <v>485</v>
      </c>
      <c r="G340" s="268" t="s">
        <v>161</v>
      </c>
      <c r="H340" s="269">
        <v>18</v>
      </c>
      <c r="I340" s="270"/>
      <c r="J340" s="271">
        <f>ROUND(I340*H340,2)</f>
        <v>0</v>
      </c>
      <c r="K340" s="267" t="s">
        <v>133</v>
      </c>
      <c r="L340" s="272"/>
      <c r="M340" s="273" t="s">
        <v>1</v>
      </c>
      <c r="N340" s="274" t="s">
        <v>45</v>
      </c>
      <c r="O340" s="92"/>
      <c r="P340" s="228">
        <f>O340*H340</f>
        <v>0</v>
      </c>
      <c r="Q340" s="228">
        <v>0.044999999999999998</v>
      </c>
      <c r="R340" s="228">
        <f>Q340*H340</f>
        <v>0.80999999999999994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170</v>
      </c>
      <c r="AT340" s="230" t="s">
        <v>226</v>
      </c>
      <c r="AU340" s="230" t="s">
        <v>89</v>
      </c>
      <c r="AY340" s="18" t="s">
        <v>127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85</v>
      </c>
      <c r="BK340" s="231">
        <f>ROUND(I340*H340,2)</f>
        <v>0</v>
      </c>
      <c r="BL340" s="18" t="s">
        <v>134</v>
      </c>
      <c r="BM340" s="230" t="s">
        <v>486</v>
      </c>
    </row>
    <row r="341" s="14" customFormat="1">
      <c r="A341" s="14"/>
      <c r="B341" s="243"/>
      <c r="C341" s="244"/>
      <c r="D341" s="234" t="s">
        <v>136</v>
      </c>
      <c r="E341" s="245" t="s">
        <v>1</v>
      </c>
      <c r="F341" s="246" t="s">
        <v>487</v>
      </c>
      <c r="G341" s="244"/>
      <c r="H341" s="247">
        <v>18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136</v>
      </c>
      <c r="AU341" s="253" t="s">
        <v>89</v>
      </c>
      <c r="AV341" s="14" t="s">
        <v>89</v>
      </c>
      <c r="AW341" s="14" t="s">
        <v>36</v>
      </c>
      <c r="AX341" s="14" t="s">
        <v>85</v>
      </c>
      <c r="AY341" s="253" t="s">
        <v>127</v>
      </c>
    </row>
    <row r="342" s="2" customFormat="1" ht="24.15" customHeight="1">
      <c r="A342" s="39"/>
      <c r="B342" s="40"/>
      <c r="C342" s="219" t="s">
        <v>488</v>
      </c>
      <c r="D342" s="219" t="s">
        <v>129</v>
      </c>
      <c r="E342" s="220" t="s">
        <v>489</v>
      </c>
      <c r="F342" s="221" t="s">
        <v>490</v>
      </c>
      <c r="G342" s="222" t="s">
        <v>161</v>
      </c>
      <c r="H342" s="223">
        <v>89.950000000000003</v>
      </c>
      <c r="I342" s="224"/>
      <c r="J342" s="225">
        <f>ROUND(I342*H342,2)</f>
        <v>0</v>
      </c>
      <c r="K342" s="221" t="s">
        <v>133</v>
      </c>
      <c r="L342" s="45"/>
      <c r="M342" s="226" t="s">
        <v>1</v>
      </c>
      <c r="N342" s="227" t="s">
        <v>45</v>
      </c>
      <c r="O342" s="92"/>
      <c r="P342" s="228">
        <f>O342*H342</f>
        <v>0</v>
      </c>
      <c r="Q342" s="228">
        <v>0.00022000000000000001</v>
      </c>
      <c r="R342" s="228">
        <f>Q342*H342</f>
        <v>0.019789000000000001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134</v>
      </c>
      <c r="AT342" s="230" t="s">
        <v>129</v>
      </c>
      <c r="AU342" s="230" t="s">
        <v>89</v>
      </c>
      <c r="AY342" s="18" t="s">
        <v>127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85</v>
      </c>
      <c r="BK342" s="231">
        <f>ROUND(I342*H342,2)</f>
        <v>0</v>
      </c>
      <c r="BL342" s="18" t="s">
        <v>134</v>
      </c>
      <c r="BM342" s="230" t="s">
        <v>491</v>
      </c>
    </row>
    <row r="343" s="14" customFormat="1">
      <c r="A343" s="14"/>
      <c r="B343" s="243"/>
      <c r="C343" s="244"/>
      <c r="D343" s="234" t="s">
        <v>136</v>
      </c>
      <c r="E343" s="245" t="s">
        <v>1</v>
      </c>
      <c r="F343" s="246" t="s">
        <v>492</v>
      </c>
      <c r="G343" s="244"/>
      <c r="H343" s="247">
        <v>89.950000000000003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136</v>
      </c>
      <c r="AU343" s="253" t="s">
        <v>89</v>
      </c>
      <c r="AV343" s="14" t="s">
        <v>89</v>
      </c>
      <c r="AW343" s="14" t="s">
        <v>36</v>
      </c>
      <c r="AX343" s="14" t="s">
        <v>85</v>
      </c>
      <c r="AY343" s="253" t="s">
        <v>127</v>
      </c>
    </row>
    <row r="344" s="2" customFormat="1" ht="24.15" customHeight="1">
      <c r="A344" s="39"/>
      <c r="B344" s="40"/>
      <c r="C344" s="219" t="s">
        <v>493</v>
      </c>
      <c r="D344" s="219" t="s">
        <v>129</v>
      </c>
      <c r="E344" s="220" t="s">
        <v>494</v>
      </c>
      <c r="F344" s="221" t="s">
        <v>495</v>
      </c>
      <c r="G344" s="222" t="s">
        <v>161</v>
      </c>
      <c r="H344" s="223">
        <v>18.199999999999999</v>
      </c>
      <c r="I344" s="224"/>
      <c r="J344" s="225">
        <f>ROUND(I344*H344,2)</f>
        <v>0</v>
      </c>
      <c r="K344" s="221" t="s">
        <v>133</v>
      </c>
      <c r="L344" s="45"/>
      <c r="M344" s="226" t="s">
        <v>1</v>
      </c>
      <c r="N344" s="227" t="s">
        <v>45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134</v>
      </c>
      <c r="AT344" s="230" t="s">
        <v>129</v>
      </c>
      <c r="AU344" s="230" t="s">
        <v>89</v>
      </c>
      <c r="AY344" s="18" t="s">
        <v>127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85</v>
      </c>
      <c r="BK344" s="231">
        <f>ROUND(I344*H344,2)</f>
        <v>0</v>
      </c>
      <c r="BL344" s="18" t="s">
        <v>134</v>
      </c>
      <c r="BM344" s="230" t="s">
        <v>496</v>
      </c>
    </row>
    <row r="345" s="13" customFormat="1">
      <c r="A345" s="13"/>
      <c r="B345" s="232"/>
      <c r="C345" s="233"/>
      <c r="D345" s="234" t="s">
        <v>136</v>
      </c>
      <c r="E345" s="235" t="s">
        <v>1</v>
      </c>
      <c r="F345" s="236" t="s">
        <v>137</v>
      </c>
      <c r="G345" s="233"/>
      <c r="H345" s="235" t="s">
        <v>1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136</v>
      </c>
      <c r="AU345" s="242" t="s">
        <v>89</v>
      </c>
      <c r="AV345" s="13" t="s">
        <v>85</v>
      </c>
      <c r="AW345" s="13" t="s">
        <v>36</v>
      </c>
      <c r="AX345" s="13" t="s">
        <v>80</v>
      </c>
      <c r="AY345" s="242" t="s">
        <v>127</v>
      </c>
    </row>
    <row r="346" s="14" customFormat="1">
      <c r="A346" s="14"/>
      <c r="B346" s="243"/>
      <c r="C346" s="244"/>
      <c r="D346" s="234" t="s">
        <v>136</v>
      </c>
      <c r="E346" s="245" t="s">
        <v>1</v>
      </c>
      <c r="F346" s="246" t="s">
        <v>497</v>
      </c>
      <c r="G346" s="244"/>
      <c r="H346" s="247">
        <v>18.199999999999999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136</v>
      </c>
      <c r="AU346" s="253" t="s">
        <v>89</v>
      </c>
      <c r="AV346" s="14" t="s">
        <v>89</v>
      </c>
      <c r="AW346" s="14" t="s">
        <v>36</v>
      </c>
      <c r="AX346" s="14" t="s">
        <v>85</v>
      </c>
      <c r="AY346" s="253" t="s">
        <v>127</v>
      </c>
    </row>
    <row r="347" s="2" customFormat="1" ht="33" customHeight="1">
      <c r="A347" s="39"/>
      <c r="B347" s="40"/>
      <c r="C347" s="219" t="s">
        <v>498</v>
      </c>
      <c r="D347" s="219" t="s">
        <v>129</v>
      </c>
      <c r="E347" s="220" t="s">
        <v>499</v>
      </c>
      <c r="F347" s="221" t="s">
        <v>500</v>
      </c>
      <c r="G347" s="222" t="s">
        <v>161</v>
      </c>
      <c r="H347" s="223">
        <v>18.199999999999999</v>
      </c>
      <c r="I347" s="224"/>
      <c r="J347" s="225">
        <f>ROUND(I347*H347,2)</f>
        <v>0</v>
      </c>
      <c r="K347" s="221" t="s">
        <v>133</v>
      </c>
      <c r="L347" s="45"/>
      <c r="M347" s="226" t="s">
        <v>1</v>
      </c>
      <c r="N347" s="227" t="s">
        <v>45</v>
      </c>
      <c r="O347" s="92"/>
      <c r="P347" s="228">
        <f>O347*H347</f>
        <v>0</v>
      </c>
      <c r="Q347" s="228">
        <v>0.00060999999999999997</v>
      </c>
      <c r="R347" s="228">
        <f>Q347*H347</f>
        <v>0.011101999999999999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134</v>
      </c>
      <c r="AT347" s="230" t="s">
        <v>129</v>
      </c>
      <c r="AU347" s="230" t="s">
        <v>89</v>
      </c>
      <c r="AY347" s="18" t="s">
        <v>127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85</v>
      </c>
      <c r="BK347" s="231">
        <f>ROUND(I347*H347,2)</f>
        <v>0</v>
      </c>
      <c r="BL347" s="18" t="s">
        <v>134</v>
      </c>
      <c r="BM347" s="230" t="s">
        <v>501</v>
      </c>
    </row>
    <row r="348" s="14" customFormat="1">
      <c r="A348" s="14"/>
      <c r="B348" s="243"/>
      <c r="C348" s="244"/>
      <c r="D348" s="234" t="s">
        <v>136</v>
      </c>
      <c r="E348" s="245" t="s">
        <v>1</v>
      </c>
      <c r="F348" s="246" t="s">
        <v>502</v>
      </c>
      <c r="G348" s="244"/>
      <c r="H348" s="247">
        <v>18.199999999999999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136</v>
      </c>
      <c r="AU348" s="253" t="s">
        <v>89</v>
      </c>
      <c r="AV348" s="14" t="s">
        <v>89</v>
      </c>
      <c r="AW348" s="14" t="s">
        <v>36</v>
      </c>
      <c r="AX348" s="14" t="s">
        <v>85</v>
      </c>
      <c r="AY348" s="253" t="s">
        <v>127</v>
      </c>
    </row>
    <row r="349" s="2" customFormat="1" ht="24.15" customHeight="1">
      <c r="A349" s="39"/>
      <c r="B349" s="40"/>
      <c r="C349" s="219" t="s">
        <v>503</v>
      </c>
      <c r="D349" s="219" t="s">
        <v>129</v>
      </c>
      <c r="E349" s="220" t="s">
        <v>504</v>
      </c>
      <c r="F349" s="221" t="s">
        <v>505</v>
      </c>
      <c r="G349" s="222" t="s">
        <v>161</v>
      </c>
      <c r="H349" s="223">
        <v>18.199999999999999</v>
      </c>
      <c r="I349" s="224"/>
      <c r="J349" s="225">
        <f>ROUND(I349*H349,2)</f>
        <v>0</v>
      </c>
      <c r="K349" s="221" t="s">
        <v>133</v>
      </c>
      <c r="L349" s="45"/>
      <c r="M349" s="226" t="s">
        <v>1</v>
      </c>
      <c r="N349" s="227" t="s">
        <v>45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134</v>
      </c>
      <c r="AT349" s="230" t="s">
        <v>129</v>
      </c>
      <c r="AU349" s="230" t="s">
        <v>89</v>
      </c>
      <c r="AY349" s="18" t="s">
        <v>127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85</v>
      </c>
      <c r="BK349" s="231">
        <f>ROUND(I349*H349,2)</f>
        <v>0</v>
      </c>
      <c r="BL349" s="18" t="s">
        <v>134</v>
      </c>
      <c r="BM349" s="230" t="s">
        <v>506</v>
      </c>
    </row>
    <row r="350" s="13" customFormat="1">
      <c r="A350" s="13"/>
      <c r="B350" s="232"/>
      <c r="C350" s="233"/>
      <c r="D350" s="234" t="s">
        <v>136</v>
      </c>
      <c r="E350" s="235" t="s">
        <v>1</v>
      </c>
      <c r="F350" s="236" t="s">
        <v>137</v>
      </c>
      <c r="G350" s="233"/>
      <c r="H350" s="235" t="s">
        <v>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136</v>
      </c>
      <c r="AU350" s="242" t="s">
        <v>89</v>
      </c>
      <c r="AV350" s="13" t="s">
        <v>85</v>
      </c>
      <c r="AW350" s="13" t="s">
        <v>36</v>
      </c>
      <c r="AX350" s="13" t="s">
        <v>80</v>
      </c>
      <c r="AY350" s="242" t="s">
        <v>127</v>
      </c>
    </row>
    <row r="351" s="14" customFormat="1">
      <c r="A351" s="14"/>
      <c r="B351" s="243"/>
      <c r="C351" s="244"/>
      <c r="D351" s="234" t="s">
        <v>136</v>
      </c>
      <c r="E351" s="245" t="s">
        <v>1</v>
      </c>
      <c r="F351" s="246" t="s">
        <v>497</v>
      </c>
      <c r="G351" s="244"/>
      <c r="H351" s="247">
        <v>18.199999999999999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136</v>
      </c>
      <c r="AU351" s="253" t="s">
        <v>89</v>
      </c>
      <c r="AV351" s="14" t="s">
        <v>89</v>
      </c>
      <c r="AW351" s="14" t="s">
        <v>36</v>
      </c>
      <c r="AX351" s="14" t="s">
        <v>85</v>
      </c>
      <c r="AY351" s="253" t="s">
        <v>127</v>
      </c>
    </row>
    <row r="352" s="12" customFormat="1" ht="22.8" customHeight="1">
      <c r="A352" s="12"/>
      <c r="B352" s="203"/>
      <c r="C352" s="204"/>
      <c r="D352" s="205" t="s">
        <v>79</v>
      </c>
      <c r="E352" s="217" t="s">
        <v>507</v>
      </c>
      <c r="F352" s="217" t="s">
        <v>508</v>
      </c>
      <c r="G352" s="204"/>
      <c r="H352" s="204"/>
      <c r="I352" s="207"/>
      <c r="J352" s="218">
        <f>BK352</f>
        <v>0</v>
      </c>
      <c r="K352" s="204"/>
      <c r="L352" s="209"/>
      <c r="M352" s="210"/>
      <c r="N352" s="211"/>
      <c r="O352" s="211"/>
      <c r="P352" s="212">
        <f>SUM(P353:P361)</f>
        <v>0</v>
      </c>
      <c r="Q352" s="211"/>
      <c r="R352" s="212">
        <f>SUM(R353:R361)</f>
        <v>0</v>
      </c>
      <c r="S352" s="211"/>
      <c r="T352" s="213">
        <f>SUM(T353:T361)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4" t="s">
        <v>85</v>
      </c>
      <c r="AT352" s="215" t="s">
        <v>79</v>
      </c>
      <c r="AU352" s="215" t="s">
        <v>85</v>
      </c>
      <c r="AY352" s="214" t="s">
        <v>127</v>
      </c>
      <c r="BK352" s="216">
        <f>SUM(BK353:BK361)</f>
        <v>0</v>
      </c>
    </row>
    <row r="353" s="2" customFormat="1" ht="21.75" customHeight="1">
      <c r="A353" s="39"/>
      <c r="B353" s="40"/>
      <c r="C353" s="219" t="s">
        <v>509</v>
      </c>
      <c r="D353" s="219" t="s">
        <v>129</v>
      </c>
      <c r="E353" s="220" t="s">
        <v>510</v>
      </c>
      <c r="F353" s="221" t="s">
        <v>511</v>
      </c>
      <c r="G353" s="222" t="s">
        <v>206</v>
      </c>
      <c r="H353" s="223">
        <v>88.739000000000004</v>
      </c>
      <c r="I353" s="224"/>
      <c r="J353" s="225">
        <f>ROUND(I353*H353,2)</f>
        <v>0</v>
      </c>
      <c r="K353" s="221" t="s">
        <v>133</v>
      </c>
      <c r="L353" s="45"/>
      <c r="M353" s="226" t="s">
        <v>1</v>
      </c>
      <c r="N353" s="227" t="s">
        <v>45</v>
      </c>
      <c r="O353" s="92"/>
      <c r="P353" s="228">
        <f>O353*H353</f>
        <v>0</v>
      </c>
      <c r="Q353" s="228">
        <v>0</v>
      </c>
      <c r="R353" s="228">
        <f>Q353*H353</f>
        <v>0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134</v>
      </c>
      <c r="AT353" s="230" t="s">
        <v>129</v>
      </c>
      <c r="AU353" s="230" t="s">
        <v>89</v>
      </c>
      <c r="AY353" s="18" t="s">
        <v>127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85</v>
      </c>
      <c r="BK353" s="231">
        <f>ROUND(I353*H353,2)</f>
        <v>0</v>
      </c>
      <c r="BL353" s="18" t="s">
        <v>134</v>
      </c>
      <c r="BM353" s="230" t="s">
        <v>512</v>
      </c>
    </row>
    <row r="354" s="2" customFormat="1" ht="24.15" customHeight="1">
      <c r="A354" s="39"/>
      <c r="B354" s="40"/>
      <c r="C354" s="219" t="s">
        <v>513</v>
      </c>
      <c r="D354" s="219" t="s">
        <v>129</v>
      </c>
      <c r="E354" s="220" t="s">
        <v>514</v>
      </c>
      <c r="F354" s="221" t="s">
        <v>515</v>
      </c>
      <c r="G354" s="222" t="s">
        <v>206</v>
      </c>
      <c r="H354" s="223">
        <v>1686.0409999999999</v>
      </c>
      <c r="I354" s="224"/>
      <c r="J354" s="225">
        <f>ROUND(I354*H354,2)</f>
        <v>0</v>
      </c>
      <c r="K354" s="221" t="s">
        <v>133</v>
      </c>
      <c r="L354" s="45"/>
      <c r="M354" s="226" t="s">
        <v>1</v>
      </c>
      <c r="N354" s="227" t="s">
        <v>45</v>
      </c>
      <c r="O354" s="92"/>
      <c r="P354" s="228">
        <f>O354*H354</f>
        <v>0</v>
      </c>
      <c r="Q354" s="228">
        <v>0</v>
      </c>
      <c r="R354" s="228">
        <f>Q354*H354</f>
        <v>0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134</v>
      </c>
      <c r="AT354" s="230" t="s">
        <v>129</v>
      </c>
      <c r="AU354" s="230" t="s">
        <v>89</v>
      </c>
      <c r="AY354" s="18" t="s">
        <v>127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85</v>
      </c>
      <c r="BK354" s="231">
        <f>ROUND(I354*H354,2)</f>
        <v>0</v>
      </c>
      <c r="BL354" s="18" t="s">
        <v>134</v>
      </c>
      <c r="BM354" s="230" t="s">
        <v>516</v>
      </c>
    </row>
    <row r="355" s="14" customFormat="1">
      <c r="A355" s="14"/>
      <c r="B355" s="243"/>
      <c r="C355" s="244"/>
      <c r="D355" s="234" t="s">
        <v>136</v>
      </c>
      <c r="E355" s="245" t="s">
        <v>1</v>
      </c>
      <c r="F355" s="246" t="s">
        <v>517</v>
      </c>
      <c r="G355" s="244"/>
      <c r="H355" s="247">
        <v>1686.0409999999999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136</v>
      </c>
      <c r="AU355" s="253" t="s">
        <v>89</v>
      </c>
      <c r="AV355" s="14" t="s">
        <v>89</v>
      </c>
      <c r="AW355" s="14" t="s">
        <v>36</v>
      </c>
      <c r="AX355" s="14" t="s">
        <v>85</v>
      </c>
      <c r="AY355" s="253" t="s">
        <v>127</v>
      </c>
    </row>
    <row r="356" s="2" customFormat="1" ht="37.8" customHeight="1">
      <c r="A356" s="39"/>
      <c r="B356" s="40"/>
      <c r="C356" s="219" t="s">
        <v>518</v>
      </c>
      <c r="D356" s="219" t="s">
        <v>129</v>
      </c>
      <c r="E356" s="220" t="s">
        <v>519</v>
      </c>
      <c r="F356" s="221" t="s">
        <v>520</v>
      </c>
      <c r="G356" s="222" t="s">
        <v>206</v>
      </c>
      <c r="H356" s="223">
        <v>76.390000000000001</v>
      </c>
      <c r="I356" s="224"/>
      <c r="J356" s="225">
        <f>ROUND(I356*H356,2)</f>
        <v>0</v>
      </c>
      <c r="K356" s="221" t="s">
        <v>133</v>
      </c>
      <c r="L356" s="45"/>
      <c r="M356" s="226" t="s">
        <v>1</v>
      </c>
      <c r="N356" s="227" t="s">
        <v>45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134</v>
      </c>
      <c r="AT356" s="230" t="s">
        <v>129</v>
      </c>
      <c r="AU356" s="230" t="s">
        <v>89</v>
      </c>
      <c r="AY356" s="18" t="s">
        <v>127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85</v>
      </c>
      <c r="BK356" s="231">
        <f>ROUND(I356*H356,2)</f>
        <v>0</v>
      </c>
      <c r="BL356" s="18" t="s">
        <v>134</v>
      </c>
      <c r="BM356" s="230" t="s">
        <v>521</v>
      </c>
    </row>
    <row r="357" s="14" customFormat="1">
      <c r="A357" s="14"/>
      <c r="B357" s="243"/>
      <c r="C357" s="244"/>
      <c r="D357" s="234" t="s">
        <v>136</v>
      </c>
      <c r="E357" s="245" t="s">
        <v>1</v>
      </c>
      <c r="F357" s="246" t="s">
        <v>522</v>
      </c>
      <c r="G357" s="244"/>
      <c r="H357" s="247">
        <v>76.390000000000001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136</v>
      </c>
      <c r="AU357" s="253" t="s">
        <v>89</v>
      </c>
      <c r="AV357" s="14" t="s">
        <v>89</v>
      </c>
      <c r="AW357" s="14" t="s">
        <v>36</v>
      </c>
      <c r="AX357" s="14" t="s">
        <v>85</v>
      </c>
      <c r="AY357" s="253" t="s">
        <v>127</v>
      </c>
    </row>
    <row r="358" s="2" customFormat="1" ht="44.25" customHeight="1">
      <c r="A358" s="39"/>
      <c r="B358" s="40"/>
      <c r="C358" s="219" t="s">
        <v>523</v>
      </c>
      <c r="D358" s="219" t="s">
        <v>129</v>
      </c>
      <c r="E358" s="220" t="s">
        <v>524</v>
      </c>
      <c r="F358" s="221" t="s">
        <v>525</v>
      </c>
      <c r="G358" s="222" t="s">
        <v>206</v>
      </c>
      <c r="H358" s="223">
        <v>4.843</v>
      </c>
      <c r="I358" s="224"/>
      <c r="J358" s="225">
        <f>ROUND(I358*H358,2)</f>
        <v>0</v>
      </c>
      <c r="K358" s="221" t="s">
        <v>133</v>
      </c>
      <c r="L358" s="45"/>
      <c r="M358" s="226" t="s">
        <v>1</v>
      </c>
      <c r="N358" s="227" t="s">
        <v>45</v>
      </c>
      <c r="O358" s="92"/>
      <c r="P358" s="228">
        <f>O358*H358</f>
        <v>0</v>
      </c>
      <c r="Q358" s="228">
        <v>0</v>
      </c>
      <c r="R358" s="228">
        <f>Q358*H358</f>
        <v>0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134</v>
      </c>
      <c r="AT358" s="230" t="s">
        <v>129</v>
      </c>
      <c r="AU358" s="230" t="s">
        <v>89</v>
      </c>
      <c r="AY358" s="18" t="s">
        <v>127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85</v>
      </c>
      <c r="BK358" s="231">
        <f>ROUND(I358*H358,2)</f>
        <v>0</v>
      </c>
      <c r="BL358" s="18" t="s">
        <v>134</v>
      </c>
      <c r="BM358" s="230" t="s">
        <v>526</v>
      </c>
    </row>
    <row r="359" s="14" customFormat="1">
      <c r="A359" s="14"/>
      <c r="B359" s="243"/>
      <c r="C359" s="244"/>
      <c r="D359" s="234" t="s">
        <v>136</v>
      </c>
      <c r="E359" s="245" t="s">
        <v>1</v>
      </c>
      <c r="F359" s="246" t="s">
        <v>527</v>
      </c>
      <c r="G359" s="244"/>
      <c r="H359" s="247">
        <v>4.843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136</v>
      </c>
      <c r="AU359" s="253" t="s">
        <v>89</v>
      </c>
      <c r="AV359" s="14" t="s">
        <v>89</v>
      </c>
      <c r="AW359" s="14" t="s">
        <v>36</v>
      </c>
      <c r="AX359" s="14" t="s">
        <v>85</v>
      </c>
      <c r="AY359" s="253" t="s">
        <v>127</v>
      </c>
    </row>
    <row r="360" s="2" customFormat="1" ht="44.25" customHeight="1">
      <c r="A360" s="39"/>
      <c r="B360" s="40"/>
      <c r="C360" s="219" t="s">
        <v>528</v>
      </c>
      <c r="D360" s="219" t="s">
        <v>129</v>
      </c>
      <c r="E360" s="220" t="s">
        <v>529</v>
      </c>
      <c r="F360" s="221" t="s">
        <v>530</v>
      </c>
      <c r="G360" s="222" t="s">
        <v>206</v>
      </c>
      <c r="H360" s="223">
        <v>7.5069999999999997</v>
      </c>
      <c r="I360" s="224"/>
      <c r="J360" s="225">
        <f>ROUND(I360*H360,2)</f>
        <v>0</v>
      </c>
      <c r="K360" s="221" t="s">
        <v>133</v>
      </c>
      <c r="L360" s="45"/>
      <c r="M360" s="226" t="s">
        <v>1</v>
      </c>
      <c r="N360" s="227" t="s">
        <v>45</v>
      </c>
      <c r="O360" s="92"/>
      <c r="P360" s="228">
        <f>O360*H360</f>
        <v>0</v>
      </c>
      <c r="Q360" s="228">
        <v>0</v>
      </c>
      <c r="R360" s="228">
        <f>Q360*H360</f>
        <v>0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134</v>
      </c>
      <c r="AT360" s="230" t="s">
        <v>129</v>
      </c>
      <c r="AU360" s="230" t="s">
        <v>89</v>
      </c>
      <c r="AY360" s="18" t="s">
        <v>127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85</v>
      </c>
      <c r="BK360" s="231">
        <f>ROUND(I360*H360,2)</f>
        <v>0</v>
      </c>
      <c r="BL360" s="18" t="s">
        <v>134</v>
      </c>
      <c r="BM360" s="230" t="s">
        <v>531</v>
      </c>
    </row>
    <row r="361" s="14" customFormat="1">
      <c r="A361" s="14"/>
      <c r="B361" s="243"/>
      <c r="C361" s="244"/>
      <c r="D361" s="234" t="s">
        <v>136</v>
      </c>
      <c r="E361" s="245" t="s">
        <v>1</v>
      </c>
      <c r="F361" s="246" t="s">
        <v>532</v>
      </c>
      <c r="G361" s="244"/>
      <c r="H361" s="247">
        <v>7.5069999999999997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136</v>
      </c>
      <c r="AU361" s="253" t="s">
        <v>89</v>
      </c>
      <c r="AV361" s="14" t="s">
        <v>89</v>
      </c>
      <c r="AW361" s="14" t="s">
        <v>36</v>
      </c>
      <c r="AX361" s="14" t="s">
        <v>85</v>
      </c>
      <c r="AY361" s="253" t="s">
        <v>127</v>
      </c>
    </row>
    <row r="362" s="12" customFormat="1" ht="22.8" customHeight="1">
      <c r="A362" s="12"/>
      <c r="B362" s="203"/>
      <c r="C362" s="204"/>
      <c r="D362" s="205" t="s">
        <v>79</v>
      </c>
      <c r="E362" s="217" t="s">
        <v>533</v>
      </c>
      <c r="F362" s="217" t="s">
        <v>534</v>
      </c>
      <c r="G362" s="204"/>
      <c r="H362" s="204"/>
      <c r="I362" s="207"/>
      <c r="J362" s="218">
        <f>BK362</f>
        <v>0</v>
      </c>
      <c r="K362" s="204"/>
      <c r="L362" s="209"/>
      <c r="M362" s="210"/>
      <c r="N362" s="211"/>
      <c r="O362" s="211"/>
      <c r="P362" s="212">
        <f>P363</f>
        <v>0</v>
      </c>
      <c r="Q362" s="211"/>
      <c r="R362" s="212">
        <f>R363</f>
        <v>0</v>
      </c>
      <c r="S362" s="211"/>
      <c r="T362" s="213">
        <f>T363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4" t="s">
        <v>85</v>
      </c>
      <c r="AT362" s="215" t="s">
        <v>79</v>
      </c>
      <c r="AU362" s="215" t="s">
        <v>85</v>
      </c>
      <c r="AY362" s="214" t="s">
        <v>127</v>
      </c>
      <c r="BK362" s="216">
        <f>BK363</f>
        <v>0</v>
      </c>
    </row>
    <row r="363" s="2" customFormat="1" ht="33" customHeight="1">
      <c r="A363" s="39"/>
      <c r="B363" s="40"/>
      <c r="C363" s="219" t="s">
        <v>535</v>
      </c>
      <c r="D363" s="219" t="s">
        <v>129</v>
      </c>
      <c r="E363" s="220" t="s">
        <v>536</v>
      </c>
      <c r="F363" s="221" t="s">
        <v>537</v>
      </c>
      <c r="G363" s="222" t="s">
        <v>206</v>
      </c>
      <c r="H363" s="223">
        <v>167.756</v>
      </c>
      <c r="I363" s="224"/>
      <c r="J363" s="225">
        <f>ROUND(I363*H363,2)</f>
        <v>0</v>
      </c>
      <c r="K363" s="221" t="s">
        <v>133</v>
      </c>
      <c r="L363" s="45"/>
      <c r="M363" s="226" t="s">
        <v>1</v>
      </c>
      <c r="N363" s="227" t="s">
        <v>45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134</v>
      </c>
      <c r="AT363" s="230" t="s">
        <v>129</v>
      </c>
      <c r="AU363" s="230" t="s">
        <v>89</v>
      </c>
      <c r="AY363" s="18" t="s">
        <v>127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85</v>
      </c>
      <c r="BK363" s="231">
        <f>ROUND(I363*H363,2)</f>
        <v>0</v>
      </c>
      <c r="BL363" s="18" t="s">
        <v>134</v>
      </c>
      <c r="BM363" s="230" t="s">
        <v>538</v>
      </c>
    </row>
    <row r="364" s="12" customFormat="1" ht="25.92" customHeight="1">
      <c r="A364" s="12"/>
      <c r="B364" s="203"/>
      <c r="C364" s="204"/>
      <c r="D364" s="205" t="s">
        <v>79</v>
      </c>
      <c r="E364" s="206" t="s">
        <v>539</v>
      </c>
      <c r="F364" s="206" t="s">
        <v>93</v>
      </c>
      <c r="G364" s="204"/>
      <c r="H364" s="204"/>
      <c r="I364" s="207"/>
      <c r="J364" s="208">
        <f>BK364</f>
        <v>0</v>
      </c>
      <c r="K364" s="204"/>
      <c r="L364" s="209"/>
      <c r="M364" s="210"/>
      <c r="N364" s="211"/>
      <c r="O364" s="211"/>
      <c r="P364" s="212">
        <f>P365</f>
        <v>0</v>
      </c>
      <c r="Q364" s="211"/>
      <c r="R364" s="212">
        <f>R365</f>
        <v>0</v>
      </c>
      <c r="S364" s="211"/>
      <c r="T364" s="213">
        <f>T365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14" t="s">
        <v>153</v>
      </c>
      <c r="AT364" s="215" t="s">
        <v>79</v>
      </c>
      <c r="AU364" s="215" t="s">
        <v>80</v>
      </c>
      <c r="AY364" s="214" t="s">
        <v>127</v>
      </c>
      <c r="BK364" s="216">
        <f>BK365</f>
        <v>0</v>
      </c>
    </row>
    <row r="365" s="12" customFormat="1" ht="22.8" customHeight="1">
      <c r="A365" s="12"/>
      <c r="B365" s="203"/>
      <c r="C365" s="204"/>
      <c r="D365" s="205" t="s">
        <v>79</v>
      </c>
      <c r="E365" s="217" t="s">
        <v>540</v>
      </c>
      <c r="F365" s="217" t="s">
        <v>541</v>
      </c>
      <c r="G365" s="204"/>
      <c r="H365" s="204"/>
      <c r="I365" s="207"/>
      <c r="J365" s="218">
        <f>BK365</f>
        <v>0</v>
      </c>
      <c r="K365" s="204"/>
      <c r="L365" s="209"/>
      <c r="M365" s="210"/>
      <c r="N365" s="211"/>
      <c r="O365" s="211"/>
      <c r="P365" s="212">
        <f>SUM(P366:P370)</f>
        <v>0</v>
      </c>
      <c r="Q365" s="211"/>
      <c r="R365" s="212">
        <f>SUM(R366:R370)</f>
        <v>0</v>
      </c>
      <c r="S365" s="211"/>
      <c r="T365" s="213">
        <f>SUM(T366:T370)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4" t="s">
        <v>153</v>
      </c>
      <c r="AT365" s="215" t="s">
        <v>79</v>
      </c>
      <c r="AU365" s="215" t="s">
        <v>85</v>
      </c>
      <c r="AY365" s="214" t="s">
        <v>127</v>
      </c>
      <c r="BK365" s="216">
        <f>SUM(BK366:BK370)</f>
        <v>0</v>
      </c>
    </row>
    <row r="366" s="2" customFormat="1" ht="16.5" customHeight="1">
      <c r="A366" s="39"/>
      <c r="B366" s="40"/>
      <c r="C366" s="219" t="s">
        <v>542</v>
      </c>
      <c r="D366" s="219" t="s">
        <v>129</v>
      </c>
      <c r="E366" s="220" t="s">
        <v>543</v>
      </c>
      <c r="F366" s="221" t="s">
        <v>544</v>
      </c>
      <c r="G366" s="222" t="s">
        <v>545</v>
      </c>
      <c r="H366" s="223">
        <v>4</v>
      </c>
      <c r="I366" s="224"/>
      <c r="J366" s="225">
        <f>ROUND(I366*H366,2)</f>
        <v>0</v>
      </c>
      <c r="K366" s="221" t="s">
        <v>133</v>
      </c>
      <c r="L366" s="45"/>
      <c r="M366" s="226" t="s">
        <v>1</v>
      </c>
      <c r="N366" s="227" t="s">
        <v>45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546</v>
      </c>
      <c r="AT366" s="230" t="s">
        <v>129</v>
      </c>
      <c r="AU366" s="230" t="s">
        <v>89</v>
      </c>
      <c r="AY366" s="18" t="s">
        <v>127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85</v>
      </c>
      <c r="BK366" s="231">
        <f>ROUND(I366*H366,2)</f>
        <v>0</v>
      </c>
      <c r="BL366" s="18" t="s">
        <v>546</v>
      </c>
      <c r="BM366" s="230" t="s">
        <v>547</v>
      </c>
    </row>
    <row r="367" s="14" customFormat="1">
      <c r="A367" s="14"/>
      <c r="B367" s="243"/>
      <c r="C367" s="244"/>
      <c r="D367" s="234" t="s">
        <v>136</v>
      </c>
      <c r="E367" s="245" t="s">
        <v>1</v>
      </c>
      <c r="F367" s="246" t="s">
        <v>548</v>
      </c>
      <c r="G367" s="244"/>
      <c r="H367" s="247">
        <v>1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136</v>
      </c>
      <c r="AU367" s="253" t="s">
        <v>89</v>
      </c>
      <c r="AV367" s="14" t="s">
        <v>89</v>
      </c>
      <c r="AW367" s="14" t="s">
        <v>36</v>
      </c>
      <c r="AX367" s="14" t="s">
        <v>80</v>
      </c>
      <c r="AY367" s="253" t="s">
        <v>127</v>
      </c>
    </row>
    <row r="368" s="14" customFormat="1">
      <c r="A368" s="14"/>
      <c r="B368" s="243"/>
      <c r="C368" s="244"/>
      <c r="D368" s="234" t="s">
        <v>136</v>
      </c>
      <c r="E368" s="245" t="s">
        <v>1</v>
      </c>
      <c r="F368" s="246" t="s">
        <v>549</v>
      </c>
      <c r="G368" s="244"/>
      <c r="H368" s="247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136</v>
      </c>
      <c r="AU368" s="253" t="s">
        <v>89</v>
      </c>
      <c r="AV368" s="14" t="s">
        <v>89</v>
      </c>
      <c r="AW368" s="14" t="s">
        <v>36</v>
      </c>
      <c r="AX368" s="14" t="s">
        <v>80</v>
      </c>
      <c r="AY368" s="253" t="s">
        <v>127</v>
      </c>
    </row>
    <row r="369" s="14" customFormat="1">
      <c r="A369" s="14"/>
      <c r="B369" s="243"/>
      <c r="C369" s="244"/>
      <c r="D369" s="234" t="s">
        <v>136</v>
      </c>
      <c r="E369" s="245" t="s">
        <v>1</v>
      </c>
      <c r="F369" s="246" t="s">
        <v>550</v>
      </c>
      <c r="G369" s="244"/>
      <c r="H369" s="247">
        <v>2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136</v>
      </c>
      <c r="AU369" s="253" t="s">
        <v>89</v>
      </c>
      <c r="AV369" s="14" t="s">
        <v>89</v>
      </c>
      <c r="AW369" s="14" t="s">
        <v>36</v>
      </c>
      <c r="AX369" s="14" t="s">
        <v>80</v>
      </c>
      <c r="AY369" s="253" t="s">
        <v>127</v>
      </c>
    </row>
    <row r="370" s="15" customFormat="1">
      <c r="A370" s="15"/>
      <c r="B370" s="254"/>
      <c r="C370" s="255"/>
      <c r="D370" s="234" t="s">
        <v>136</v>
      </c>
      <c r="E370" s="256" t="s">
        <v>1</v>
      </c>
      <c r="F370" s="257" t="s">
        <v>152</v>
      </c>
      <c r="G370" s="255"/>
      <c r="H370" s="258">
        <v>4</v>
      </c>
      <c r="I370" s="259"/>
      <c r="J370" s="255"/>
      <c r="K370" s="255"/>
      <c r="L370" s="260"/>
      <c r="M370" s="286"/>
      <c r="N370" s="287"/>
      <c r="O370" s="287"/>
      <c r="P370" s="287"/>
      <c r="Q370" s="287"/>
      <c r="R370" s="287"/>
      <c r="S370" s="287"/>
      <c r="T370" s="288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136</v>
      </c>
      <c r="AU370" s="264" t="s">
        <v>89</v>
      </c>
      <c r="AV370" s="15" t="s">
        <v>134</v>
      </c>
      <c r="AW370" s="15" t="s">
        <v>36</v>
      </c>
      <c r="AX370" s="15" t="s">
        <v>85</v>
      </c>
      <c r="AY370" s="264" t="s">
        <v>127</v>
      </c>
    </row>
    <row r="371" s="2" customFormat="1" ht="6.96" customHeight="1">
      <c r="A371" s="39"/>
      <c r="B371" s="67"/>
      <c r="C371" s="68"/>
      <c r="D371" s="68"/>
      <c r="E371" s="68"/>
      <c r="F371" s="68"/>
      <c r="G371" s="68"/>
      <c r="H371" s="68"/>
      <c r="I371" s="68"/>
      <c r="J371" s="68"/>
      <c r="K371" s="68"/>
      <c r="L371" s="45"/>
      <c r="M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</row>
  </sheetData>
  <sheetProtection sheet="1" autoFilter="0" formatColumns="0" formatRows="0" objects="1" scenarios="1" spinCount="100000" saltValue="cTSypXxDdWyTsyvKgBjToxwFbPvGhfzH6i3qZTSGlViX2xCGsmbWrPIxDt6vfN0GPSsDoMZ57JukVaB7d6Wg9A==" hashValue="hGKW4A3KwvzXAVzGKOHX1q9fLWkpmhEw+jsf3+OLwtUADEgq/s/uvj1ipBDSZDo2G6twuu5V08fvI6SvK3/pVw==" algorithmName="SHA-512" password="CC35"/>
  <autoFilter ref="C124:K37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Vybudování parkoviště v ul. Hornická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551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24. 7. 2024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28</v>
      </c>
      <c r="J24" s="144" t="s">
        <v>35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ROUND((SUM(BE127:BE213)),  2)</f>
        <v>0</v>
      </c>
      <c r="G33" s="39"/>
      <c r="H33" s="39"/>
      <c r="I33" s="156">
        <v>0.20999999999999999</v>
      </c>
      <c r="J33" s="155">
        <f>ROUND(((SUM(BE127:BE213))*I33),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ROUND((SUM(BF127:BF213)),  2)</f>
        <v>0</v>
      </c>
      <c r="G34" s="39"/>
      <c r="H34" s="39"/>
      <c r="I34" s="156">
        <v>0.12</v>
      </c>
      <c r="J34" s="155">
        <f>ROUND(((SUM(BF127:BF213))*I34),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ROUND((SUM(BG127:BG213)),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ROUND((SUM(BH127:BH213)),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ROUND((SUM(BI127:BI213)),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Vybudování parkoviště v ul. Hornická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2 - Objekty veřejného osvětlení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k.ú. Sokolov</v>
      </c>
      <c r="G89" s="41"/>
      <c r="H89" s="41"/>
      <c r="I89" s="33" t="s">
        <v>22</v>
      </c>
      <c r="J89" s="80" t="str">
        <f>IF(J12="","",J12)</f>
        <v>24. 7. 2024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Sokolov</v>
      </c>
      <c r="G91" s="41"/>
      <c r="H91" s="41"/>
      <c r="I91" s="33" t="s">
        <v>32</v>
      </c>
      <c r="J91" s="37" t="str">
        <f>E21</f>
        <v>Vladimír Čechura - MESSOR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Vladimír Čechura - MESSOR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J127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103</v>
      </c>
      <c r="E97" s="183"/>
      <c r="F97" s="183"/>
      <c r="G97" s="183"/>
      <c r="H97" s="183"/>
      <c r="I97" s="183"/>
      <c r="J97" s="184">
        <f>J128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104</v>
      </c>
      <c r="E98" s="189"/>
      <c r="F98" s="189"/>
      <c r="G98" s="189"/>
      <c r="H98" s="189"/>
      <c r="I98" s="189"/>
      <c r="J98" s="190">
        <f>J129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105</v>
      </c>
      <c r="E99" s="189"/>
      <c r="F99" s="189"/>
      <c r="G99" s="189"/>
      <c r="H99" s="189"/>
      <c r="I99" s="189"/>
      <c r="J99" s="190">
        <f>J141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552</v>
      </c>
      <c r="E100" s="189"/>
      <c r="F100" s="189"/>
      <c r="G100" s="189"/>
      <c r="H100" s="189"/>
      <c r="I100" s="189"/>
      <c r="J100" s="190">
        <f>J145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0"/>
      <c r="C101" s="181"/>
      <c r="D101" s="182" t="s">
        <v>553</v>
      </c>
      <c r="E101" s="183"/>
      <c r="F101" s="183"/>
      <c r="G101" s="183"/>
      <c r="H101" s="183"/>
      <c r="I101" s="183"/>
      <c r="J101" s="184">
        <f>J150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554</v>
      </c>
      <c r="E102" s="189"/>
      <c r="F102" s="189"/>
      <c r="G102" s="189"/>
      <c r="H102" s="189"/>
      <c r="I102" s="189"/>
      <c r="J102" s="190">
        <f>J151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555</v>
      </c>
      <c r="E103" s="183"/>
      <c r="F103" s="183"/>
      <c r="G103" s="183"/>
      <c r="H103" s="183"/>
      <c r="I103" s="183"/>
      <c r="J103" s="184">
        <f>J172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556</v>
      </c>
      <c r="E104" s="189"/>
      <c r="F104" s="189"/>
      <c r="G104" s="189"/>
      <c r="H104" s="189"/>
      <c r="I104" s="189"/>
      <c r="J104" s="190">
        <f>J173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557</v>
      </c>
      <c r="E105" s="189"/>
      <c r="F105" s="189"/>
      <c r="G105" s="189"/>
      <c r="H105" s="189"/>
      <c r="I105" s="189"/>
      <c r="J105" s="190">
        <f>J202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110</v>
      </c>
      <c r="E106" s="183"/>
      <c r="F106" s="183"/>
      <c r="G106" s="183"/>
      <c r="H106" s="183"/>
      <c r="I106" s="183"/>
      <c r="J106" s="184">
        <f>J211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111</v>
      </c>
      <c r="E107" s="189"/>
      <c r="F107" s="189"/>
      <c r="G107" s="189"/>
      <c r="H107" s="189"/>
      <c r="I107" s="189"/>
      <c r="J107" s="190">
        <f>J212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112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75" t="str">
        <f>E7</f>
        <v>Vybudování parkoviště v ul. Hornická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96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E9</f>
        <v>2 - Objekty veřejného osvětlení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F12</f>
        <v>k.ú. Sokolov</v>
      </c>
      <c r="G121" s="41"/>
      <c r="H121" s="41"/>
      <c r="I121" s="33" t="s">
        <v>22</v>
      </c>
      <c r="J121" s="80" t="str">
        <f>IF(J12="","",J12)</f>
        <v>24. 7. 2024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5.65" customHeight="1">
      <c r="A123" s="39"/>
      <c r="B123" s="40"/>
      <c r="C123" s="33" t="s">
        <v>24</v>
      </c>
      <c r="D123" s="41"/>
      <c r="E123" s="41"/>
      <c r="F123" s="28" t="str">
        <f>E15</f>
        <v>Město Sokolov</v>
      </c>
      <c r="G123" s="41"/>
      <c r="H123" s="41"/>
      <c r="I123" s="33" t="s">
        <v>32</v>
      </c>
      <c r="J123" s="37" t="str">
        <f>E21</f>
        <v>Vladimír Čechura - MESSOR s.r.o.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5.65" customHeight="1">
      <c r="A124" s="39"/>
      <c r="B124" s="40"/>
      <c r="C124" s="33" t="s">
        <v>30</v>
      </c>
      <c r="D124" s="41"/>
      <c r="E124" s="41"/>
      <c r="F124" s="28" t="str">
        <f>IF(E18="","",E18)</f>
        <v>Vyplň údaj</v>
      </c>
      <c r="G124" s="41"/>
      <c r="H124" s="41"/>
      <c r="I124" s="33" t="s">
        <v>37</v>
      </c>
      <c r="J124" s="37" t="str">
        <f>E24</f>
        <v>Vladimír Čechura - MESSOR s.r.o.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192"/>
      <c r="B126" s="193"/>
      <c r="C126" s="194" t="s">
        <v>113</v>
      </c>
      <c r="D126" s="195" t="s">
        <v>65</v>
      </c>
      <c r="E126" s="195" t="s">
        <v>61</v>
      </c>
      <c r="F126" s="195" t="s">
        <v>62</v>
      </c>
      <c r="G126" s="195" t="s">
        <v>114</v>
      </c>
      <c r="H126" s="195" t="s">
        <v>115</v>
      </c>
      <c r="I126" s="195" t="s">
        <v>116</v>
      </c>
      <c r="J126" s="195" t="s">
        <v>100</v>
      </c>
      <c r="K126" s="196" t="s">
        <v>117</v>
      </c>
      <c r="L126" s="197"/>
      <c r="M126" s="101" t="s">
        <v>1</v>
      </c>
      <c r="N126" s="102" t="s">
        <v>44</v>
      </c>
      <c r="O126" s="102" t="s">
        <v>118</v>
      </c>
      <c r="P126" s="102" t="s">
        <v>119</v>
      </c>
      <c r="Q126" s="102" t="s">
        <v>120</v>
      </c>
      <c r="R126" s="102" t="s">
        <v>121</v>
      </c>
      <c r="S126" s="102" t="s">
        <v>122</v>
      </c>
      <c r="T126" s="103" t="s">
        <v>123</v>
      </c>
      <c r="U126" s="192"/>
      <c r="V126" s="192"/>
      <c r="W126" s="192"/>
      <c r="X126" s="192"/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9"/>
      <c r="B127" s="40"/>
      <c r="C127" s="108" t="s">
        <v>124</v>
      </c>
      <c r="D127" s="41"/>
      <c r="E127" s="41"/>
      <c r="F127" s="41"/>
      <c r="G127" s="41"/>
      <c r="H127" s="41"/>
      <c r="I127" s="41"/>
      <c r="J127" s="198">
        <f>BK127</f>
        <v>0</v>
      </c>
      <c r="K127" s="41"/>
      <c r="L127" s="45"/>
      <c r="M127" s="104"/>
      <c r="N127" s="199"/>
      <c r="O127" s="105"/>
      <c r="P127" s="200">
        <f>P128+P150+P172+P211</f>
        <v>0</v>
      </c>
      <c r="Q127" s="105"/>
      <c r="R127" s="200">
        <f>R128+R150+R172+R211</f>
        <v>19.946537260000003</v>
      </c>
      <c r="S127" s="105"/>
      <c r="T127" s="201">
        <f>T128+T150+T172+T211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79</v>
      </c>
      <c r="AU127" s="18" t="s">
        <v>102</v>
      </c>
      <c r="BK127" s="202">
        <f>BK128+BK150+BK172+BK211</f>
        <v>0</v>
      </c>
    </row>
    <row r="128" s="12" customFormat="1" ht="25.92" customHeight="1">
      <c r="A128" s="12"/>
      <c r="B128" s="203"/>
      <c r="C128" s="204"/>
      <c r="D128" s="205" t="s">
        <v>79</v>
      </c>
      <c r="E128" s="206" t="s">
        <v>125</v>
      </c>
      <c r="F128" s="206" t="s">
        <v>126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P129+P141+P145</f>
        <v>0</v>
      </c>
      <c r="Q128" s="211"/>
      <c r="R128" s="212">
        <f>R129+R141+R145</f>
        <v>19.710491760000004</v>
      </c>
      <c r="S128" s="211"/>
      <c r="T128" s="213">
        <f>T129+T141+T145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85</v>
      </c>
      <c r="AT128" s="215" t="s">
        <v>79</v>
      </c>
      <c r="AU128" s="215" t="s">
        <v>80</v>
      </c>
      <c r="AY128" s="214" t="s">
        <v>127</v>
      </c>
      <c r="BK128" s="216">
        <f>BK129+BK141+BK145</f>
        <v>0</v>
      </c>
    </row>
    <row r="129" s="12" customFormat="1" ht="22.8" customHeight="1">
      <c r="A129" s="12"/>
      <c r="B129" s="203"/>
      <c r="C129" s="204"/>
      <c r="D129" s="205" t="s">
        <v>79</v>
      </c>
      <c r="E129" s="217" t="s">
        <v>85</v>
      </c>
      <c r="F129" s="217" t="s">
        <v>128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SUM(P130:P140)</f>
        <v>0</v>
      </c>
      <c r="Q129" s="211"/>
      <c r="R129" s="212">
        <f>SUM(R130:R140)</f>
        <v>18.088000000000001</v>
      </c>
      <c r="S129" s="211"/>
      <c r="T129" s="213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85</v>
      </c>
      <c r="AT129" s="215" t="s">
        <v>79</v>
      </c>
      <c r="AU129" s="215" t="s">
        <v>85</v>
      </c>
      <c r="AY129" s="214" t="s">
        <v>127</v>
      </c>
      <c r="BK129" s="216">
        <f>SUM(BK130:BK140)</f>
        <v>0</v>
      </c>
    </row>
    <row r="130" s="2" customFormat="1" ht="24.15" customHeight="1">
      <c r="A130" s="39"/>
      <c r="B130" s="40"/>
      <c r="C130" s="219" t="s">
        <v>85</v>
      </c>
      <c r="D130" s="219" t="s">
        <v>129</v>
      </c>
      <c r="E130" s="220" t="s">
        <v>558</v>
      </c>
      <c r="F130" s="221" t="s">
        <v>559</v>
      </c>
      <c r="G130" s="222" t="s">
        <v>173</v>
      </c>
      <c r="H130" s="223">
        <v>8.3599999999999994</v>
      </c>
      <c r="I130" s="224"/>
      <c r="J130" s="225">
        <f>ROUND(I130*H130,2)</f>
        <v>0</v>
      </c>
      <c r="K130" s="221" t="s">
        <v>133</v>
      </c>
      <c r="L130" s="45"/>
      <c r="M130" s="226" t="s">
        <v>1</v>
      </c>
      <c r="N130" s="227" t="s">
        <v>45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134</v>
      </c>
      <c r="AT130" s="230" t="s">
        <v>129</v>
      </c>
      <c r="AU130" s="230" t="s">
        <v>89</v>
      </c>
      <c r="AY130" s="18" t="s">
        <v>127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134</v>
      </c>
      <c r="BM130" s="230" t="s">
        <v>560</v>
      </c>
    </row>
    <row r="131" s="13" customFormat="1">
      <c r="A131" s="13"/>
      <c r="B131" s="232"/>
      <c r="C131" s="233"/>
      <c r="D131" s="234" t="s">
        <v>136</v>
      </c>
      <c r="E131" s="235" t="s">
        <v>1</v>
      </c>
      <c r="F131" s="236" t="s">
        <v>561</v>
      </c>
      <c r="G131" s="233"/>
      <c r="H131" s="235" t="s">
        <v>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136</v>
      </c>
      <c r="AU131" s="242" t="s">
        <v>89</v>
      </c>
      <c r="AV131" s="13" t="s">
        <v>85</v>
      </c>
      <c r="AW131" s="13" t="s">
        <v>36</v>
      </c>
      <c r="AX131" s="13" t="s">
        <v>80</v>
      </c>
      <c r="AY131" s="242" t="s">
        <v>127</v>
      </c>
    </row>
    <row r="132" s="14" customFormat="1">
      <c r="A132" s="14"/>
      <c r="B132" s="243"/>
      <c r="C132" s="244"/>
      <c r="D132" s="234" t="s">
        <v>136</v>
      </c>
      <c r="E132" s="245" t="s">
        <v>1</v>
      </c>
      <c r="F132" s="246" t="s">
        <v>562</v>
      </c>
      <c r="G132" s="244"/>
      <c r="H132" s="247">
        <v>8.3599999999999994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136</v>
      </c>
      <c r="AU132" s="253" t="s">
        <v>89</v>
      </c>
      <c r="AV132" s="14" t="s">
        <v>89</v>
      </c>
      <c r="AW132" s="14" t="s">
        <v>36</v>
      </c>
      <c r="AX132" s="14" t="s">
        <v>85</v>
      </c>
      <c r="AY132" s="253" t="s">
        <v>127</v>
      </c>
    </row>
    <row r="133" s="2" customFormat="1" ht="16.5" customHeight="1">
      <c r="A133" s="39"/>
      <c r="B133" s="40"/>
      <c r="C133" s="265" t="s">
        <v>89</v>
      </c>
      <c r="D133" s="265" t="s">
        <v>226</v>
      </c>
      <c r="E133" s="266" t="s">
        <v>563</v>
      </c>
      <c r="F133" s="267" t="s">
        <v>564</v>
      </c>
      <c r="G133" s="268" t="s">
        <v>206</v>
      </c>
      <c r="H133" s="269">
        <v>15.048</v>
      </c>
      <c r="I133" s="270"/>
      <c r="J133" s="271">
        <f>ROUND(I133*H133,2)</f>
        <v>0</v>
      </c>
      <c r="K133" s="267" t="s">
        <v>133</v>
      </c>
      <c r="L133" s="272"/>
      <c r="M133" s="273" t="s">
        <v>1</v>
      </c>
      <c r="N133" s="274" t="s">
        <v>45</v>
      </c>
      <c r="O133" s="92"/>
      <c r="P133" s="228">
        <f>O133*H133</f>
        <v>0</v>
      </c>
      <c r="Q133" s="228">
        <v>1</v>
      </c>
      <c r="R133" s="228">
        <f>Q133*H133</f>
        <v>15.048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170</v>
      </c>
      <c r="AT133" s="230" t="s">
        <v>226</v>
      </c>
      <c r="AU133" s="230" t="s">
        <v>89</v>
      </c>
      <c r="AY133" s="18" t="s">
        <v>127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134</v>
      </c>
      <c r="BM133" s="230" t="s">
        <v>565</v>
      </c>
    </row>
    <row r="134" s="14" customFormat="1">
      <c r="A134" s="14"/>
      <c r="B134" s="243"/>
      <c r="C134" s="244"/>
      <c r="D134" s="234" t="s">
        <v>136</v>
      </c>
      <c r="E134" s="245" t="s">
        <v>1</v>
      </c>
      <c r="F134" s="246" t="s">
        <v>566</v>
      </c>
      <c r="G134" s="244"/>
      <c r="H134" s="247">
        <v>8.3599999999999994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136</v>
      </c>
      <c r="AU134" s="253" t="s">
        <v>89</v>
      </c>
      <c r="AV134" s="14" t="s">
        <v>89</v>
      </c>
      <c r="AW134" s="14" t="s">
        <v>36</v>
      </c>
      <c r="AX134" s="14" t="s">
        <v>80</v>
      </c>
      <c r="AY134" s="253" t="s">
        <v>127</v>
      </c>
    </row>
    <row r="135" s="14" customFormat="1">
      <c r="A135" s="14"/>
      <c r="B135" s="243"/>
      <c r="C135" s="244"/>
      <c r="D135" s="234" t="s">
        <v>136</v>
      </c>
      <c r="E135" s="245" t="s">
        <v>1</v>
      </c>
      <c r="F135" s="246" t="s">
        <v>567</v>
      </c>
      <c r="G135" s="244"/>
      <c r="H135" s="247">
        <v>15.048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136</v>
      </c>
      <c r="AU135" s="253" t="s">
        <v>89</v>
      </c>
      <c r="AV135" s="14" t="s">
        <v>89</v>
      </c>
      <c r="AW135" s="14" t="s">
        <v>36</v>
      </c>
      <c r="AX135" s="14" t="s">
        <v>85</v>
      </c>
      <c r="AY135" s="253" t="s">
        <v>127</v>
      </c>
    </row>
    <row r="136" s="2" customFormat="1" ht="24.15" customHeight="1">
      <c r="A136" s="39"/>
      <c r="B136" s="40"/>
      <c r="C136" s="219" t="s">
        <v>92</v>
      </c>
      <c r="D136" s="219" t="s">
        <v>129</v>
      </c>
      <c r="E136" s="220" t="s">
        <v>568</v>
      </c>
      <c r="F136" s="221" t="s">
        <v>569</v>
      </c>
      <c r="G136" s="222" t="s">
        <v>173</v>
      </c>
      <c r="H136" s="223">
        <v>1.52</v>
      </c>
      <c r="I136" s="224"/>
      <c r="J136" s="225">
        <f>ROUND(I136*H136,2)</f>
        <v>0</v>
      </c>
      <c r="K136" s="221" t="s">
        <v>133</v>
      </c>
      <c r="L136" s="45"/>
      <c r="M136" s="226" t="s">
        <v>1</v>
      </c>
      <c r="N136" s="227" t="s">
        <v>45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134</v>
      </c>
      <c r="AT136" s="230" t="s">
        <v>129</v>
      </c>
      <c r="AU136" s="230" t="s">
        <v>89</v>
      </c>
      <c r="AY136" s="18" t="s">
        <v>127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85</v>
      </c>
      <c r="BK136" s="231">
        <f>ROUND(I136*H136,2)</f>
        <v>0</v>
      </c>
      <c r="BL136" s="18" t="s">
        <v>134</v>
      </c>
      <c r="BM136" s="230" t="s">
        <v>570</v>
      </c>
    </row>
    <row r="137" s="13" customFormat="1">
      <c r="A137" s="13"/>
      <c r="B137" s="232"/>
      <c r="C137" s="233"/>
      <c r="D137" s="234" t="s">
        <v>136</v>
      </c>
      <c r="E137" s="235" t="s">
        <v>1</v>
      </c>
      <c r="F137" s="236" t="s">
        <v>561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136</v>
      </c>
      <c r="AU137" s="242" t="s">
        <v>89</v>
      </c>
      <c r="AV137" s="13" t="s">
        <v>85</v>
      </c>
      <c r="AW137" s="13" t="s">
        <v>36</v>
      </c>
      <c r="AX137" s="13" t="s">
        <v>80</v>
      </c>
      <c r="AY137" s="242" t="s">
        <v>127</v>
      </c>
    </row>
    <row r="138" s="14" customFormat="1">
      <c r="A138" s="14"/>
      <c r="B138" s="243"/>
      <c r="C138" s="244"/>
      <c r="D138" s="234" t="s">
        <v>136</v>
      </c>
      <c r="E138" s="245" t="s">
        <v>1</v>
      </c>
      <c r="F138" s="246" t="s">
        <v>571</v>
      </c>
      <c r="G138" s="244"/>
      <c r="H138" s="247">
        <v>1.52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136</v>
      </c>
      <c r="AU138" s="253" t="s">
        <v>89</v>
      </c>
      <c r="AV138" s="14" t="s">
        <v>89</v>
      </c>
      <c r="AW138" s="14" t="s">
        <v>36</v>
      </c>
      <c r="AX138" s="14" t="s">
        <v>85</v>
      </c>
      <c r="AY138" s="253" t="s">
        <v>127</v>
      </c>
    </row>
    <row r="139" s="2" customFormat="1" ht="16.5" customHeight="1">
      <c r="A139" s="39"/>
      <c r="B139" s="40"/>
      <c r="C139" s="265" t="s">
        <v>134</v>
      </c>
      <c r="D139" s="265" t="s">
        <v>226</v>
      </c>
      <c r="E139" s="266" t="s">
        <v>572</v>
      </c>
      <c r="F139" s="267" t="s">
        <v>573</v>
      </c>
      <c r="G139" s="268" t="s">
        <v>206</v>
      </c>
      <c r="H139" s="269">
        <v>3.04</v>
      </c>
      <c r="I139" s="270"/>
      <c r="J139" s="271">
        <f>ROUND(I139*H139,2)</f>
        <v>0</v>
      </c>
      <c r="K139" s="267" t="s">
        <v>133</v>
      </c>
      <c r="L139" s="272"/>
      <c r="M139" s="273" t="s">
        <v>1</v>
      </c>
      <c r="N139" s="274" t="s">
        <v>45</v>
      </c>
      <c r="O139" s="92"/>
      <c r="P139" s="228">
        <f>O139*H139</f>
        <v>0</v>
      </c>
      <c r="Q139" s="228">
        <v>1</v>
      </c>
      <c r="R139" s="228">
        <f>Q139*H139</f>
        <v>3.04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170</v>
      </c>
      <c r="AT139" s="230" t="s">
        <v>226</v>
      </c>
      <c r="AU139" s="230" t="s">
        <v>89</v>
      </c>
      <c r="AY139" s="18" t="s">
        <v>127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134</v>
      </c>
      <c r="BM139" s="230" t="s">
        <v>574</v>
      </c>
    </row>
    <row r="140" s="14" customFormat="1">
      <c r="A140" s="14"/>
      <c r="B140" s="243"/>
      <c r="C140" s="244"/>
      <c r="D140" s="234" t="s">
        <v>136</v>
      </c>
      <c r="E140" s="245" t="s">
        <v>1</v>
      </c>
      <c r="F140" s="246" t="s">
        <v>575</v>
      </c>
      <c r="G140" s="244"/>
      <c r="H140" s="247">
        <v>3.04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136</v>
      </c>
      <c r="AU140" s="253" t="s">
        <v>89</v>
      </c>
      <c r="AV140" s="14" t="s">
        <v>89</v>
      </c>
      <c r="AW140" s="14" t="s">
        <v>36</v>
      </c>
      <c r="AX140" s="14" t="s">
        <v>85</v>
      </c>
      <c r="AY140" s="253" t="s">
        <v>127</v>
      </c>
    </row>
    <row r="141" s="12" customFormat="1" ht="22.8" customHeight="1">
      <c r="A141" s="12"/>
      <c r="B141" s="203"/>
      <c r="C141" s="204"/>
      <c r="D141" s="205" t="s">
        <v>79</v>
      </c>
      <c r="E141" s="217" t="s">
        <v>89</v>
      </c>
      <c r="F141" s="217" t="s">
        <v>272</v>
      </c>
      <c r="G141" s="204"/>
      <c r="H141" s="204"/>
      <c r="I141" s="207"/>
      <c r="J141" s="218">
        <f>BK141</f>
        <v>0</v>
      </c>
      <c r="K141" s="204"/>
      <c r="L141" s="209"/>
      <c r="M141" s="210"/>
      <c r="N141" s="211"/>
      <c r="O141" s="211"/>
      <c r="P141" s="212">
        <f>SUM(P142:P144)</f>
        <v>0</v>
      </c>
      <c r="Q141" s="211"/>
      <c r="R141" s="212">
        <f>SUM(R142:R144)</f>
        <v>1.62121176</v>
      </c>
      <c r="S141" s="211"/>
      <c r="T141" s="213">
        <f>SUM(T142:T144)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4" t="s">
        <v>85</v>
      </c>
      <c r="AT141" s="215" t="s">
        <v>79</v>
      </c>
      <c r="AU141" s="215" t="s">
        <v>85</v>
      </c>
      <c r="AY141" s="214" t="s">
        <v>127</v>
      </c>
      <c r="BK141" s="216">
        <f>SUM(BK142:BK144)</f>
        <v>0</v>
      </c>
    </row>
    <row r="142" s="2" customFormat="1" ht="16.5" customHeight="1">
      <c r="A142" s="39"/>
      <c r="B142" s="40"/>
      <c r="C142" s="219" t="s">
        <v>153</v>
      </c>
      <c r="D142" s="219" t="s">
        <v>129</v>
      </c>
      <c r="E142" s="220" t="s">
        <v>576</v>
      </c>
      <c r="F142" s="221" t="s">
        <v>577</v>
      </c>
      <c r="G142" s="222" t="s">
        <v>173</v>
      </c>
      <c r="H142" s="223">
        <v>0.64800000000000002</v>
      </c>
      <c r="I142" s="224"/>
      <c r="J142" s="225">
        <f>ROUND(I142*H142,2)</f>
        <v>0</v>
      </c>
      <c r="K142" s="221" t="s">
        <v>133</v>
      </c>
      <c r="L142" s="45"/>
      <c r="M142" s="226" t="s">
        <v>1</v>
      </c>
      <c r="N142" s="227" t="s">
        <v>45</v>
      </c>
      <c r="O142" s="92"/>
      <c r="P142" s="228">
        <f>O142*H142</f>
        <v>0</v>
      </c>
      <c r="Q142" s="228">
        <v>2.5018699999999998</v>
      </c>
      <c r="R142" s="228">
        <f>Q142*H142</f>
        <v>1.62121176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134</v>
      </c>
      <c r="AT142" s="230" t="s">
        <v>129</v>
      </c>
      <c r="AU142" s="230" t="s">
        <v>89</v>
      </c>
      <c r="AY142" s="18" t="s">
        <v>127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134</v>
      </c>
      <c r="BM142" s="230" t="s">
        <v>578</v>
      </c>
    </row>
    <row r="143" s="13" customFormat="1">
      <c r="A143" s="13"/>
      <c r="B143" s="232"/>
      <c r="C143" s="233"/>
      <c r="D143" s="234" t="s">
        <v>136</v>
      </c>
      <c r="E143" s="235" t="s">
        <v>1</v>
      </c>
      <c r="F143" s="236" t="s">
        <v>561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136</v>
      </c>
      <c r="AU143" s="242" t="s">
        <v>89</v>
      </c>
      <c r="AV143" s="13" t="s">
        <v>85</v>
      </c>
      <c r="AW143" s="13" t="s">
        <v>36</v>
      </c>
      <c r="AX143" s="13" t="s">
        <v>80</v>
      </c>
      <c r="AY143" s="242" t="s">
        <v>127</v>
      </c>
    </row>
    <row r="144" s="14" customFormat="1">
      <c r="A144" s="14"/>
      <c r="B144" s="243"/>
      <c r="C144" s="244"/>
      <c r="D144" s="234" t="s">
        <v>136</v>
      </c>
      <c r="E144" s="245" t="s">
        <v>1</v>
      </c>
      <c r="F144" s="246" t="s">
        <v>579</v>
      </c>
      <c r="G144" s="244"/>
      <c r="H144" s="247">
        <v>0.64800000000000002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136</v>
      </c>
      <c r="AU144" s="253" t="s">
        <v>89</v>
      </c>
      <c r="AV144" s="14" t="s">
        <v>89</v>
      </c>
      <c r="AW144" s="14" t="s">
        <v>36</v>
      </c>
      <c r="AX144" s="14" t="s">
        <v>85</v>
      </c>
      <c r="AY144" s="253" t="s">
        <v>127</v>
      </c>
    </row>
    <row r="145" s="12" customFormat="1" ht="22.8" customHeight="1">
      <c r="A145" s="12"/>
      <c r="B145" s="203"/>
      <c r="C145" s="204"/>
      <c r="D145" s="205" t="s">
        <v>79</v>
      </c>
      <c r="E145" s="217" t="s">
        <v>92</v>
      </c>
      <c r="F145" s="217" t="s">
        <v>580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SUM(P146:P149)</f>
        <v>0</v>
      </c>
      <c r="Q145" s="211"/>
      <c r="R145" s="212">
        <f>SUM(R146:R149)</f>
        <v>0.0012800000000000001</v>
      </c>
      <c r="S145" s="211"/>
      <c r="T145" s="213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85</v>
      </c>
      <c r="AT145" s="215" t="s">
        <v>79</v>
      </c>
      <c r="AU145" s="215" t="s">
        <v>85</v>
      </c>
      <c r="AY145" s="214" t="s">
        <v>127</v>
      </c>
      <c r="BK145" s="216">
        <f>SUM(BK146:BK149)</f>
        <v>0</v>
      </c>
    </row>
    <row r="146" s="2" customFormat="1" ht="16.5" customHeight="1">
      <c r="A146" s="39"/>
      <c r="B146" s="40"/>
      <c r="C146" s="219" t="s">
        <v>158</v>
      </c>
      <c r="D146" s="219" t="s">
        <v>129</v>
      </c>
      <c r="E146" s="220" t="s">
        <v>581</v>
      </c>
      <c r="F146" s="221" t="s">
        <v>582</v>
      </c>
      <c r="G146" s="222" t="s">
        <v>161</v>
      </c>
      <c r="H146" s="223">
        <v>1.6000000000000001</v>
      </c>
      <c r="I146" s="224"/>
      <c r="J146" s="225">
        <f>ROUND(I146*H146,2)</f>
        <v>0</v>
      </c>
      <c r="K146" s="221" t="s">
        <v>133</v>
      </c>
      <c r="L146" s="45"/>
      <c r="M146" s="226" t="s">
        <v>1</v>
      </c>
      <c r="N146" s="227" t="s">
        <v>45</v>
      </c>
      <c r="O146" s="92"/>
      <c r="P146" s="228">
        <f>O146*H146</f>
        <v>0</v>
      </c>
      <c r="Q146" s="228">
        <v>0.00044999999999999999</v>
      </c>
      <c r="R146" s="228">
        <f>Q146*H146</f>
        <v>0.00072000000000000005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134</v>
      </c>
      <c r="AT146" s="230" t="s">
        <v>129</v>
      </c>
      <c r="AU146" s="230" t="s">
        <v>89</v>
      </c>
      <c r="AY146" s="18" t="s">
        <v>127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134</v>
      </c>
      <c r="BM146" s="230" t="s">
        <v>583</v>
      </c>
    </row>
    <row r="147" s="13" customFormat="1">
      <c r="A147" s="13"/>
      <c r="B147" s="232"/>
      <c r="C147" s="233"/>
      <c r="D147" s="234" t="s">
        <v>136</v>
      </c>
      <c r="E147" s="235" t="s">
        <v>1</v>
      </c>
      <c r="F147" s="236" t="s">
        <v>561</v>
      </c>
      <c r="G147" s="233"/>
      <c r="H147" s="235" t="s">
        <v>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136</v>
      </c>
      <c r="AU147" s="242" t="s">
        <v>89</v>
      </c>
      <c r="AV147" s="13" t="s">
        <v>85</v>
      </c>
      <c r="AW147" s="13" t="s">
        <v>36</v>
      </c>
      <c r="AX147" s="13" t="s">
        <v>80</v>
      </c>
      <c r="AY147" s="242" t="s">
        <v>127</v>
      </c>
    </row>
    <row r="148" s="14" customFormat="1">
      <c r="A148" s="14"/>
      <c r="B148" s="243"/>
      <c r="C148" s="244"/>
      <c r="D148" s="234" t="s">
        <v>136</v>
      </c>
      <c r="E148" s="245" t="s">
        <v>1</v>
      </c>
      <c r="F148" s="246" t="s">
        <v>584</v>
      </c>
      <c r="G148" s="244"/>
      <c r="H148" s="247">
        <v>1.6000000000000001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136</v>
      </c>
      <c r="AU148" s="253" t="s">
        <v>89</v>
      </c>
      <c r="AV148" s="14" t="s">
        <v>89</v>
      </c>
      <c r="AW148" s="14" t="s">
        <v>36</v>
      </c>
      <c r="AX148" s="14" t="s">
        <v>85</v>
      </c>
      <c r="AY148" s="253" t="s">
        <v>127</v>
      </c>
    </row>
    <row r="149" s="2" customFormat="1" ht="24.15" customHeight="1">
      <c r="A149" s="39"/>
      <c r="B149" s="40"/>
      <c r="C149" s="265" t="s">
        <v>165</v>
      </c>
      <c r="D149" s="265" t="s">
        <v>226</v>
      </c>
      <c r="E149" s="266" t="s">
        <v>585</v>
      </c>
      <c r="F149" s="267" t="s">
        <v>586</v>
      </c>
      <c r="G149" s="268" t="s">
        <v>161</v>
      </c>
      <c r="H149" s="269">
        <v>1.6000000000000001</v>
      </c>
      <c r="I149" s="270"/>
      <c r="J149" s="271">
        <f>ROUND(I149*H149,2)</f>
        <v>0</v>
      </c>
      <c r="K149" s="267" t="s">
        <v>133</v>
      </c>
      <c r="L149" s="272"/>
      <c r="M149" s="273" t="s">
        <v>1</v>
      </c>
      <c r="N149" s="274" t="s">
        <v>45</v>
      </c>
      <c r="O149" s="92"/>
      <c r="P149" s="228">
        <f>O149*H149</f>
        <v>0</v>
      </c>
      <c r="Q149" s="228">
        <v>0.00035</v>
      </c>
      <c r="R149" s="228">
        <f>Q149*H149</f>
        <v>0.00056000000000000006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170</v>
      </c>
      <c r="AT149" s="230" t="s">
        <v>226</v>
      </c>
      <c r="AU149" s="230" t="s">
        <v>89</v>
      </c>
      <c r="AY149" s="18" t="s">
        <v>127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85</v>
      </c>
      <c r="BK149" s="231">
        <f>ROUND(I149*H149,2)</f>
        <v>0</v>
      </c>
      <c r="BL149" s="18" t="s">
        <v>134</v>
      </c>
      <c r="BM149" s="230" t="s">
        <v>587</v>
      </c>
    </row>
    <row r="150" s="12" customFormat="1" ht="25.92" customHeight="1">
      <c r="A150" s="12"/>
      <c r="B150" s="203"/>
      <c r="C150" s="204"/>
      <c r="D150" s="205" t="s">
        <v>79</v>
      </c>
      <c r="E150" s="206" t="s">
        <v>588</v>
      </c>
      <c r="F150" s="206" t="s">
        <v>589</v>
      </c>
      <c r="G150" s="204"/>
      <c r="H150" s="204"/>
      <c r="I150" s="207"/>
      <c r="J150" s="208">
        <f>BK150</f>
        <v>0</v>
      </c>
      <c r="K150" s="204"/>
      <c r="L150" s="209"/>
      <c r="M150" s="210"/>
      <c r="N150" s="211"/>
      <c r="O150" s="211"/>
      <c r="P150" s="212">
        <f>P151</f>
        <v>0</v>
      </c>
      <c r="Q150" s="211"/>
      <c r="R150" s="212">
        <f>R151</f>
        <v>0.11422949999999998</v>
      </c>
      <c r="S150" s="211"/>
      <c r="T150" s="213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89</v>
      </c>
      <c r="AT150" s="215" t="s">
        <v>79</v>
      </c>
      <c r="AU150" s="215" t="s">
        <v>80</v>
      </c>
      <c r="AY150" s="214" t="s">
        <v>127</v>
      </c>
      <c r="BK150" s="216">
        <f>BK151</f>
        <v>0</v>
      </c>
    </row>
    <row r="151" s="12" customFormat="1" ht="22.8" customHeight="1">
      <c r="A151" s="12"/>
      <c r="B151" s="203"/>
      <c r="C151" s="204"/>
      <c r="D151" s="205" t="s">
        <v>79</v>
      </c>
      <c r="E151" s="217" t="s">
        <v>590</v>
      </c>
      <c r="F151" s="217" t="s">
        <v>591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SUM(P152:P171)</f>
        <v>0</v>
      </c>
      <c r="Q151" s="211"/>
      <c r="R151" s="212">
        <f>SUM(R152:R171)</f>
        <v>0.11422949999999998</v>
      </c>
      <c r="S151" s="211"/>
      <c r="T151" s="213">
        <f>SUM(T152:T171)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89</v>
      </c>
      <c r="AT151" s="215" t="s">
        <v>79</v>
      </c>
      <c r="AU151" s="215" t="s">
        <v>85</v>
      </c>
      <c r="AY151" s="214" t="s">
        <v>127</v>
      </c>
      <c r="BK151" s="216">
        <f>SUM(BK152:BK171)</f>
        <v>0</v>
      </c>
    </row>
    <row r="152" s="2" customFormat="1" ht="33" customHeight="1">
      <c r="A152" s="39"/>
      <c r="B152" s="40"/>
      <c r="C152" s="219" t="s">
        <v>170</v>
      </c>
      <c r="D152" s="219" t="s">
        <v>129</v>
      </c>
      <c r="E152" s="220" t="s">
        <v>592</v>
      </c>
      <c r="F152" s="221" t="s">
        <v>593</v>
      </c>
      <c r="G152" s="222" t="s">
        <v>161</v>
      </c>
      <c r="H152" s="223">
        <v>92.120000000000005</v>
      </c>
      <c r="I152" s="224"/>
      <c r="J152" s="225">
        <f>ROUND(I152*H152,2)</f>
        <v>0</v>
      </c>
      <c r="K152" s="221" t="s">
        <v>133</v>
      </c>
      <c r="L152" s="45"/>
      <c r="M152" s="226" t="s">
        <v>1</v>
      </c>
      <c r="N152" s="227" t="s">
        <v>45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214</v>
      </c>
      <c r="AT152" s="230" t="s">
        <v>129</v>
      </c>
      <c r="AU152" s="230" t="s">
        <v>89</v>
      </c>
      <c r="AY152" s="18" t="s">
        <v>127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214</v>
      </c>
      <c r="BM152" s="230" t="s">
        <v>594</v>
      </c>
    </row>
    <row r="153" s="13" customFormat="1">
      <c r="A153" s="13"/>
      <c r="B153" s="232"/>
      <c r="C153" s="233"/>
      <c r="D153" s="234" t="s">
        <v>136</v>
      </c>
      <c r="E153" s="235" t="s">
        <v>1</v>
      </c>
      <c r="F153" s="236" t="s">
        <v>561</v>
      </c>
      <c r="G153" s="233"/>
      <c r="H153" s="235" t="s">
        <v>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136</v>
      </c>
      <c r="AU153" s="242" t="s">
        <v>89</v>
      </c>
      <c r="AV153" s="13" t="s">
        <v>85</v>
      </c>
      <c r="AW153" s="13" t="s">
        <v>36</v>
      </c>
      <c r="AX153" s="13" t="s">
        <v>80</v>
      </c>
      <c r="AY153" s="242" t="s">
        <v>127</v>
      </c>
    </row>
    <row r="154" s="14" customFormat="1">
      <c r="A154" s="14"/>
      <c r="B154" s="243"/>
      <c r="C154" s="244"/>
      <c r="D154" s="234" t="s">
        <v>136</v>
      </c>
      <c r="E154" s="245" t="s">
        <v>1</v>
      </c>
      <c r="F154" s="246" t="s">
        <v>595</v>
      </c>
      <c r="G154" s="244"/>
      <c r="H154" s="247">
        <v>76.120000000000005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136</v>
      </c>
      <c r="AU154" s="253" t="s">
        <v>89</v>
      </c>
      <c r="AV154" s="14" t="s">
        <v>89</v>
      </c>
      <c r="AW154" s="14" t="s">
        <v>36</v>
      </c>
      <c r="AX154" s="14" t="s">
        <v>80</v>
      </c>
      <c r="AY154" s="253" t="s">
        <v>127</v>
      </c>
    </row>
    <row r="155" s="14" customFormat="1">
      <c r="A155" s="14"/>
      <c r="B155" s="243"/>
      <c r="C155" s="244"/>
      <c r="D155" s="234" t="s">
        <v>136</v>
      </c>
      <c r="E155" s="245" t="s">
        <v>1</v>
      </c>
      <c r="F155" s="246" t="s">
        <v>596</v>
      </c>
      <c r="G155" s="244"/>
      <c r="H155" s="247">
        <v>2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136</v>
      </c>
      <c r="AU155" s="253" t="s">
        <v>89</v>
      </c>
      <c r="AV155" s="14" t="s">
        <v>89</v>
      </c>
      <c r="AW155" s="14" t="s">
        <v>36</v>
      </c>
      <c r="AX155" s="14" t="s">
        <v>80</v>
      </c>
      <c r="AY155" s="253" t="s">
        <v>127</v>
      </c>
    </row>
    <row r="156" s="14" customFormat="1">
      <c r="A156" s="14"/>
      <c r="B156" s="243"/>
      <c r="C156" s="244"/>
      <c r="D156" s="234" t="s">
        <v>136</v>
      </c>
      <c r="E156" s="245" t="s">
        <v>1</v>
      </c>
      <c r="F156" s="246" t="s">
        <v>597</v>
      </c>
      <c r="G156" s="244"/>
      <c r="H156" s="247">
        <v>14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136</v>
      </c>
      <c r="AU156" s="253" t="s">
        <v>89</v>
      </c>
      <c r="AV156" s="14" t="s">
        <v>89</v>
      </c>
      <c r="AW156" s="14" t="s">
        <v>36</v>
      </c>
      <c r="AX156" s="14" t="s">
        <v>80</v>
      </c>
      <c r="AY156" s="253" t="s">
        <v>127</v>
      </c>
    </row>
    <row r="157" s="15" customFormat="1">
      <c r="A157" s="15"/>
      <c r="B157" s="254"/>
      <c r="C157" s="255"/>
      <c r="D157" s="234" t="s">
        <v>136</v>
      </c>
      <c r="E157" s="256" t="s">
        <v>1</v>
      </c>
      <c r="F157" s="257" t="s">
        <v>152</v>
      </c>
      <c r="G157" s="255"/>
      <c r="H157" s="258">
        <v>92.120000000000005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136</v>
      </c>
      <c r="AU157" s="264" t="s">
        <v>89</v>
      </c>
      <c r="AV157" s="15" t="s">
        <v>134</v>
      </c>
      <c r="AW157" s="15" t="s">
        <v>36</v>
      </c>
      <c r="AX157" s="15" t="s">
        <v>85</v>
      </c>
      <c r="AY157" s="264" t="s">
        <v>127</v>
      </c>
    </row>
    <row r="158" s="2" customFormat="1" ht="24.15" customHeight="1">
      <c r="A158" s="39"/>
      <c r="B158" s="40"/>
      <c r="C158" s="265" t="s">
        <v>179</v>
      </c>
      <c r="D158" s="265" t="s">
        <v>226</v>
      </c>
      <c r="E158" s="266" t="s">
        <v>598</v>
      </c>
      <c r="F158" s="267" t="s">
        <v>599</v>
      </c>
      <c r="G158" s="268" t="s">
        <v>161</v>
      </c>
      <c r="H158" s="269">
        <v>89.837999999999994</v>
      </c>
      <c r="I158" s="270"/>
      <c r="J158" s="271">
        <f>ROUND(I158*H158,2)</f>
        <v>0</v>
      </c>
      <c r="K158" s="267" t="s">
        <v>133</v>
      </c>
      <c r="L158" s="272"/>
      <c r="M158" s="273" t="s">
        <v>1</v>
      </c>
      <c r="N158" s="274" t="s">
        <v>45</v>
      </c>
      <c r="O158" s="92"/>
      <c r="P158" s="228">
        <f>O158*H158</f>
        <v>0</v>
      </c>
      <c r="Q158" s="228">
        <v>0.00089999999999999998</v>
      </c>
      <c r="R158" s="228">
        <f>Q158*H158</f>
        <v>0.080854199999999987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309</v>
      </c>
      <c r="AT158" s="230" t="s">
        <v>226</v>
      </c>
      <c r="AU158" s="230" t="s">
        <v>89</v>
      </c>
      <c r="AY158" s="18" t="s">
        <v>127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85</v>
      </c>
      <c r="BK158" s="231">
        <f>ROUND(I158*H158,2)</f>
        <v>0</v>
      </c>
      <c r="BL158" s="18" t="s">
        <v>214</v>
      </c>
      <c r="BM158" s="230" t="s">
        <v>600</v>
      </c>
    </row>
    <row r="159" s="14" customFormat="1">
      <c r="A159" s="14"/>
      <c r="B159" s="243"/>
      <c r="C159" s="244"/>
      <c r="D159" s="234" t="s">
        <v>136</v>
      </c>
      <c r="E159" s="245" t="s">
        <v>1</v>
      </c>
      <c r="F159" s="246" t="s">
        <v>595</v>
      </c>
      <c r="G159" s="244"/>
      <c r="H159" s="247">
        <v>76.120000000000005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136</v>
      </c>
      <c r="AU159" s="253" t="s">
        <v>89</v>
      </c>
      <c r="AV159" s="14" t="s">
        <v>89</v>
      </c>
      <c r="AW159" s="14" t="s">
        <v>36</v>
      </c>
      <c r="AX159" s="14" t="s">
        <v>80</v>
      </c>
      <c r="AY159" s="253" t="s">
        <v>127</v>
      </c>
    </row>
    <row r="160" s="14" customFormat="1">
      <c r="A160" s="14"/>
      <c r="B160" s="243"/>
      <c r="C160" s="244"/>
      <c r="D160" s="234" t="s">
        <v>136</v>
      </c>
      <c r="E160" s="245" t="s">
        <v>1</v>
      </c>
      <c r="F160" s="246" t="s">
        <v>596</v>
      </c>
      <c r="G160" s="244"/>
      <c r="H160" s="247">
        <v>2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136</v>
      </c>
      <c r="AU160" s="253" t="s">
        <v>89</v>
      </c>
      <c r="AV160" s="14" t="s">
        <v>89</v>
      </c>
      <c r="AW160" s="14" t="s">
        <v>36</v>
      </c>
      <c r="AX160" s="14" t="s">
        <v>80</v>
      </c>
      <c r="AY160" s="253" t="s">
        <v>127</v>
      </c>
    </row>
    <row r="161" s="15" customFormat="1">
      <c r="A161" s="15"/>
      <c r="B161" s="254"/>
      <c r="C161" s="255"/>
      <c r="D161" s="234" t="s">
        <v>136</v>
      </c>
      <c r="E161" s="256" t="s">
        <v>1</v>
      </c>
      <c r="F161" s="257" t="s">
        <v>152</v>
      </c>
      <c r="G161" s="255"/>
      <c r="H161" s="258">
        <v>78.120000000000005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136</v>
      </c>
      <c r="AU161" s="264" t="s">
        <v>89</v>
      </c>
      <c r="AV161" s="15" t="s">
        <v>134</v>
      </c>
      <c r="AW161" s="15" t="s">
        <v>36</v>
      </c>
      <c r="AX161" s="15" t="s">
        <v>80</v>
      </c>
      <c r="AY161" s="264" t="s">
        <v>127</v>
      </c>
    </row>
    <row r="162" s="14" customFormat="1">
      <c r="A162" s="14"/>
      <c r="B162" s="243"/>
      <c r="C162" s="244"/>
      <c r="D162" s="234" t="s">
        <v>136</v>
      </c>
      <c r="E162" s="245" t="s">
        <v>1</v>
      </c>
      <c r="F162" s="246" t="s">
        <v>601</v>
      </c>
      <c r="G162" s="244"/>
      <c r="H162" s="247">
        <v>89.837999999999994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136</v>
      </c>
      <c r="AU162" s="253" t="s">
        <v>89</v>
      </c>
      <c r="AV162" s="14" t="s">
        <v>89</v>
      </c>
      <c r="AW162" s="14" t="s">
        <v>36</v>
      </c>
      <c r="AX162" s="14" t="s">
        <v>85</v>
      </c>
      <c r="AY162" s="253" t="s">
        <v>127</v>
      </c>
    </row>
    <row r="163" s="2" customFormat="1" ht="24.15" customHeight="1">
      <c r="A163" s="39"/>
      <c r="B163" s="40"/>
      <c r="C163" s="265" t="s">
        <v>185</v>
      </c>
      <c r="D163" s="265" t="s">
        <v>226</v>
      </c>
      <c r="E163" s="266" t="s">
        <v>585</v>
      </c>
      <c r="F163" s="267" t="s">
        <v>586</v>
      </c>
      <c r="G163" s="268" t="s">
        <v>161</v>
      </c>
      <c r="H163" s="269">
        <v>89.837999999999994</v>
      </c>
      <c r="I163" s="270"/>
      <c r="J163" s="271">
        <f>ROUND(I163*H163,2)</f>
        <v>0</v>
      </c>
      <c r="K163" s="267" t="s">
        <v>133</v>
      </c>
      <c r="L163" s="272"/>
      <c r="M163" s="273" t="s">
        <v>1</v>
      </c>
      <c r="N163" s="274" t="s">
        <v>45</v>
      </c>
      <c r="O163" s="92"/>
      <c r="P163" s="228">
        <f>O163*H163</f>
        <v>0</v>
      </c>
      <c r="Q163" s="228">
        <v>0.00035</v>
      </c>
      <c r="R163" s="228">
        <f>Q163*H163</f>
        <v>0.0314433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309</v>
      </c>
      <c r="AT163" s="230" t="s">
        <v>226</v>
      </c>
      <c r="AU163" s="230" t="s">
        <v>89</v>
      </c>
      <c r="AY163" s="18" t="s">
        <v>127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214</v>
      </c>
      <c r="BM163" s="230" t="s">
        <v>602</v>
      </c>
    </row>
    <row r="164" s="14" customFormat="1">
      <c r="A164" s="14"/>
      <c r="B164" s="243"/>
      <c r="C164" s="244"/>
      <c r="D164" s="234" t="s">
        <v>136</v>
      </c>
      <c r="E164" s="245" t="s">
        <v>1</v>
      </c>
      <c r="F164" s="246" t="s">
        <v>595</v>
      </c>
      <c r="G164" s="244"/>
      <c r="H164" s="247">
        <v>76.120000000000005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136</v>
      </c>
      <c r="AU164" s="253" t="s">
        <v>89</v>
      </c>
      <c r="AV164" s="14" t="s">
        <v>89</v>
      </c>
      <c r="AW164" s="14" t="s">
        <v>36</v>
      </c>
      <c r="AX164" s="14" t="s">
        <v>80</v>
      </c>
      <c r="AY164" s="253" t="s">
        <v>127</v>
      </c>
    </row>
    <row r="165" s="14" customFormat="1">
      <c r="A165" s="14"/>
      <c r="B165" s="243"/>
      <c r="C165" s="244"/>
      <c r="D165" s="234" t="s">
        <v>136</v>
      </c>
      <c r="E165" s="245" t="s">
        <v>1</v>
      </c>
      <c r="F165" s="246" t="s">
        <v>596</v>
      </c>
      <c r="G165" s="244"/>
      <c r="H165" s="247">
        <v>2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136</v>
      </c>
      <c r="AU165" s="253" t="s">
        <v>89</v>
      </c>
      <c r="AV165" s="14" t="s">
        <v>89</v>
      </c>
      <c r="AW165" s="14" t="s">
        <v>36</v>
      </c>
      <c r="AX165" s="14" t="s">
        <v>80</v>
      </c>
      <c r="AY165" s="253" t="s">
        <v>127</v>
      </c>
    </row>
    <row r="166" s="15" customFormat="1">
      <c r="A166" s="15"/>
      <c r="B166" s="254"/>
      <c r="C166" s="255"/>
      <c r="D166" s="234" t="s">
        <v>136</v>
      </c>
      <c r="E166" s="256" t="s">
        <v>1</v>
      </c>
      <c r="F166" s="257" t="s">
        <v>152</v>
      </c>
      <c r="G166" s="255"/>
      <c r="H166" s="258">
        <v>78.120000000000005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136</v>
      </c>
      <c r="AU166" s="264" t="s">
        <v>89</v>
      </c>
      <c r="AV166" s="15" t="s">
        <v>134</v>
      </c>
      <c r="AW166" s="15" t="s">
        <v>36</v>
      </c>
      <c r="AX166" s="15" t="s">
        <v>80</v>
      </c>
      <c r="AY166" s="264" t="s">
        <v>127</v>
      </c>
    </row>
    <row r="167" s="14" customFormat="1">
      <c r="A167" s="14"/>
      <c r="B167" s="243"/>
      <c r="C167" s="244"/>
      <c r="D167" s="234" t="s">
        <v>136</v>
      </c>
      <c r="E167" s="245" t="s">
        <v>1</v>
      </c>
      <c r="F167" s="246" t="s">
        <v>601</v>
      </c>
      <c r="G167" s="244"/>
      <c r="H167" s="247">
        <v>89.837999999999994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136</v>
      </c>
      <c r="AU167" s="253" t="s">
        <v>89</v>
      </c>
      <c r="AV167" s="14" t="s">
        <v>89</v>
      </c>
      <c r="AW167" s="14" t="s">
        <v>36</v>
      </c>
      <c r="AX167" s="14" t="s">
        <v>85</v>
      </c>
      <c r="AY167" s="253" t="s">
        <v>127</v>
      </c>
    </row>
    <row r="168" s="2" customFormat="1" ht="24.15" customHeight="1">
      <c r="A168" s="39"/>
      <c r="B168" s="40"/>
      <c r="C168" s="265" t="s">
        <v>190</v>
      </c>
      <c r="D168" s="265" t="s">
        <v>226</v>
      </c>
      <c r="E168" s="266" t="s">
        <v>603</v>
      </c>
      <c r="F168" s="267" t="s">
        <v>604</v>
      </c>
      <c r="G168" s="268" t="s">
        <v>161</v>
      </c>
      <c r="H168" s="269">
        <v>16.100000000000001</v>
      </c>
      <c r="I168" s="270"/>
      <c r="J168" s="271">
        <f>ROUND(I168*H168,2)</f>
        <v>0</v>
      </c>
      <c r="K168" s="267" t="s">
        <v>133</v>
      </c>
      <c r="L168" s="272"/>
      <c r="M168" s="273" t="s">
        <v>1</v>
      </c>
      <c r="N168" s="274" t="s">
        <v>45</v>
      </c>
      <c r="O168" s="92"/>
      <c r="P168" s="228">
        <f>O168*H168</f>
        <v>0</v>
      </c>
      <c r="Q168" s="228">
        <v>0.00012</v>
      </c>
      <c r="R168" s="228">
        <f>Q168*H168</f>
        <v>0.0019320000000000001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309</v>
      </c>
      <c r="AT168" s="230" t="s">
        <v>226</v>
      </c>
      <c r="AU168" s="230" t="s">
        <v>89</v>
      </c>
      <c r="AY168" s="18" t="s">
        <v>127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85</v>
      </c>
      <c r="BK168" s="231">
        <f>ROUND(I168*H168,2)</f>
        <v>0</v>
      </c>
      <c r="BL168" s="18" t="s">
        <v>214</v>
      </c>
      <c r="BM168" s="230" t="s">
        <v>605</v>
      </c>
    </row>
    <row r="169" s="14" customFormat="1">
      <c r="A169" s="14"/>
      <c r="B169" s="243"/>
      <c r="C169" s="244"/>
      <c r="D169" s="234" t="s">
        <v>136</v>
      </c>
      <c r="E169" s="245" t="s">
        <v>1</v>
      </c>
      <c r="F169" s="246" t="s">
        <v>606</v>
      </c>
      <c r="G169" s="244"/>
      <c r="H169" s="247">
        <v>14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136</v>
      </c>
      <c r="AU169" s="253" t="s">
        <v>89</v>
      </c>
      <c r="AV169" s="14" t="s">
        <v>89</v>
      </c>
      <c r="AW169" s="14" t="s">
        <v>36</v>
      </c>
      <c r="AX169" s="14" t="s">
        <v>80</v>
      </c>
      <c r="AY169" s="253" t="s">
        <v>127</v>
      </c>
    </row>
    <row r="170" s="14" customFormat="1">
      <c r="A170" s="14"/>
      <c r="B170" s="243"/>
      <c r="C170" s="244"/>
      <c r="D170" s="234" t="s">
        <v>136</v>
      </c>
      <c r="E170" s="245" t="s">
        <v>1</v>
      </c>
      <c r="F170" s="246" t="s">
        <v>607</v>
      </c>
      <c r="G170" s="244"/>
      <c r="H170" s="247">
        <v>16.100000000000001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136</v>
      </c>
      <c r="AU170" s="253" t="s">
        <v>89</v>
      </c>
      <c r="AV170" s="14" t="s">
        <v>89</v>
      </c>
      <c r="AW170" s="14" t="s">
        <v>36</v>
      </c>
      <c r="AX170" s="14" t="s">
        <v>85</v>
      </c>
      <c r="AY170" s="253" t="s">
        <v>127</v>
      </c>
    </row>
    <row r="171" s="2" customFormat="1" ht="24.15" customHeight="1">
      <c r="A171" s="39"/>
      <c r="B171" s="40"/>
      <c r="C171" s="219" t="s">
        <v>8</v>
      </c>
      <c r="D171" s="219" t="s">
        <v>129</v>
      </c>
      <c r="E171" s="220" t="s">
        <v>608</v>
      </c>
      <c r="F171" s="221" t="s">
        <v>609</v>
      </c>
      <c r="G171" s="222" t="s">
        <v>206</v>
      </c>
      <c r="H171" s="223">
        <v>0.114</v>
      </c>
      <c r="I171" s="224"/>
      <c r="J171" s="225">
        <f>ROUND(I171*H171,2)</f>
        <v>0</v>
      </c>
      <c r="K171" s="221" t="s">
        <v>133</v>
      </c>
      <c r="L171" s="45"/>
      <c r="M171" s="226" t="s">
        <v>1</v>
      </c>
      <c r="N171" s="227" t="s">
        <v>45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214</v>
      </c>
      <c r="AT171" s="230" t="s">
        <v>129</v>
      </c>
      <c r="AU171" s="230" t="s">
        <v>89</v>
      </c>
      <c r="AY171" s="18" t="s">
        <v>127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85</v>
      </c>
      <c r="BK171" s="231">
        <f>ROUND(I171*H171,2)</f>
        <v>0</v>
      </c>
      <c r="BL171" s="18" t="s">
        <v>214</v>
      </c>
      <c r="BM171" s="230" t="s">
        <v>610</v>
      </c>
    </row>
    <row r="172" s="12" customFormat="1" ht="25.92" customHeight="1">
      <c r="A172" s="12"/>
      <c r="B172" s="203"/>
      <c r="C172" s="204"/>
      <c r="D172" s="205" t="s">
        <v>79</v>
      </c>
      <c r="E172" s="206" t="s">
        <v>226</v>
      </c>
      <c r="F172" s="206" t="s">
        <v>611</v>
      </c>
      <c r="G172" s="204"/>
      <c r="H172" s="204"/>
      <c r="I172" s="207"/>
      <c r="J172" s="208">
        <f>BK172</f>
        <v>0</v>
      </c>
      <c r="K172" s="204"/>
      <c r="L172" s="209"/>
      <c r="M172" s="210"/>
      <c r="N172" s="211"/>
      <c r="O172" s="211"/>
      <c r="P172" s="212">
        <f>P173+P202</f>
        <v>0</v>
      </c>
      <c r="Q172" s="211"/>
      <c r="R172" s="212">
        <f>R173+R202</f>
        <v>0.12181600000000001</v>
      </c>
      <c r="S172" s="211"/>
      <c r="T172" s="213">
        <f>T173+T202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4" t="s">
        <v>92</v>
      </c>
      <c r="AT172" s="215" t="s">
        <v>79</v>
      </c>
      <c r="AU172" s="215" t="s">
        <v>80</v>
      </c>
      <c r="AY172" s="214" t="s">
        <v>127</v>
      </c>
      <c r="BK172" s="216">
        <f>BK173+BK202</f>
        <v>0</v>
      </c>
    </row>
    <row r="173" s="12" customFormat="1" ht="22.8" customHeight="1">
      <c r="A173" s="12"/>
      <c r="B173" s="203"/>
      <c r="C173" s="204"/>
      <c r="D173" s="205" t="s">
        <v>79</v>
      </c>
      <c r="E173" s="217" t="s">
        <v>612</v>
      </c>
      <c r="F173" s="217" t="s">
        <v>613</v>
      </c>
      <c r="G173" s="204"/>
      <c r="H173" s="204"/>
      <c r="I173" s="207"/>
      <c r="J173" s="218">
        <f>BK173</f>
        <v>0</v>
      </c>
      <c r="K173" s="204"/>
      <c r="L173" s="209"/>
      <c r="M173" s="210"/>
      <c r="N173" s="211"/>
      <c r="O173" s="211"/>
      <c r="P173" s="212">
        <f>SUM(P174:P201)</f>
        <v>0</v>
      </c>
      <c r="Q173" s="211"/>
      <c r="R173" s="212">
        <f>SUM(R174:R201)</f>
        <v>0.091416000000000011</v>
      </c>
      <c r="S173" s="211"/>
      <c r="T173" s="213">
        <f>SUM(T174:T201)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4" t="s">
        <v>92</v>
      </c>
      <c r="AT173" s="215" t="s">
        <v>79</v>
      </c>
      <c r="AU173" s="215" t="s">
        <v>85</v>
      </c>
      <c r="AY173" s="214" t="s">
        <v>127</v>
      </c>
      <c r="BK173" s="216">
        <f>SUM(BK174:BK201)</f>
        <v>0</v>
      </c>
    </row>
    <row r="174" s="2" customFormat="1" ht="33" customHeight="1">
      <c r="A174" s="39"/>
      <c r="B174" s="40"/>
      <c r="C174" s="219" t="s">
        <v>199</v>
      </c>
      <c r="D174" s="219" t="s">
        <v>129</v>
      </c>
      <c r="E174" s="220" t="s">
        <v>614</v>
      </c>
      <c r="F174" s="221" t="s">
        <v>615</v>
      </c>
      <c r="G174" s="222" t="s">
        <v>244</v>
      </c>
      <c r="H174" s="223">
        <v>2</v>
      </c>
      <c r="I174" s="224"/>
      <c r="J174" s="225">
        <f>ROUND(I174*H174,2)</f>
        <v>0</v>
      </c>
      <c r="K174" s="221" t="s">
        <v>133</v>
      </c>
      <c r="L174" s="45"/>
      <c r="M174" s="226" t="s">
        <v>1</v>
      </c>
      <c r="N174" s="227" t="s">
        <v>45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478</v>
      </c>
      <c r="AT174" s="230" t="s">
        <v>129</v>
      </c>
      <c r="AU174" s="230" t="s">
        <v>89</v>
      </c>
      <c r="AY174" s="18" t="s">
        <v>127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85</v>
      </c>
      <c r="BK174" s="231">
        <f>ROUND(I174*H174,2)</f>
        <v>0</v>
      </c>
      <c r="BL174" s="18" t="s">
        <v>478</v>
      </c>
      <c r="BM174" s="230" t="s">
        <v>616</v>
      </c>
    </row>
    <row r="175" s="13" customFormat="1">
      <c r="A175" s="13"/>
      <c r="B175" s="232"/>
      <c r="C175" s="233"/>
      <c r="D175" s="234" t="s">
        <v>136</v>
      </c>
      <c r="E175" s="235" t="s">
        <v>1</v>
      </c>
      <c r="F175" s="236" t="s">
        <v>561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136</v>
      </c>
      <c r="AU175" s="242" t="s">
        <v>89</v>
      </c>
      <c r="AV175" s="13" t="s">
        <v>85</v>
      </c>
      <c r="AW175" s="13" t="s">
        <v>36</v>
      </c>
      <c r="AX175" s="13" t="s">
        <v>80</v>
      </c>
      <c r="AY175" s="242" t="s">
        <v>127</v>
      </c>
    </row>
    <row r="176" s="14" customFormat="1">
      <c r="A176" s="14"/>
      <c r="B176" s="243"/>
      <c r="C176" s="244"/>
      <c r="D176" s="234" t="s">
        <v>136</v>
      </c>
      <c r="E176" s="245" t="s">
        <v>1</v>
      </c>
      <c r="F176" s="246" t="s">
        <v>617</v>
      </c>
      <c r="G176" s="244"/>
      <c r="H176" s="247">
        <v>2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136</v>
      </c>
      <c r="AU176" s="253" t="s">
        <v>89</v>
      </c>
      <c r="AV176" s="14" t="s">
        <v>89</v>
      </c>
      <c r="AW176" s="14" t="s">
        <v>36</v>
      </c>
      <c r="AX176" s="14" t="s">
        <v>85</v>
      </c>
      <c r="AY176" s="253" t="s">
        <v>127</v>
      </c>
    </row>
    <row r="177" s="2" customFormat="1" ht="16.5" customHeight="1">
      <c r="A177" s="39"/>
      <c r="B177" s="40"/>
      <c r="C177" s="265" t="s">
        <v>203</v>
      </c>
      <c r="D177" s="265" t="s">
        <v>226</v>
      </c>
      <c r="E177" s="266" t="s">
        <v>618</v>
      </c>
      <c r="F177" s="267" t="s">
        <v>619</v>
      </c>
      <c r="G177" s="268" t="s">
        <v>244</v>
      </c>
      <c r="H177" s="269">
        <v>2</v>
      </c>
      <c r="I177" s="270"/>
      <c r="J177" s="271">
        <f>ROUND(I177*H177,2)</f>
        <v>0</v>
      </c>
      <c r="K177" s="267" t="s">
        <v>1</v>
      </c>
      <c r="L177" s="272"/>
      <c r="M177" s="273" t="s">
        <v>1</v>
      </c>
      <c r="N177" s="274" t="s">
        <v>45</v>
      </c>
      <c r="O177" s="92"/>
      <c r="P177" s="228">
        <f>O177*H177</f>
        <v>0</v>
      </c>
      <c r="Q177" s="228">
        <v>0.00050000000000000001</v>
      </c>
      <c r="R177" s="228">
        <f>Q177*H177</f>
        <v>0.001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620</v>
      </c>
      <c r="AT177" s="230" t="s">
        <v>226</v>
      </c>
      <c r="AU177" s="230" t="s">
        <v>89</v>
      </c>
      <c r="AY177" s="18" t="s">
        <v>127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85</v>
      </c>
      <c r="BK177" s="231">
        <f>ROUND(I177*H177,2)</f>
        <v>0</v>
      </c>
      <c r="BL177" s="18" t="s">
        <v>620</v>
      </c>
      <c r="BM177" s="230" t="s">
        <v>621</v>
      </c>
    </row>
    <row r="178" s="2" customFormat="1" ht="24.15" customHeight="1">
      <c r="A178" s="39"/>
      <c r="B178" s="40"/>
      <c r="C178" s="219" t="s">
        <v>209</v>
      </c>
      <c r="D178" s="219" t="s">
        <v>129</v>
      </c>
      <c r="E178" s="220" t="s">
        <v>622</v>
      </c>
      <c r="F178" s="221" t="s">
        <v>623</v>
      </c>
      <c r="G178" s="222" t="s">
        <v>244</v>
      </c>
      <c r="H178" s="223">
        <v>2</v>
      </c>
      <c r="I178" s="224"/>
      <c r="J178" s="225">
        <f>ROUND(I178*H178,2)</f>
        <v>0</v>
      </c>
      <c r="K178" s="221" t="s">
        <v>133</v>
      </c>
      <c r="L178" s="45"/>
      <c r="M178" s="226" t="s">
        <v>1</v>
      </c>
      <c r="N178" s="227" t="s">
        <v>45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478</v>
      </c>
      <c r="AT178" s="230" t="s">
        <v>129</v>
      </c>
      <c r="AU178" s="230" t="s">
        <v>89</v>
      </c>
      <c r="AY178" s="18" t="s">
        <v>127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85</v>
      </c>
      <c r="BK178" s="231">
        <f>ROUND(I178*H178,2)</f>
        <v>0</v>
      </c>
      <c r="BL178" s="18" t="s">
        <v>478</v>
      </c>
      <c r="BM178" s="230" t="s">
        <v>624</v>
      </c>
    </row>
    <row r="179" s="13" customFormat="1">
      <c r="A179" s="13"/>
      <c r="B179" s="232"/>
      <c r="C179" s="233"/>
      <c r="D179" s="234" t="s">
        <v>136</v>
      </c>
      <c r="E179" s="235" t="s">
        <v>1</v>
      </c>
      <c r="F179" s="236" t="s">
        <v>561</v>
      </c>
      <c r="G179" s="233"/>
      <c r="H179" s="235" t="s">
        <v>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136</v>
      </c>
      <c r="AU179" s="242" t="s">
        <v>89</v>
      </c>
      <c r="AV179" s="13" t="s">
        <v>85</v>
      </c>
      <c r="AW179" s="13" t="s">
        <v>36</v>
      </c>
      <c r="AX179" s="13" t="s">
        <v>80</v>
      </c>
      <c r="AY179" s="242" t="s">
        <v>127</v>
      </c>
    </row>
    <row r="180" s="14" customFormat="1">
      <c r="A180" s="14"/>
      <c r="B180" s="243"/>
      <c r="C180" s="244"/>
      <c r="D180" s="234" t="s">
        <v>136</v>
      </c>
      <c r="E180" s="245" t="s">
        <v>1</v>
      </c>
      <c r="F180" s="246" t="s">
        <v>625</v>
      </c>
      <c r="G180" s="244"/>
      <c r="H180" s="247">
        <v>2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136</v>
      </c>
      <c r="AU180" s="253" t="s">
        <v>89</v>
      </c>
      <c r="AV180" s="14" t="s">
        <v>89</v>
      </c>
      <c r="AW180" s="14" t="s">
        <v>36</v>
      </c>
      <c r="AX180" s="14" t="s">
        <v>85</v>
      </c>
      <c r="AY180" s="253" t="s">
        <v>127</v>
      </c>
    </row>
    <row r="181" s="2" customFormat="1" ht="16.5" customHeight="1">
      <c r="A181" s="39"/>
      <c r="B181" s="40"/>
      <c r="C181" s="265" t="s">
        <v>214</v>
      </c>
      <c r="D181" s="265" t="s">
        <v>226</v>
      </c>
      <c r="E181" s="266" t="s">
        <v>626</v>
      </c>
      <c r="F181" s="267" t="s">
        <v>627</v>
      </c>
      <c r="G181" s="268" t="s">
        <v>244</v>
      </c>
      <c r="H181" s="269">
        <v>2</v>
      </c>
      <c r="I181" s="270"/>
      <c r="J181" s="271">
        <f>ROUND(I181*H181,2)</f>
        <v>0</v>
      </c>
      <c r="K181" s="267" t="s">
        <v>1</v>
      </c>
      <c r="L181" s="272"/>
      <c r="M181" s="273" t="s">
        <v>1</v>
      </c>
      <c r="N181" s="274" t="s">
        <v>45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620</v>
      </c>
      <c r="AT181" s="230" t="s">
        <v>226</v>
      </c>
      <c r="AU181" s="230" t="s">
        <v>89</v>
      </c>
      <c r="AY181" s="18" t="s">
        <v>127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85</v>
      </c>
      <c r="BK181" s="231">
        <f>ROUND(I181*H181,2)</f>
        <v>0</v>
      </c>
      <c r="BL181" s="18" t="s">
        <v>620</v>
      </c>
      <c r="BM181" s="230" t="s">
        <v>628</v>
      </c>
    </row>
    <row r="182" s="2" customFormat="1" ht="24.15" customHeight="1">
      <c r="A182" s="39"/>
      <c r="B182" s="40"/>
      <c r="C182" s="219" t="s">
        <v>219</v>
      </c>
      <c r="D182" s="219" t="s">
        <v>129</v>
      </c>
      <c r="E182" s="220" t="s">
        <v>629</v>
      </c>
      <c r="F182" s="221" t="s">
        <v>630</v>
      </c>
      <c r="G182" s="222" t="s">
        <v>244</v>
      </c>
      <c r="H182" s="223">
        <v>2</v>
      </c>
      <c r="I182" s="224"/>
      <c r="J182" s="225">
        <f>ROUND(I182*H182,2)</f>
        <v>0</v>
      </c>
      <c r="K182" s="221" t="s">
        <v>133</v>
      </c>
      <c r="L182" s="45"/>
      <c r="M182" s="226" t="s">
        <v>1</v>
      </c>
      <c r="N182" s="227" t="s">
        <v>45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478</v>
      </c>
      <c r="AT182" s="230" t="s">
        <v>129</v>
      </c>
      <c r="AU182" s="230" t="s">
        <v>89</v>
      </c>
      <c r="AY182" s="18" t="s">
        <v>127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85</v>
      </c>
      <c r="BK182" s="231">
        <f>ROUND(I182*H182,2)</f>
        <v>0</v>
      </c>
      <c r="BL182" s="18" t="s">
        <v>478</v>
      </c>
      <c r="BM182" s="230" t="s">
        <v>631</v>
      </c>
    </row>
    <row r="183" s="13" customFormat="1">
      <c r="A183" s="13"/>
      <c r="B183" s="232"/>
      <c r="C183" s="233"/>
      <c r="D183" s="234" t="s">
        <v>136</v>
      </c>
      <c r="E183" s="235" t="s">
        <v>1</v>
      </c>
      <c r="F183" s="236" t="s">
        <v>561</v>
      </c>
      <c r="G183" s="233"/>
      <c r="H183" s="235" t="s">
        <v>1</v>
      </c>
      <c r="I183" s="237"/>
      <c r="J183" s="233"/>
      <c r="K183" s="233"/>
      <c r="L183" s="238"/>
      <c r="M183" s="239"/>
      <c r="N183" s="240"/>
      <c r="O183" s="240"/>
      <c r="P183" s="240"/>
      <c r="Q183" s="240"/>
      <c r="R183" s="240"/>
      <c r="S183" s="240"/>
      <c r="T183" s="24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2" t="s">
        <v>136</v>
      </c>
      <c r="AU183" s="242" t="s">
        <v>89</v>
      </c>
      <c r="AV183" s="13" t="s">
        <v>85</v>
      </c>
      <c r="AW183" s="13" t="s">
        <v>36</v>
      </c>
      <c r="AX183" s="13" t="s">
        <v>80</v>
      </c>
      <c r="AY183" s="242" t="s">
        <v>127</v>
      </c>
    </row>
    <row r="184" s="14" customFormat="1">
      <c r="A184" s="14"/>
      <c r="B184" s="243"/>
      <c r="C184" s="244"/>
      <c r="D184" s="234" t="s">
        <v>136</v>
      </c>
      <c r="E184" s="245" t="s">
        <v>1</v>
      </c>
      <c r="F184" s="246" t="s">
        <v>625</v>
      </c>
      <c r="G184" s="244"/>
      <c r="H184" s="247">
        <v>2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136</v>
      </c>
      <c r="AU184" s="253" t="s">
        <v>89</v>
      </c>
      <c r="AV184" s="14" t="s">
        <v>89</v>
      </c>
      <c r="AW184" s="14" t="s">
        <v>36</v>
      </c>
      <c r="AX184" s="14" t="s">
        <v>85</v>
      </c>
      <c r="AY184" s="253" t="s">
        <v>127</v>
      </c>
    </row>
    <row r="185" s="2" customFormat="1" ht="21.75" customHeight="1">
      <c r="A185" s="39"/>
      <c r="B185" s="40"/>
      <c r="C185" s="265" t="s">
        <v>225</v>
      </c>
      <c r="D185" s="265" t="s">
        <v>226</v>
      </c>
      <c r="E185" s="266" t="s">
        <v>632</v>
      </c>
      <c r="F185" s="267" t="s">
        <v>633</v>
      </c>
      <c r="G185" s="268" t="s">
        <v>244</v>
      </c>
      <c r="H185" s="269">
        <v>2</v>
      </c>
      <c r="I185" s="270"/>
      <c r="J185" s="271">
        <f>ROUND(I185*H185,2)</f>
        <v>0</v>
      </c>
      <c r="K185" s="267" t="s">
        <v>1</v>
      </c>
      <c r="L185" s="272"/>
      <c r="M185" s="273" t="s">
        <v>1</v>
      </c>
      <c r="N185" s="274" t="s">
        <v>45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620</v>
      </c>
      <c r="AT185" s="230" t="s">
        <v>226</v>
      </c>
      <c r="AU185" s="230" t="s">
        <v>89</v>
      </c>
      <c r="AY185" s="18" t="s">
        <v>127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85</v>
      </c>
      <c r="BK185" s="231">
        <f>ROUND(I185*H185,2)</f>
        <v>0</v>
      </c>
      <c r="BL185" s="18" t="s">
        <v>620</v>
      </c>
      <c r="BM185" s="230" t="s">
        <v>634</v>
      </c>
    </row>
    <row r="186" s="2" customFormat="1" ht="16.5" customHeight="1">
      <c r="A186" s="39"/>
      <c r="B186" s="40"/>
      <c r="C186" s="219" t="s">
        <v>232</v>
      </c>
      <c r="D186" s="219" t="s">
        <v>129</v>
      </c>
      <c r="E186" s="220" t="s">
        <v>635</v>
      </c>
      <c r="F186" s="221" t="s">
        <v>636</v>
      </c>
      <c r="G186" s="222" t="s">
        <v>244</v>
      </c>
      <c r="H186" s="223">
        <v>2</v>
      </c>
      <c r="I186" s="224"/>
      <c r="J186" s="225">
        <f>ROUND(I186*H186,2)</f>
        <v>0</v>
      </c>
      <c r="K186" s="221" t="s">
        <v>133</v>
      </c>
      <c r="L186" s="45"/>
      <c r="M186" s="226" t="s">
        <v>1</v>
      </c>
      <c r="N186" s="227" t="s">
        <v>45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478</v>
      </c>
      <c r="AT186" s="230" t="s">
        <v>129</v>
      </c>
      <c r="AU186" s="230" t="s">
        <v>89</v>
      </c>
      <c r="AY186" s="18" t="s">
        <v>127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85</v>
      </c>
      <c r="BK186" s="231">
        <f>ROUND(I186*H186,2)</f>
        <v>0</v>
      </c>
      <c r="BL186" s="18" t="s">
        <v>478</v>
      </c>
      <c r="BM186" s="230" t="s">
        <v>637</v>
      </c>
    </row>
    <row r="187" s="14" customFormat="1">
      <c r="A187" s="14"/>
      <c r="B187" s="243"/>
      <c r="C187" s="244"/>
      <c r="D187" s="234" t="s">
        <v>136</v>
      </c>
      <c r="E187" s="245" t="s">
        <v>1</v>
      </c>
      <c r="F187" s="246" t="s">
        <v>638</v>
      </c>
      <c r="G187" s="244"/>
      <c r="H187" s="247">
        <v>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136</v>
      </c>
      <c r="AU187" s="253" t="s">
        <v>89</v>
      </c>
      <c r="AV187" s="14" t="s">
        <v>89</v>
      </c>
      <c r="AW187" s="14" t="s">
        <v>36</v>
      </c>
      <c r="AX187" s="14" t="s">
        <v>85</v>
      </c>
      <c r="AY187" s="253" t="s">
        <v>127</v>
      </c>
    </row>
    <row r="188" s="2" customFormat="1" ht="16.5" customHeight="1">
      <c r="A188" s="39"/>
      <c r="B188" s="40"/>
      <c r="C188" s="265" t="s">
        <v>236</v>
      </c>
      <c r="D188" s="265" t="s">
        <v>226</v>
      </c>
      <c r="E188" s="266" t="s">
        <v>639</v>
      </c>
      <c r="F188" s="267" t="s">
        <v>640</v>
      </c>
      <c r="G188" s="268" t="s">
        <v>244</v>
      </c>
      <c r="H188" s="269">
        <v>8</v>
      </c>
      <c r="I188" s="270"/>
      <c r="J188" s="271">
        <f>ROUND(I188*H188,2)</f>
        <v>0</v>
      </c>
      <c r="K188" s="267" t="s">
        <v>133</v>
      </c>
      <c r="L188" s="272"/>
      <c r="M188" s="273" t="s">
        <v>1</v>
      </c>
      <c r="N188" s="274" t="s">
        <v>45</v>
      </c>
      <c r="O188" s="92"/>
      <c r="P188" s="228">
        <f>O188*H188</f>
        <v>0</v>
      </c>
      <c r="Q188" s="228">
        <v>0.00020000000000000001</v>
      </c>
      <c r="R188" s="228">
        <f>Q188*H188</f>
        <v>0.0016000000000000001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620</v>
      </c>
      <c r="AT188" s="230" t="s">
        <v>226</v>
      </c>
      <c r="AU188" s="230" t="s">
        <v>89</v>
      </c>
      <c r="AY188" s="18" t="s">
        <v>127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85</v>
      </c>
      <c r="BK188" s="231">
        <f>ROUND(I188*H188,2)</f>
        <v>0</v>
      </c>
      <c r="BL188" s="18" t="s">
        <v>620</v>
      </c>
      <c r="BM188" s="230" t="s">
        <v>641</v>
      </c>
    </row>
    <row r="189" s="14" customFormat="1">
      <c r="A189" s="14"/>
      <c r="B189" s="243"/>
      <c r="C189" s="244"/>
      <c r="D189" s="234" t="s">
        <v>136</v>
      </c>
      <c r="E189" s="245" t="s">
        <v>1</v>
      </c>
      <c r="F189" s="246" t="s">
        <v>642</v>
      </c>
      <c r="G189" s="244"/>
      <c r="H189" s="247">
        <v>8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136</v>
      </c>
      <c r="AU189" s="253" t="s">
        <v>89</v>
      </c>
      <c r="AV189" s="14" t="s">
        <v>89</v>
      </c>
      <c r="AW189" s="14" t="s">
        <v>36</v>
      </c>
      <c r="AX189" s="14" t="s">
        <v>85</v>
      </c>
      <c r="AY189" s="253" t="s">
        <v>127</v>
      </c>
    </row>
    <row r="190" s="2" customFormat="1" ht="33" customHeight="1">
      <c r="A190" s="39"/>
      <c r="B190" s="40"/>
      <c r="C190" s="219" t="s">
        <v>7</v>
      </c>
      <c r="D190" s="219" t="s">
        <v>129</v>
      </c>
      <c r="E190" s="220" t="s">
        <v>643</v>
      </c>
      <c r="F190" s="221" t="s">
        <v>644</v>
      </c>
      <c r="G190" s="222" t="s">
        <v>161</v>
      </c>
      <c r="H190" s="223">
        <v>78.120000000000005</v>
      </c>
      <c r="I190" s="224"/>
      <c r="J190" s="225">
        <f>ROUND(I190*H190,2)</f>
        <v>0</v>
      </c>
      <c r="K190" s="221" t="s">
        <v>133</v>
      </c>
      <c r="L190" s="45"/>
      <c r="M190" s="226" t="s">
        <v>1</v>
      </c>
      <c r="N190" s="227" t="s">
        <v>45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478</v>
      </c>
      <c r="AT190" s="230" t="s">
        <v>129</v>
      </c>
      <c r="AU190" s="230" t="s">
        <v>89</v>
      </c>
      <c r="AY190" s="18" t="s">
        <v>127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85</v>
      </c>
      <c r="BK190" s="231">
        <f>ROUND(I190*H190,2)</f>
        <v>0</v>
      </c>
      <c r="BL190" s="18" t="s">
        <v>478</v>
      </c>
      <c r="BM190" s="230" t="s">
        <v>645</v>
      </c>
    </row>
    <row r="191" s="14" customFormat="1">
      <c r="A191" s="14"/>
      <c r="B191" s="243"/>
      <c r="C191" s="244"/>
      <c r="D191" s="234" t="s">
        <v>136</v>
      </c>
      <c r="E191" s="245" t="s">
        <v>1</v>
      </c>
      <c r="F191" s="246" t="s">
        <v>595</v>
      </c>
      <c r="G191" s="244"/>
      <c r="H191" s="247">
        <v>76.120000000000005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136</v>
      </c>
      <c r="AU191" s="253" t="s">
        <v>89</v>
      </c>
      <c r="AV191" s="14" t="s">
        <v>89</v>
      </c>
      <c r="AW191" s="14" t="s">
        <v>36</v>
      </c>
      <c r="AX191" s="14" t="s">
        <v>80</v>
      </c>
      <c r="AY191" s="253" t="s">
        <v>127</v>
      </c>
    </row>
    <row r="192" s="14" customFormat="1">
      <c r="A192" s="14"/>
      <c r="B192" s="243"/>
      <c r="C192" s="244"/>
      <c r="D192" s="234" t="s">
        <v>136</v>
      </c>
      <c r="E192" s="245" t="s">
        <v>1</v>
      </c>
      <c r="F192" s="246" t="s">
        <v>596</v>
      </c>
      <c r="G192" s="244"/>
      <c r="H192" s="247">
        <v>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136</v>
      </c>
      <c r="AU192" s="253" t="s">
        <v>89</v>
      </c>
      <c r="AV192" s="14" t="s">
        <v>89</v>
      </c>
      <c r="AW192" s="14" t="s">
        <v>36</v>
      </c>
      <c r="AX192" s="14" t="s">
        <v>80</v>
      </c>
      <c r="AY192" s="253" t="s">
        <v>127</v>
      </c>
    </row>
    <row r="193" s="15" customFormat="1">
      <c r="A193" s="15"/>
      <c r="B193" s="254"/>
      <c r="C193" s="255"/>
      <c r="D193" s="234" t="s">
        <v>136</v>
      </c>
      <c r="E193" s="256" t="s">
        <v>1</v>
      </c>
      <c r="F193" s="257" t="s">
        <v>152</v>
      </c>
      <c r="G193" s="255"/>
      <c r="H193" s="258">
        <v>78.120000000000005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136</v>
      </c>
      <c r="AU193" s="264" t="s">
        <v>89</v>
      </c>
      <c r="AV193" s="15" t="s">
        <v>134</v>
      </c>
      <c r="AW193" s="15" t="s">
        <v>36</v>
      </c>
      <c r="AX193" s="15" t="s">
        <v>85</v>
      </c>
      <c r="AY193" s="264" t="s">
        <v>127</v>
      </c>
    </row>
    <row r="194" s="2" customFormat="1" ht="16.5" customHeight="1">
      <c r="A194" s="39"/>
      <c r="B194" s="40"/>
      <c r="C194" s="265" t="s">
        <v>247</v>
      </c>
      <c r="D194" s="265" t="s">
        <v>226</v>
      </c>
      <c r="E194" s="266" t="s">
        <v>646</v>
      </c>
      <c r="F194" s="267" t="s">
        <v>647</v>
      </c>
      <c r="G194" s="268" t="s">
        <v>239</v>
      </c>
      <c r="H194" s="269">
        <v>78.120000000000005</v>
      </c>
      <c r="I194" s="270"/>
      <c r="J194" s="271">
        <f>ROUND(I194*H194,2)</f>
        <v>0</v>
      </c>
      <c r="K194" s="267" t="s">
        <v>133</v>
      </c>
      <c r="L194" s="272"/>
      <c r="M194" s="273" t="s">
        <v>1</v>
      </c>
      <c r="N194" s="274" t="s">
        <v>45</v>
      </c>
      <c r="O194" s="92"/>
      <c r="P194" s="228">
        <f>O194*H194</f>
        <v>0</v>
      </c>
      <c r="Q194" s="228">
        <v>0.001</v>
      </c>
      <c r="R194" s="228">
        <f>Q194*H194</f>
        <v>0.078120000000000009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620</v>
      </c>
      <c r="AT194" s="230" t="s">
        <v>226</v>
      </c>
      <c r="AU194" s="230" t="s">
        <v>89</v>
      </c>
      <c r="AY194" s="18" t="s">
        <v>127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85</v>
      </c>
      <c r="BK194" s="231">
        <f>ROUND(I194*H194,2)</f>
        <v>0</v>
      </c>
      <c r="BL194" s="18" t="s">
        <v>620</v>
      </c>
      <c r="BM194" s="230" t="s">
        <v>648</v>
      </c>
    </row>
    <row r="195" s="2" customFormat="1" ht="16.5" customHeight="1">
      <c r="A195" s="39"/>
      <c r="B195" s="40"/>
      <c r="C195" s="265" t="s">
        <v>252</v>
      </c>
      <c r="D195" s="265" t="s">
        <v>226</v>
      </c>
      <c r="E195" s="266" t="s">
        <v>649</v>
      </c>
      <c r="F195" s="267" t="s">
        <v>650</v>
      </c>
      <c r="G195" s="268" t="s">
        <v>244</v>
      </c>
      <c r="H195" s="269">
        <v>6</v>
      </c>
      <c r="I195" s="270"/>
      <c r="J195" s="271">
        <f>ROUND(I195*H195,2)</f>
        <v>0</v>
      </c>
      <c r="K195" s="267" t="s">
        <v>133</v>
      </c>
      <c r="L195" s="272"/>
      <c r="M195" s="273" t="s">
        <v>1</v>
      </c>
      <c r="N195" s="274" t="s">
        <v>45</v>
      </c>
      <c r="O195" s="92"/>
      <c r="P195" s="228">
        <f>O195*H195</f>
        <v>0</v>
      </c>
      <c r="Q195" s="228">
        <v>0.00024000000000000001</v>
      </c>
      <c r="R195" s="228">
        <f>Q195*H195</f>
        <v>0.0014400000000000001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620</v>
      </c>
      <c r="AT195" s="230" t="s">
        <v>226</v>
      </c>
      <c r="AU195" s="230" t="s">
        <v>89</v>
      </c>
      <c r="AY195" s="18" t="s">
        <v>127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85</v>
      </c>
      <c r="BK195" s="231">
        <f>ROUND(I195*H195,2)</f>
        <v>0</v>
      </c>
      <c r="BL195" s="18" t="s">
        <v>620</v>
      </c>
      <c r="BM195" s="230" t="s">
        <v>651</v>
      </c>
    </row>
    <row r="196" s="2" customFormat="1" ht="37.8" customHeight="1">
      <c r="A196" s="39"/>
      <c r="B196" s="40"/>
      <c r="C196" s="219" t="s">
        <v>257</v>
      </c>
      <c r="D196" s="219" t="s">
        <v>129</v>
      </c>
      <c r="E196" s="220" t="s">
        <v>652</v>
      </c>
      <c r="F196" s="221" t="s">
        <v>653</v>
      </c>
      <c r="G196" s="222" t="s">
        <v>161</v>
      </c>
      <c r="H196" s="223">
        <v>14</v>
      </c>
      <c r="I196" s="224"/>
      <c r="J196" s="225">
        <f>ROUND(I196*H196,2)</f>
        <v>0</v>
      </c>
      <c r="K196" s="221" t="s">
        <v>133</v>
      </c>
      <c r="L196" s="45"/>
      <c r="M196" s="226" t="s">
        <v>1</v>
      </c>
      <c r="N196" s="227" t="s">
        <v>45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478</v>
      </c>
      <c r="AT196" s="230" t="s">
        <v>129</v>
      </c>
      <c r="AU196" s="230" t="s">
        <v>89</v>
      </c>
      <c r="AY196" s="18" t="s">
        <v>127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85</v>
      </c>
      <c r="BK196" s="231">
        <f>ROUND(I196*H196,2)</f>
        <v>0</v>
      </c>
      <c r="BL196" s="18" t="s">
        <v>478</v>
      </c>
      <c r="BM196" s="230" t="s">
        <v>654</v>
      </c>
    </row>
    <row r="197" s="14" customFormat="1">
      <c r="A197" s="14"/>
      <c r="B197" s="243"/>
      <c r="C197" s="244"/>
      <c r="D197" s="234" t="s">
        <v>136</v>
      </c>
      <c r="E197" s="245" t="s">
        <v>1</v>
      </c>
      <c r="F197" s="246" t="s">
        <v>597</v>
      </c>
      <c r="G197" s="244"/>
      <c r="H197" s="247">
        <v>14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136</v>
      </c>
      <c r="AU197" s="253" t="s">
        <v>89</v>
      </c>
      <c r="AV197" s="14" t="s">
        <v>89</v>
      </c>
      <c r="AW197" s="14" t="s">
        <v>36</v>
      </c>
      <c r="AX197" s="14" t="s">
        <v>85</v>
      </c>
      <c r="AY197" s="253" t="s">
        <v>127</v>
      </c>
    </row>
    <row r="198" s="2" customFormat="1" ht="16.5" customHeight="1">
      <c r="A198" s="39"/>
      <c r="B198" s="40"/>
      <c r="C198" s="265" t="s">
        <v>261</v>
      </c>
      <c r="D198" s="265" t="s">
        <v>226</v>
      </c>
      <c r="E198" s="266" t="s">
        <v>655</v>
      </c>
      <c r="F198" s="267" t="s">
        <v>656</v>
      </c>
      <c r="G198" s="268" t="s">
        <v>239</v>
      </c>
      <c r="H198" s="269">
        <v>8.7959999999999994</v>
      </c>
      <c r="I198" s="270"/>
      <c r="J198" s="271">
        <f>ROUND(I198*H198,2)</f>
        <v>0</v>
      </c>
      <c r="K198" s="267" t="s">
        <v>133</v>
      </c>
      <c r="L198" s="272"/>
      <c r="M198" s="273" t="s">
        <v>1</v>
      </c>
      <c r="N198" s="274" t="s">
        <v>45</v>
      </c>
      <c r="O198" s="92"/>
      <c r="P198" s="228">
        <f>O198*H198</f>
        <v>0</v>
      </c>
      <c r="Q198" s="228">
        <v>0.001</v>
      </c>
      <c r="R198" s="228">
        <f>Q198*H198</f>
        <v>0.008796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620</v>
      </c>
      <c r="AT198" s="230" t="s">
        <v>226</v>
      </c>
      <c r="AU198" s="230" t="s">
        <v>89</v>
      </c>
      <c r="AY198" s="18" t="s">
        <v>127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620</v>
      </c>
      <c r="BM198" s="230" t="s">
        <v>657</v>
      </c>
    </row>
    <row r="199" s="14" customFormat="1">
      <c r="A199" s="14"/>
      <c r="B199" s="243"/>
      <c r="C199" s="244"/>
      <c r="D199" s="234" t="s">
        <v>136</v>
      </c>
      <c r="E199" s="245" t="s">
        <v>1</v>
      </c>
      <c r="F199" s="246" t="s">
        <v>658</v>
      </c>
      <c r="G199" s="244"/>
      <c r="H199" s="247">
        <v>8.7959999999999994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136</v>
      </c>
      <c r="AU199" s="253" t="s">
        <v>89</v>
      </c>
      <c r="AV199" s="14" t="s">
        <v>89</v>
      </c>
      <c r="AW199" s="14" t="s">
        <v>36</v>
      </c>
      <c r="AX199" s="14" t="s">
        <v>85</v>
      </c>
      <c r="AY199" s="253" t="s">
        <v>127</v>
      </c>
    </row>
    <row r="200" s="2" customFormat="1" ht="16.5" customHeight="1">
      <c r="A200" s="39"/>
      <c r="B200" s="40"/>
      <c r="C200" s="265" t="s">
        <v>265</v>
      </c>
      <c r="D200" s="265" t="s">
        <v>226</v>
      </c>
      <c r="E200" s="266" t="s">
        <v>659</v>
      </c>
      <c r="F200" s="267" t="s">
        <v>660</v>
      </c>
      <c r="G200" s="268" t="s">
        <v>244</v>
      </c>
      <c r="H200" s="269">
        <v>2</v>
      </c>
      <c r="I200" s="270"/>
      <c r="J200" s="271">
        <f>ROUND(I200*H200,2)</f>
        <v>0</v>
      </c>
      <c r="K200" s="267" t="s">
        <v>133</v>
      </c>
      <c r="L200" s="272"/>
      <c r="M200" s="273" t="s">
        <v>1</v>
      </c>
      <c r="N200" s="274" t="s">
        <v>45</v>
      </c>
      <c r="O200" s="92"/>
      <c r="P200" s="228">
        <f>O200*H200</f>
        <v>0</v>
      </c>
      <c r="Q200" s="228">
        <v>0.00023000000000000001</v>
      </c>
      <c r="R200" s="228">
        <f>Q200*H200</f>
        <v>0.00046000000000000001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620</v>
      </c>
      <c r="AT200" s="230" t="s">
        <v>226</v>
      </c>
      <c r="AU200" s="230" t="s">
        <v>89</v>
      </c>
      <c r="AY200" s="18" t="s">
        <v>127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85</v>
      </c>
      <c r="BK200" s="231">
        <f>ROUND(I200*H200,2)</f>
        <v>0</v>
      </c>
      <c r="BL200" s="18" t="s">
        <v>620</v>
      </c>
      <c r="BM200" s="230" t="s">
        <v>661</v>
      </c>
    </row>
    <row r="201" s="2" customFormat="1" ht="16.5" customHeight="1">
      <c r="A201" s="39"/>
      <c r="B201" s="40"/>
      <c r="C201" s="219" t="s">
        <v>273</v>
      </c>
      <c r="D201" s="219" t="s">
        <v>129</v>
      </c>
      <c r="E201" s="220" t="s">
        <v>662</v>
      </c>
      <c r="F201" s="221" t="s">
        <v>663</v>
      </c>
      <c r="G201" s="222" t="s">
        <v>664</v>
      </c>
      <c r="H201" s="223">
        <v>2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45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478</v>
      </c>
      <c r="AT201" s="230" t="s">
        <v>129</v>
      </c>
      <c r="AU201" s="230" t="s">
        <v>89</v>
      </c>
      <c r="AY201" s="18" t="s">
        <v>127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85</v>
      </c>
      <c r="BK201" s="231">
        <f>ROUND(I201*H201,2)</f>
        <v>0</v>
      </c>
      <c r="BL201" s="18" t="s">
        <v>478</v>
      </c>
      <c r="BM201" s="230" t="s">
        <v>665</v>
      </c>
    </row>
    <row r="202" s="12" customFormat="1" ht="22.8" customHeight="1">
      <c r="A202" s="12"/>
      <c r="B202" s="203"/>
      <c r="C202" s="204"/>
      <c r="D202" s="205" t="s">
        <v>79</v>
      </c>
      <c r="E202" s="217" t="s">
        <v>666</v>
      </c>
      <c r="F202" s="217" t="s">
        <v>667</v>
      </c>
      <c r="G202" s="204"/>
      <c r="H202" s="204"/>
      <c r="I202" s="207"/>
      <c r="J202" s="218">
        <f>BK202</f>
        <v>0</v>
      </c>
      <c r="K202" s="204"/>
      <c r="L202" s="209"/>
      <c r="M202" s="210"/>
      <c r="N202" s="211"/>
      <c r="O202" s="211"/>
      <c r="P202" s="212">
        <f>SUM(P203:P210)</f>
        <v>0</v>
      </c>
      <c r="Q202" s="211"/>
      <c r="R202" s="212">
        <f>SUM(R203:R210)</f>
        <v>0.0304</v>
      </c>
      <c r="S202" s="211"/>
      <c r="T202" s="213">
        <f>SUM(T203:T210)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4" t="s">
        <v>92</v>
      </c>
      <c r="AT202" s="215" t="s">
        <v>79</v>
      </c>
      <c r="AU202" s="215" t="s">
        <v>85</v>
      </c>
      <c r="AY202" s="214" t="s">
        <v>127</v>
      </c>
      <c r="BK202" s="216">
        <f>SUM(BK203:BK210)</f>
        <v>0</v>
      </c>
    </row>
    <row r="203" s="2" customFormat="1" ht="24.15" customHeight="1">
      <c r="A203" s="39"/>
      <c r="B203" s="40"/>
      <c r="C203" s="219" t="s">
        <v>279</v>
      </c>
      <c r="D203" s="219" t="s">
        <v>129</v>
      </c>
      <c r="E203" s="220" t="s">
        <v>668</v>
      </c>
      <c r="F203" s="221" t="s">
        <v>669</v>
      </c>
      <c r="G203" s="222" t="s">
        <v>161</v>
      </c>
      <c r="H203" s="223">
        <v>38</v>
      </c>
      <c r="I203" s="224"/>
      <c r="J203" s="225">
        <f>ROUND(I203*H203,2)</f>
        <v>0</v>
      </c>
      <c r="K203" s="221" t="s">
        <v>133</v>
      </c>
      <c r="L203" s="45"/>
      <c r="M203" s="226" t="s">
        <v>1</v>
      </c>
      <c r="N203" s="227" t="s">
        <v>45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478</v>
      </c>
      <c r="AT203" s="230" t="s">
        <v>129</v>
      </c>
      <c r="AU203" s="230" t="s">
        <v>89</v>
      </c>
      <c r="AY203" s="18" t="s">
        <v>127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85</v>
      </c>
      <c r="BK203" s="231">
        <f>ROUND(I203*H203,2)</f>
        <v>0</v>
      </c>
      <c r="BL203" s="18" t="s">
        <v>478</v>
      </c>
      <c r="BM203" s="230" t="s">
        <v>670</v>
      </c>
    </row>
    <row r="204" s="14" customFormat="1">
      <c r="A204" s="14"/>
      <c r="B204" s="243"/>
      <c r="C204" s="244"/>
      <c r="D204" s="234" t="s">
        <v>136</v>
      </c>
      <c r="E204" s="245" t="s">
        <v>1</v>
      </c>
      <c r="F204" s="246" t="s">
        <v>671</v>
      </c>
      <c r="G204" s="244"/>
      <c r="H204" s="247">
        <v>38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136</v>
      </c>
      <c r="AU204" s="253" t="s">
        <v>89</v>
      </c>
      <c r="AV204" s="14" t="s">
        <v>89</v>
      </c>
      <c r="AW204" s="14" t="s">
        <v>36</v>
      </c>
      <c r="AX204" s="14" t="s">
        <v>85</v>
      </c>
      <c r="AY204" s="253" t="s">
        <v>127</v>
      </c>
    </row>
    <row r="205" s="2" customFormat="1" ht="21.75" customHeight="1">
      <c r="A205" s="39"/>
      <c r="B205" s="40"/>
      <c r="C205" s="219" t="s">
        <v>285</v>
      </c>
      <c r="D205" s="219" t="s">
        <v>129</v>
      </c>
      <c r="E205" s="220" t="s">
        <v>672</v>
      </c>
      <c r="F205" s="221" t="s">
        <v>673</v>
      </c>
      <c r="G205" s="222" t="s">
        <v>161</v>
      </c>
      <c r="H205" s="223">
        <v>38</v>
      </c>
      <c r="I205" s="224"/>
      <c r="J205" s="225">
        <f>ROUND(I205*H205,2)</f>
        <v>0</v>
      </c>
      <c r="K205" s="221" t="s">
        <v>133</v>
      </c>
      <c r="L205" s="45"/>
      <c r="M205" s="226" t="s">
        <v>1</v>
      </c>
      <c r="N205" s="227" t="s">
        <v>45</v>
      </c>
      <c r="O205" s="92"/>
      <c r="P205" s="228">
        <f>O205*H205</f>
        <v>0</v>
      </c>
      <c r="Q205" s="228">
        <v>9.0000000000000006E-05</v>
      </c>
      <c r="R205" s="228">
        <f>Q205*H205</f>
        <v>0.0034200000000000003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478</v>
      </c>
      <c r="AT205" s="230" t="s">
        <v>129</v>
      </c>
      <c r="AU205" s="230" t="s">
        <v>89</v>
      </c>
      <c r="AY205" s="18" t="s">
        <v>127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85</v>
      </c>
      <c r="BK205" s="231">
        <f>ROUND(I205*H205,2)</f>
        <v>0</v>
      </c>
      <c r="BL205" s="18" t="s">
        <v>478</v>
      </c>
      <c r="BM205" s="230" t="s">
        <v>674</v>
      </c>
    </row>
    <row r="206" s="14" customFormat="1">
      <c r="A206" s="14"/>
      <c r="B206" s="243"/>
      <c r="C206" s="244"/>
      <c r="D206" s="234" t="s">
        <v>136</v>
      </c>
      <c r="E206" s="245" t="s">
        <v>1</v>
      </c>
      <c r="F206" s="246" t="s">
        <v>675</v>
      </c>
      <c r="G206" s="244"/>
      <c r="H206" s="247">
        <v>38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136</v>
      </c>
      <c r="AU206" s="253" t="s">
        <v>89</v>
      </c>
      <c r="AV206" s="14" t="s">
        <v>89</v>
      </c>
      <c r="AW206" s="14" t="s">
        <v>36</v>
      </c>
      <c r="AX206" s="14" t="s">
        <v>85</v>
      </c>
      <c r="AY206" s="253" t="s">
        <v>127</v>
      </c>
    </row>
    <row r="207" s="2" customFormat="1" ht="21.75" customHeight="1">
      <c r="A207" s="39"/>
      <c r="B207" s="40"/>
      <c r="C207" s="265" t="s">
        <v>297</v>
      </c>
      <c r="D207" s="265" t="s">
        <v>226</v>
      </c>
      <c r="E207" s="266" t="s">
        <v>676</v>
      </c>
      <c r="F207" s="267" t="s">
        <v>677</v>
      </c>
      <c r="G207" s="268" t="s">
        <v>161</v>
      </c>
      <c r="H207" s="269">
        <v>38</v>
      </c>
      <c r="I207" s="270"/>
      <c r="J207" s="271">
        <f>ROUND(I207*H207,2)</f>
        <v>0</v>
      </c>
      <c r="K207" s="267" t="s">
        <v>133</v>
      </c>
      <c r="L207" s="272"/>
      <c r="M207" s="273" t="s">
        <v>1</v>
      </c>
      <c r="N207" s="274" t="s">
        <v>45</v>
      </c>
      <c r="O207" s="92"/>
      <c r="P207" s="228">
        <f>O207*H207</f>
        <v>0</v>
      </c>
      <c r="Q207" s="228">
        <v>2.0000000000000002E-05</v>
      </c>
      <c r="R207" s="228">
        <f>Q207*H207</f>
        <v>0.00076000000000000004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678</v>
      </c>
      <c r="AT207" s="230" t="s">
        <v>226</v>
      </c>
      <c r="AU207" s="230" t="s">
        <v>89</v>
      </c>
      <c r="AY207" s="18" t="s">
        <v>127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85</v>
      </c>
      <c r="BK207" s="231">
        <f>ROUND(I207*H207,2)</f>
        <v>0</v>
      </c>
      <c r="BL207" s="18" t="s">
        <v>478</v>
      </c>
      <c r="BM207" s="230" t="s">
        <v>679</v>
      </c>
    </row>
    <row r="208" s="2" customFormat="1" ht="33" customHeight="1">
      <c r="A208" s="39"/>
      <c r="B208" s="40"/>
      <c r="C208" s="219" t="s">
        <v>304</v>
      </c>
      <c r="D208" s="219" t="s">
        <v>129</v>
      </c>
      <c r="E208" s="220" t="s">
        <v>680</v>
      </c>
      <c r="F208" s="221" t="s">
        <v>681</v>
      </c>
      <c r="G208" s="222" t="s">
        <v>161</v>
      </c>
      <c r="H208" s="223">
        <v>2</v>
      </c>
      <c r="I208" s="224"/>
      <c r="J208" s="225">
        <f>ROUND(I208*H208,2)</f>
        <v>0</v>
      </c>
      <c r="K208" s="221" t="s">
        <v>133</v>
      </c>
      <c r="L208" s="45"/>
      <c r="M208" s="226" t="s">
        <v>1</v>
      </c>
      <c r="N208" s="227" t="s">
        <v>45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478</v>
      </c>
      <c r="AT208" s="230" t="s">
        <v>129</v>
      </c>
      <c r="AU208" s="230" t="s">
        <v>89</v>
      </c>
      <c r="AY208" s="18" t="s">
        <v>127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85</v>
      </c>
      <c r="BK208" s="231">
        <f>ROUND(I208*H208,2)</f>
        <v>0</v>
      </c>
      <c r="BL208" s="18" t="s">
        <v>478</v>
      </c>
      <c r="BM208" s="230" t="s">
        <v>682</v>
      </c>
    </row>
    <row r="209" s="14" customFormat="1">
      <c r="A209" s="14"/>
      <c r="B209" s="243"/>
      <c r="C209" s="244"/>
      <c r="D209" s="234" t="s">
        <v>136</v>
      </c>
      <c r="E209" s="245" t="s">
        <v>1</v>
      </c>
      <c r="F209" s="246" t="s">
        <v>683</v>
      </c>
      <c r="G209" s="244"/>
      <c r="H209" s="247">
        <v>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136</v>
      </c>
      <c r="AU209" s="253" t="s">
        <v>89</v>
      </c>
      <c r="AV209" s="14" t="s">
        <v>89</v>
      </c>
      <c r="AW209" s="14" t="s">
        <v>36</v>
      </c>
      <c r="AX209" s="14" t="s">
        <v>85</v>
      </c>
      <c r="AY209" s="253" t="s">
        <v>127</v>
      </c>
    </row>
    <row r="210" s="2" customFormat="1" ht="16.5" customHeight="1">
      <c r="A210" s="39"/>
      <c r="B210" s="40"/>
      <c r="C210" s="265" t="s">
        <v>309</v>
      </c>
      <c r="D210" s="265" t="s">
        <v>226</v>
      </c>
      <c r="E210" s="266" t="s">
        <v>684</v>
      </c>
      <c r="F210" s="267" t="s">
        <v>685</v>
      </c>
      <c r="G210" s="268" t="s">
        <v>161</v>
      </c>
      <c r="H210" s="269">
        <v>2</v>
      </c>
      <c r="I210" s="270"/>
      <c r="J210" s="271">
        <f>ROUND(I210*H210,2)</f>
        <v>0</v>
      </c>
      <c r="K210" s="267" t="s">
        <v>133</v>
      </c>
      <c r="L210" s="272"/>
      <c r="M210" s="273" t="s">
        <v>1</v>
      </c>
      <c r="N210" s="274" t="s">
        <v>45</v>
      </c>
      <c r="O210" s="92"/>
      <c r="P210" s="228">
        <f>O210*H210</f>
        <v>0</v>
      </c>
      <c r="Q210" s="228">
        <v>0.01311</v>
      </c>
      <c r="R210" s="228">
        <f>Q210*H210</f>
        <v>0.02622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620</v>
      </c>
      <c r="AT210" s="230" t="s">
        <v>226</v>
      </c>
      <c r="AU210" s="230" t="s">
        <v>89</v>
      </c>
      <c r="AY210" s="18" t="s">
        <v>127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620</v>
      </c>
      <c r="BM210" s="230" t="s">
        <v>686</v>
      </c>
    </row>
    <row r="211" s="12" customFormat="1" ht="25.92" customHeight="1">
      <c r="A211" s="12"/>
      <c r="B211" s="203"/>
      <c r="C211" s="204"/>
      <c r="D211" s="205" t="s">
        <v>79</v>
      </c>
      <c r="E211" s="206" t="s">
        <v>539</v>
      </c>
      <c r="F211" s="206" t="s">
        <v>93</v>
      </c>
      <c r="G211" s="204"/>
      <c r="H211" s="204"/>
      <c r="I211" s="207"/>
      <c r="J211" s="208">
        <f>BK211</f>
        <v>0</v>
      </c>
      <c r="K211" s="204"/>
      <c r="L211" s="209"/>
      <c r="M211" s="210"/>
      <c r="N211" s="211"/>
      <c r="O211" s="211"/>
      <c r="P211" s="212">
        <f>P212</f>
        <v>0</v>
      </c>
      <c r="Q211" s="211"/>
      <c r="R211" s="212">
        <f>R212</f>
        <v>0</v>
      </c>
      <c r="S211" s="211"/>
      <c r="T211" s="213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153</v>
      </c>
      <c r="AT211" s="215" t="s">
        <v>79</v>
      </c>
      <c r="AU211" s="215" t="s">
        <v>80</v>
      </c>
      <c r="AY211" s="214" t="s">
        <v>127</v>
      </c>
      <c r="BK211" s="216">
        <f>BK212</f>
        <v>0</v>
      </c>
    </row>
    <row r="212" s="12" customFormat="1" ht="22.8" customHeight="1">
      <c r="A212" s="12"/>
      <c r="B212" s="203"/>
      <c r="C212" s="204"/>
      <c r="D212" s="205" t="s">
        <v>79</v>
      </c>
      <c r="E212" s="217" t="s">
        <v>540</v>
      </c>
      <c r="F212" s="217" t="s">
        <v>541</v>
      </c>
      <c r="G212" s="204"/>
      <c r="H212" s="204"/>
      <c r="I212" s="207"/>
      <c r="J212" s="218">
        <f>BK212</f>
        <v>0</v>
      </c>
      <c r="K212" s="204"/>
      <c r="L212" s="209"/>
      <c r="M212" s="210"/>
      <c r="N212" s="211"/>
      <c r="O212" s="211"/>
      <c r="P212" s="212">
        <f>P213</f>
        <v>0</v>
      </c>
      <c r="Q212" s="211"/>
      <c r="R212" s="212">
        <f>R213</f>
        <v>0</v>
      </c>
      <c r="S212" s="211"/>
      <c r="T212" s="213">
        <f>T213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4" t="s">
        <v>153</v>
      </c>
      <c r="AT212" s="215" t="s">
        <v>79</v>
      </c>
      <c r="AU212" s="215" t="s">
        <v>85</v>
      </c>
      <c r="AY212" s="214" t="s">
        <v>127</v>
      </c>
      <c r="BK212" s="216">
        <f>BK213</f>
        <v>0</v>
      </c>
    </row>
    <row r="213" s="2" customFormat="1" ht="16.5" customHeight="1">
      <c r="A213" s="39"/>
      <c r="B213" s="40"/>
      <c r="C213" s="219" t="s">
        <v>314</v>
      </c>
      <c r="D213" s="219" t="s">
        <v>129</v>
      </c>
      <c r="E213" s="220" t="s">
        <v>687</v>
      </c>
      <c r="F213" s="221" t="s">
        <v>688</v>
      </c>
      <c r="G213" s="222" t="s">
        <v>689</v>
      </c>
      <c r="H213" s="223">
        <v>1</v>
      </c>
      <c r="I213" s="224"/>
      <c r="J213" s="225">
        <f>ROUND(I213*H213,2)</f>
        <v>0</v>
      </c>
      <c r="K213" s="221" t="s">
        <v>133</v>
      </c>
      <c r="L213" s="45"/>
      <c r="M213" s="289" t="s">
        <v>1</v>
      </c>
      <c r="N213" s="290" t="s">
        <v>45</v>
      </c>
      <c r="O213" s="291"/>
      <c r="P213" s="292">
        <f>O213*H213</f>
        <v>0</v>
      </c>
      <c r="Q213" s="292">
        <v>0</v>
      </c>
      <c r="R213" s="292">
        <f>Q213*H213</f>
        <v>0</v>
      </c>
      <c r="S213" s="292">
        <v>0</v>
      </c>
      <c r="T213" s="293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546</v>
      </c>
      <c r="AT213" s="230" t="s">
        <v>129</v>
      </c>
      <c r="AU213" s="230" t="s">
        <v>89</v>
      </c>
      <c r="AY213" s="18" t="s">
        <v>127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85</v>
      </c>
      <c r="BK213" s="231">
        <f>ROUND(I213*H213,2)</f>
        <v>0</v>
      </c>
      <c r="BL213" s="18" t="s">
        <v>546</v>
      </c>
      <c r="BM213" s="230" t="s">
        <v>690</v>
      </c>
    </row>
    <row r="214" s="2" customFormat="1" ht="6.96" customHeight="1">
      <c r="A214" s="39"/>
      <c r="B214" s="67"/>
      <c r="C214" s="68"/>
      <c r="D214" s="68"/>
      <c r="E214" s="68"/>
      <c r="F214" s="68"/>
      <c r="G214" s="68"/>
      <c r="H214" s="68"/>
      <c r="I214" s="68"/>
      <c r="J214" s="68"/>
      <c r="K214" s="68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TJQUdds4oa9WPgX/NsNy61qvkAcWstsJZf70eCG8QSazRg4viqlzvwaf2qxZVI7OmFqUSWbW0TNEdHreZL1Wnw==" hashValue="CE9zVaWrLV7FLlWymZ4GltwgwHZlPCDy464hrNmG08zK5j5pYaLdiAgpOg8fZnDPiZ9d5fugCJpAmWGWTwkBEw==" algorithmName="SHA-512" password="CC35"/>
  <autoFilter ref="C126:K21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89</v>
      </c>
    </row>
    <row r="4" s="1" customFormat="1" ht="24.96" customHeight="1">
      <c r="B4" s="21"/>
      <c r="D4" s="139" t="s">
        <v>95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Vybudování parkoviště v ul. Hornická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24. 7. 2024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33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34</v>
      </c>
      <c r="F21" s="39"/>
      <c r="G21" s="39"/>
      <c r="H21" s="39"/>
      <c r="I21" s="141" t="s">
        <v>28</v>
      </c>
      <c r="J21" s="144" t="s">
        <v>35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37</v>
      </c>
      <c r="E23" s="39"/>
      <c r="F23" s="39"/>
      <c r="G23" s="39"/>
      <c r="H23" s="39"/>
      <c r="I23" s="141" t="s">
        <v>25</v>
      </c>
      <c r="J23" s="144" t="s">
        <v>33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28</v>
      </c>
      <c r="J24" s="144" t="s">
        <v>35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38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40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42</v>
      </c>
      <c r="G32" s="39"/>
      <c r="H32" s="39"/>
      <c r="I32" s="153" t="s">
        <v>41</v>
      </c>
      <c r="J32" s="153" t="s">
        <v>43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44</v>
      </c>
      <c r="E33" s="141" t="s">
        <v>45</v>
      </c>
      <c r="F33" s="155">
        <f>ROUND((SUM(BE120:BE136)),  2)</f>
        <v>0</v>
      </c>
      <c r="G33" s="39"/>
      <c r="H33" s="39"/>
      <c r="I33" s="156">
        <v>0.20999999999999999</v>
      </c>
      <c r="J33" s="155">
        <f>ROUND(((SUM(BE120:BE136))*I33),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46</v>
      </c>
      <c r="F34" s="155">
        <f>ROUND((SUM(BF120:BF136)),  2)</f>
        <v>0</v>
      </c>
      <c r="G34" s="39"/>
      <c r="H34" s="39"/>
      <c r="I34" s="156">
        <v>0.12</v>
      </c>
      <c r="J34" s="155">
        <f>ROUND(((SUM(BF120:BF136))*I34),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47</v>
      </c>
      <c r="F35" s="155">
        <f>ROUND((SUM(BG120:BG136)),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48</v>
      </c>
      <c r="F36" s="155">
        <f>ROUND((SUM(BH120:BH136)),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49</v>
      </c>
      <c r="F37" s="155">
        <f>ROUND((SUM(BI120:BI136)),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50</v>
      </c>
      <c r="E39" s="159"/>
      <c r="F39" s="159"/>
      <c r="G39" s="160" t="s">
        <v>51</v>
      </c>
      <c r="H39" s="161" t="s">
        <v>52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53</v>
      </c>
      <c r="E50" s="165"/>
      <c r="F50" s="165"/>
      <c r="G50" s="164" t="s">
        <v>54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55</v>
      </c>
      <c r="E61" s="167"/>
      <c r="F61" s="168" t="s">
        <v>56</v>
      </c>
      <c r="G61" s="166" t="s">
        <v>55</v>
      </c>
      <c r="H61" s="167"/>
      <c r="I61" s="167"/>
      <c r="J61" s="169" t="s">
        <v>56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57</v>
      </c>
      <c r="E65" s="170"/>
      <c r="F65" s="170"/>
      <c r="G65" s="164" t="s">
        <v>58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55</v>
      </c>
      <c r="E76" s="167"/>
      <c r="F76" s="168" t="s">
        <v>56</v>
      </c>
      <c r="G76" s="166" t="s">
        <v>55</v>
      </c>
      <c r="H76" s="167"/>
      <c r="I76" s="167"/>
      <c r="J76" s="169" t="s">
        <v>56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Vybudování parkoviště v ul. Hornická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3 -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k.ú. Sokolov</v>
      </c>
      <c r="G89" s="41"/>
      <c r="H89" s="41"/>
      <c r="I89" s="33" t="s">
        <v>22</v>
      </c>
      <c r="J89" s="80" t="str">
        <f>IF(J12="","",J12)</f>
        <v>24. 7. 2024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Město Sokolov</v>
      </c>
      <c r="G91" s="41"/>
      <c r="H91" s="41"/>
      <c r="I91" s="33" t="s">
        <v>32</v>
      </c>
      <c r="J91" s="37" t="str">
        <f>E21</f>
        <v>Vladimír Čechura - MESSOR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5.6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37</v>
      </c>
      <c r="J92" s="37" t="str">
        <f>E24</f>
        <v>Vladimír Čechura - MESSOR s.r.o.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99</v>
      </c>
      <c r="D94" s="177"/>
      <c r="E94" s="177"/>
      <c r="F94" s="177"/>
      <c r="G94" s="177"/>
      <c r="H94" s="177"/>
      <c r="I94" s="177"/>
      <c r="J94" s="178" t="s">
        <v>100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101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102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692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693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694</v>
      </c>
      <c r="E100" s="189"/>
      <c r="F100" s="189"/>
      <c r="G100" s="189"/>
      <c r="H100" s="189"/>
      <c r="I100" s="189"/>
      <c r="J100" s="190">
        <f>J132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112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Vybudování parkoviště v ul. Hornická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3 - Vedlejší rozpočtové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k.ú. Sokolov</v>
      </c>
      <c r="G114" s="41"/>
      <c r="H114" s="41"/>
      <c r="I114" s="33" t="s">
        <v>22</v>
      </c>
      <c r="J114" s="80" t="str">
        <f>IF(J12="","",J12)</f>
        <v>24. 7. 2024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5.65" customHeight="1">
      <c r="A116" s="39"/>
      <c r="B116" s="40"/>
      <c r="C116" s="33" t="s">
        <v>24</v>
      </c>
      <c r="D116" s="41"/>
      <c r="E116" s="41"/>
      <c r="F116" s="28" t="str">
        <f>E15</f>
        <v>Město Sokolov</v>
      </c>
      <c r="G116" s="41"/>
      <c r="H116" s="41"/>
      <c r="I116" s="33" t="s">
        <v>32</v>
      </c>
      <c r="J116" s="37" t="str">
        <f>E21</f>
        <v>Vladimír Čechura - MESSOR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5.65" customHeight="1">
      <c r="A117" s="39"/>
      <c r="B117" s="40"/>
      <c r="C117" s="33" t="s">
        <v>30</v>
      </c>
      <c r="D117" s="41"/>
      <c r="E117" s="41"/>
      <c r="F117" s="28" t="str">
        <f>IF(E18="","",E18)</f>
        <v>Vyplň údaj</v>
      </c>
      <c r="G117" s="41"/>
      <c r="H117" s="41"/>
      <c r="I117" s="33" t="s">
        <v>37</v>
      </c>
      <c r="J117" s="37" t="str">
        <f>E24</f>
        <v>Vladimír Čechura - MESSOR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113</v>
      </c>
      <c r="D119" s="195" t="s">
        <v>65</v>
      </c>
      <c r="E119" s="195" t="s">
        <v>61</v>
      </c>
      <c r="F119" s="195" t="s">
        <v>62</v>
      </c>
      <c r="G119" s="195" t="s">
        <v>114</v>
      </c>
      <c r="H119" s="195" t="s">
        <v>115</v>
      </c>
      <c r="I119" s="195" t="s">
        <v>116</v>
      </c>
      <c r="J119" s="195" t="s">
        <v>100</v>
      </c>
      <c r="K119" s="196" t="s">
        <v>117</v>
      </c>
      <c r="L119" s="197"/>
      <c r="M119" s="101" t="s">
        <v>1</v>
      </c>
      <c r="N119" s="102" t="s">
        <v>44</v>
      </c>
      <c r="O119" s="102" t="s">
        <v>118</v>
      </c>
      <c r="P119" s="102" t="s">
        <v>119</v>
      </c>
      <c r="Q119" s="102" t="s">
        <v>120</v>
      </c>
      <c r="R119" s="102" t="s">
        <v>121</v>
      </c>
      <c r="S119" s="102" t="s">
        <v>122</v>
      </c>
      <c r="T119" s="103" t="s">
        <v>123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124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0</v>
      </c>
      <c r="S120" s="105"/>
      <c r="T120" s="20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79</v>
      </c>
      <c r="AU120" s="18" t="s">
        <v>102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79</v>
      </c>
      <c r="E121" s="206" t="s">
        <v>539</v>
      </c>
      <c r="F121" s="206" t="s">
        <v>93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P122+P126+P132</f>
        <v>0</v>
      </c>
      <c r="Q121" s="211"/>
      <c r="R121" s="212">
        <f>R122+R126+R132</f>
        <v>0</v>
      </c>
      <c r="S121" s="211"/>
      <c r="T121" s="213">
        <f>T122+T126+T132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153</v>
      </c>
      <c r="AT121" s="215" t="s">
        <v>79</v>
      </c>
      <c r="AU121" s="215" t="s">
        <v>80</v>
      </c>
      <c r="AY121" s="214" t="s">
        <v>127</v>
      </c>
      <c r="BK121" s="216">
        <f>BK122+BK126+BK132</f>
        <v>0</v>
      </c>
    </row>
    <row r="122" s="12" customFormat="1" ht="22.8" customHeight="1">
      <c r="A122" s="12"/>
      <c r="B122" s="203"/>
      <c r="C122" s="204"/>
      <c r="D122" s="205" t="s">
        <v>79</v>
      </c>
      <c r="E122" s="217" t="s">
        <v>695</v>
      </c>
      <c r="F122" s="217" t="s">
        <v>696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SUM(P123:P125)</f>
        <v>0</v>
      </c>
      <c r="Q122" s="211"/>
      <c r="R122" s="212">
        <f>SUM(R123:R125)</f>
        <v>0</v>
      </c>
      <c r="S122" s="211"/>
      <c r="T122" s="213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153</v>
      </c>
      <c r="AT122" s="215" t="s">
        <v>79</v>
      </c>
      <c r="AU122" s="215" t="s">
        <v>85</v>
      </c>
      <c r="AY122" s="214" t="s">
        <v>127</v>
      </c>
      <c r="BK122" s="216">
        <f>SUM(BK123:BK125)</f>
        <v>0</v>
      </c>
    </row>
    <row r="123" s="2" customFormat="1" ht="16.5" customHeight="1">
      <c r="A123" s="39"/>
      <c r="B123" s="40"/>
      <c r="C123" s="219" t="s">
        <v>85</v>
      </c>
      <c r="D123" s="219" t="s">
        <v>129</v>
      </c>
      <c r="E123" s="220" t="s">
        <v>697</v>
      </c>
      <c r="F123" s="221" t="s">
        <v>698</v>
      </c>
      <c r="G123" s="222" t="s">
        <v>664</v>
      </c>
      <c r="H123" s="223">
        <v>1</v>
      </c>
      <c r="I123" s="224"/>
      <c r="J123" s="225">
        <f>ROUND(I123*H123,2)</f>
        <v>0</v>
      </c>
      <c r="K123" s="221" t="s">
        <v>699</v>
      </c>
      <c r="L123" s="45"/>
      <c r="M123" s="226" t="s">
        <v>1</v>
      </c>
      <c r="N123" s="227" t="s">
        <v>45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546</v>
      </c>
      <c r="AT123" s="230" t="s">
        <v>129</v>
      </c>
      <c r="AU123" s="230" t="s">
        <v>89</v>
      </c>
      <c r="AY123" s="18" t="s">
        <v>127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85</v>
      </c>
      <c r="BK123" s="231">
        <f>ROUND(I123*H123,2)</f>
        <v>0</v>
      </c>
      <c r="BL123" s="18" t="s">
        <v>546</v>
      </c>
      <c r="BM123" s="230" t="s">
        <v>700</v>
      </c>
    </row>
    <row r="124" s="2" customFormat="1" ht="16.5" customHeight="1">
      <c r="A124" s="39"/>
      <c r="B124" s="40"/>
      <c r="C124" s="219" t="s">
        <v>89</v>
      </c>
      <c r="D124" s="219" t="s">
        <v>129</v>
      </c>
      <c r="E124" s="220" t="s">
        <v>701</v>
      </c>
      <c r="F124" s="221" t="s">
        <v>702</v>
      </c>
      <c r="G124" s="222" t="s">
        <v>664</v>
      </c>
      <c r="H124" s="223">
        <v>1</v>
      </c>
      <c r="I124" s="224"/>
      <c r="J124" s="225">
        <f>ROUND(I124*H124,2)</f>
        <v>0</v>
      </c>
      <c r="K124" s="221" t="s">
        <v>699</v>
      </c>
      <c r="L124" s="45"/>
      <c r="M124" s="226" t="s">
        <v>1</v>
      </c>
      <c r="N124" s="227" t="s">
        <v>45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546</v>
      </c>
      <c r="AT124" s="230" t="s">
        <v>129</v>
      </c>
      <c r="AU124" s="230" t="s">
        <v>89</v>
      </c>
      <c r="AY124" s="18" t="s">
        <v>127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546</v>
      </c>
      <c r="BM124" s="230" t="s">
        <v>703</v>
      </c>
    </row>
    <row r="125" s="2" customFormat="1" ht="16.5" customHeight="1">
      <c r="A125" s="39"/>
      <c r="B125" s="40"/>
      <c r="C125" s="219" t="s">
        <v>92</v>
      </c>
      <c r="D125" s="219" t="s">
        <v>129</v>
      </c>
      <c r="E125" s="220" t="s">
        <v>704</v>
      </c>
      <c r="F125" s="221" t="s">
        <v>705</v>
      </c>
      <c r="G125" s="222" t="s">
        <v>664</v>
      </c>
      <c r="H125" s="223">
        <v>1</v>
      </c>
      <c r="I125" s="224"/>
      <c r="J125" s="225">
        <f>ROUND(I125*H125,2)</f>
        <v>0</v>
      </c>
      <c r="K125" s="221" t="s">
        <v>699</v>
      </c>
      <c r="L125" s="45"/>
      <c r="M125" s="226" t="s">
        <v>1</v>
      </c>
      <c r="N125" s="227" t="s">
        <v>45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546</v>
      </c>
      <c r="AT125" s="230" t="s">
        <v>129</v>
      </c>
      <c r="AU125" s="230" t="s">
        <v>89</v>
      </c>
      <c r="AY125" s="18" t="s">
        <v>127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85</v>
      </c>
      <c r="BK125" s="231">
        <f>ROUND(I125*H125,2)</f>
        <v>0</v>
      </c>
      <c r="BL125" s="18" t="s">
        <v>546</v>
      </c>
      <c r="BM125" s="230" t="s">
        <v>706</v>
      </c>
    </row>
    <row r="126" s="12" customFormat="1" ht="22.8" customHeight="1">
      <c r="A126" s="12"/>
      <c r="B126" s="203"/>
      <c r="C126" s="204"/>
      <c r="D126" s="205" t="s">
        <v>79</v>
      </c>
      <c r="E126" s="217" t="s">
        <v>707</v>
      </c>
      <c r="F126" s="217" t="s">
        <v>708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SUM(P127:P131)</f>
        <v>0</v>
      </c>
      <c r="Q126" s="211"/>
      <c r="R126" s="212">
        <f>SUM(R127:R131)</f>
        <v>0</v>
      </c>
      <c r="S126" s="211"/>
      <c r="T126" s="213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153</v>
      </c>
      <c r="AT126" s="215" t="s">
        <v>79</v>
      </c>
      <c r="AU126" s="215" t="s">
        <v>85</v>
      </c>
      <c r="AY126" s="214" t="s">
        <v>127</v>
      </c>
      <c r="BK126" s="216">
        <f>SUM(BK127:BK131)</f>
        <v>0</v>
      </c>
    </row>
    <row r="127" s="2" customFormat="1" ht="16.5" customHeight="1">
      <c r="A127" s="39"/>
      <c r="B127" s="40"/>
      <c r="C127" s="219" t="s">
        <v>134</v>
      </c>
      <c r="D127" s="219" t="s">
        <v>129</v>
      </c>
      <c r="E127" s="220" t="s">
        <v>709</v>
      </c>
      <c r="F127" s="221" t="s">
        <v>708</v>
      </c>
      <c r="G127" s="222" t="s">
        <v>710</v>
      </c>
      <c r="H127" s="223">
        <v>2</v>
      </c>
      <c r="I127" s="224"/>
      <c r="J127" s="225">
        <f>ROUND(I127*H127,2)</f>
        <v>0</v>
      </c>
      <c r="K127" s="221" t="s">
        <v>699</v>
      </c>
      <c r="L127" s="45"/>
      <c r="M127" s="226" t="s">
        <v>1</v>
      </c>
      <c r="N127" s="227" t="s">
        <v>45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546</v>
      </c>
      <c r="AT127" s="230" t="s">
        <v>129</v>
      </c>
      <c r="AU127" s="230" t="s">
        <v>89</v>
      </c>
      <c r="AY127" s="18" t="s">
        <v>127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546</v>
      </c>
      <c r="BM127" s="230" t="s">
        <v>711</v>
      </c>
    </row>
    <row r="128" s="14" customFormat="1">
      <c r="A128" s="14"/>
      <c r="B128" s="243"/>
      <c r="C128" s="244"/>
      <c r="D128" s="234" t="s">
        <v>136</v>
      </c>
      <c r="E128" s="245" t="s">
        <v>1</v>
      </c>
      <c r="F128" s="246" t="s">
        <v>712</v>
      </c>
      <c r="G128" s="244"/>
      <c r="H128" s="247">
        <v>2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136</v>
      </c>
      <c r="AU128" s="253" t="s">
        <v>89</v>
      </c>
      <c r="AV128" s="14" t="s">
        <v>89</v>
      </c>
      <c r="AW128" s="14" t="s">
        <v>36</v>
      </c>
      <c r="AX128" s="14" t="s">
        <v>85</v>
      </c>
      <c r="AY128" s="253" t="s">
        <v>127</v>
      </c>
    </row>
    <row r="129" s="2" customFormat="1" ht="16.5" customHeight="1">
      <c r="A129" s="39"/>
      <c r="B129" s="40"/>
      <c r="C129" s="219" t="s">
        <v>153</v>
      </c>
      <c r="D129" s="219" t="s">
        <v>129</v>
      </c>
      <c r="E129" s="220" t="s">
        <v>713</v>
      </c>
      <c r="F129" s="221" t="s">
        <v>714</v>
      </c>
      <c r="G129" s="222" t="s">
        <v>710</v>
      </c>
      <c r="H129" s="223">
        <v>2</v>
      </c>
      <c r="I129" s="224"/>
      <c r="J129" s="225">
        <f>ROUND(I129*H129,2)</f>
        <v>0</v>
      </c>
      <c r="K129" s="221" t="s">
        <v>699</v>
      </c>
      <c r="L129" s="45"/>
      <c r="M129" s="226" t="s">
        <v>1</v>
      </c>
      <c r="N129" s="227" t="s">
        <v>45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546</v>
      </c>
      <c r="AT129" s="230" t="s">
        <v>129</v>
      </c>
      <c r="AU129" s="230" t="s">
        <v>89</v>
      </c>
      <c r="AY129" s="18" t="s">
        <v>127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546</v>
      </c>
      <c r="BM129" s="230" t="s">
        <v>715</v>
      </c>
    </row>
    <row r="130" s="2" customFormat="1" ht="16.5" customHeight="1">
      <c r="A130" s="39"/>
      <c r="B130" s="40"/>
      <c r="C130" s="219" t="s">
        <v>158</v>
      </c>
      <c r="D130" s="219" t="s">
        <v>129</v>
      </c>
      <c r="E130" s="220" t="s">
        <v>716</v>
      </c>
      <c r="F130" s="221" t="s">
        <v>717</v>
      </c>
      <c r="G130" s="222" t="s">
        <v>718</v>
      </c>
      <c r="H130" s="223">
        <v>69</v>
      </c>
      <c r="I130" s="224"/>
      <c r="J130" s="225">
        <f>ROUND(I130*H130,2)</f>
        <v>0</v>
      </c>
      <c r="K130" s="221" t="s">
        <v>699</v>
      </c>
      <c r="L130" s="45"/>
      <c r="M130" s="226" t="s">
        <v>1</v>
      </c>
      <c r="N130" s="227" t="s">
        <v>45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546</v>
      </c>
      <c r="AT130" s="230" t="s">
        <v>129</v>
      </c>
      <c r="AU130" s="230" t="s">
        <v>89</v>
      </c>
      <c r="AY130" s="18" t="s">
        <v>127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546</v>
      </c>
      <c r="BM130" s="230" t="s">
        <v>719</v>
      </c>
    </row>
    <row r="131" s="14" customFormat="1">
      <c r="A131" s="14"/>
      <c r="B131" s="243"/>
      <c r="C131" s="244"/>
      <c r="D131" s="234" t="s">
        <v>136</v>
      </c>
      <c r="E131" s="245" t="s">
        <v>1</v>
      </c>
      <c r="F131" s="246" t="s">
        <v>720</v>
      </c>
      <c r="G131" s="244"/>
      <c r="H131" s="247">
        <v>69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136</v>
      </c>
      <c r="AU131" s="253" t="s">
        <v>89</v>
      </c>
      <c r="AV131" s="14" t="s">
        <v>89</v>
      </c>
      <c r="AW131" s="14" t="s">
        <v>36</v>
      </c>
      <c r="AX131" s="14" t="s">
        <v>85</v>
      </c>
      <c r="AY131" s="253" t="s">
        <v>127</v>
      </c>
    </row>
    <row r="132" s="12" customFormat="1" ht="22.8" customHeight="1">
      <c r="A132" s="12"/>
      <c r="B132" s="203"/>
      <c r="C132" s="204"/>
      <c r="D132" s="205" t="s">
        <v>79</v>
      </c>
      <c r="E132" s="217" t="s">
        <v>721</v>
      </c>
      <c r="F132" s="217" t="s">
        <v>722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SUM(P133:P136)</f>
        <v>0</v>
      </c>
      <c r="Q132" s="211"/>
      <c r="R132" s="212">
        <f>SUM(R133:R136)</f>
        <v>0</v>
      </c>
      <c r="S132" s="211"/>
      <c r="T132" s="213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153</v>
      </c>
      <c r="AT132" s="215" t="s">
        <v>79</v>
      </c>
      <c r="AU132" s="215" t="s">
        <v>85</v>
      </c>
      <c r="AY132" s="214" t="s">
        <v>127</v>
      </c>
      <c r="BK132" s="216">
        <f>SUM(BK133:BK136)</f>
        <v>0</v>
      </c>
    </row>
    <row r="133" s="2" customFormat="1" ht="21.75" customHeight="1">
      <c r="A133" s="39"/>
      <c r="B133" s="40"/>
      <c r="C133" s="219" t="s">
        <v>165</v>
      </c>
      <c r="D133" s="219" t="s">
        <v>129</v>
      </c>
      <c r="E133" s="220" t="s">
        <v>723</v>
      </c>
      <c r="F133" s="221" t="s">
        <v>724</v>
      </c>
      <c r="G133" s="222" t="s">
        <v>664</v>
      </c>
      <c r="H133" s="223">
        <v>1</v>
      </c>
      <c r="I133" s="224"/>
      <c r="J133" s="225">
        <f>ROUND(I133*H133,2)</f>
        <v>0</v>
      </c>
      <c r="K133" s="221" t="s">
        <v>699</v>
      </c>
      <c r="L133" s="45"/>
      <c r="M133" s="226" t="s">
        <v>1</v>
      </c>
      <c r="N133" s="227" t="s">
        <v>45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546</v>
      </c>
      <c r="AT133" s="230" t="s">
        <v>129</v>
      </c>
      <c r="AU133" s="230" t="s">
        <v>89</v>
      </c>
      <c r="AY133" s="18" t="s">
        <v>127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546</v>
      </c>
      <c r="BM133" s="230" t="s">
        <v>725</v>
      </c>
    </row>
    <row r="134" s="2" customFormat="1" ht="24.15" customHeight="1">
      <c r="A134" s="39"/>
      <c r="B134" s="40"/>
      <c r="C134" s="219" t="s">
        <v>170</v>
      </c>
      <c r="D134" s="219" t="s">
        <v>129</v>
      </c>
      <c r="E134" s="220" t="s">
        <v>726</v>
      </c>
      <c r="F134" s="221" t="s">
        <v>727</v>
      </c>
      <c r="G134" s="222" t="s">
        <v>664</v>
      </c>
      <c r="H134" s="223">
        <v>1</v>
      </c>
      <c r="I134" s="224"/>
      <c r="J134" s="225">
        <f>ROUND(I134*H134,2)</f>
        <v>0</v>
      </c>
      <c r="K134" s="221" t="s">
        <v>699</v>
      </c>
      <c r="L134" s="45"/>
      <c r="M134" s="226" t="s">
        <v>1</v>
      </c>
      <c r="N134" s="227" t="s">
        <v>45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546</v>
      </c>
      <c r="AT134" s="230" t="s">
        <v>129</v>
      </c>
      <c r="AU134" s="230" t="s">
        <v>89</v>
      </c>
      <c r="AY134" s="18" t="s">
        <v>127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546</v>
      </c>
      <c r="BM134" s="230" t="s">
        <v>728</v>
      </c>
    </row>
    <row r="135" s="2" customFormat="1" ht="16.5" customHeight="1">
      <c r="A135" s="39"/>
      <c r="B135" s="40"/>
      <c r="C135" s="219" t="s">
        <v>179</v>
      </c>
      <c r="D135" s="219" t="s">
        <v>129</v>
      </c>
      <c r="E135" s="220" t="s">
        <v>729</v>
      </c>
      <c r="F135" s="221" t="s">
        <v>730</v>
      </c>
      <c r="G135" s="222" t="s">
        <v>664</v>
      </c>
      <c r="H135" s="223">
        <v>3</v>
      </c>
      <c r="I135" s="224"/>
      <c r="J135" s="225">
        <f>ROUND(I135*H135,2)</f>
        <v>0</v>
      </c>
      <c r="K135" s="221" t="s">
        <v>699</v>
      </c>
      <c r="L135" s="45"/>
      <c r="M135" s="226" t="s">
        <v>1</v>
      </c>
      <c r="N135" s="227" t="s">
        <v>45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546</v>
      </c>
      <c r="AT135" s="230" t="s">
        <v>129</v>
      </c>
      <c r="AU135" s="230" t="s">
        <v>89</v>
      </c>
      <c r="AY135" s="18" t="s">
        <v>127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546</v>
      </c>
      <c r="BM135" s="230" t="s">
        <v>731</v>
      </c>
    </row>
    <row r="136" s="14" customFormat="1">
      <c r="A136" s="14"/>
      <c r="B136" s="243"/>
      <c r="C136" s="244"/>
      <c r="D136" s="234" t="s">
        <v>136</v>
      </c>
      <c r="E136" s="245" t="s">
        <v>1</v>
      </c>
      <c r="F136" s="246" t="s">
        <v>732</v>
      </c>
      <c r="G136" s="244"/>
      <c r="H136" s="247">
        <v>3</v>
      </c>
      <c r="I136" s="248"/>
      <c r="J136" s="244"/>
      <c r="K136" s="244"/>
      <c r="L136" s="249"/>
      <c r="M136" s="294"/>
      <c r="N136" s="295"/>
      <c r="O136" s="295"/>
      <c r="P136" s="295"/>
      <c r="Q136" s="295"/>
      <c r="R136" s="295"/>
      <c r="S136" s="295"/>
      <c r="T136" s="29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136</v>
      </c>
      <c r="AU136" s="253" t="s">
        <v>89</v>
      </c>
      <c r="AV136" s="14" t="s">
        <v>89</v>
      </c>
      <c r="AW136" s="14" t="s">
        <v>36</v>
      </c>
      <c r="AX136" s="14" t="s">
        <v>85</v>
      </c>
      <c r="AY136" s="253" t="s">
        <v>127</v>
      </c>
    </row>
    <row r="137" s="2" customFormat="1" ht="6.96" customHeight="1">
      <c r="A137" s="39"/>
      <c r="B137" s="67"/>
      <c r="C137" s="68"/>
      <c r="D137" s="68"/>
      <c r="E137" s="68"/>
      <c r="F137" s="68"/>
      <c r="G137" s="68"/>
      <c r="H137" s="68"/>
      <c r="I137" s="68"/>
      <c r="J137" s="68"/>
      <c r="K137" s="68"/>
      <c r="L137" s="45"/>
      <c r="M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</sheetData>
  <sheetProtection sheet="1" autoFilter="0" formatColumns="0" formatRows="0" objects="1" scenarios="1" spinCount="100000" saltValue="J04l/NLSSlDIRWfPv3LFWDRIDsTdBV3VM4HXKJmaxmMKtMFYmJKBsQohnjJAydu/WmjRFdbFKyfxpm3liGmQJg==" hashValue="/YesQKY7cy9g2V767ZaXNHOKtK8LjAYhd6thS5iye3GWdMWaMfVmitSs3E3qqIWVyAgDBvmk/6wYPdjGwy+I2w==" algorithmName="SHA-512" password="CC35"/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NB-ORSULA\Kros</dc:creator>
  <cp:lastModifiedBy>NB-ORSULA\Kros</cp:lastModifiedBy>
  <dcterms:created xsi:type="dcterms:W3CDTF">2024-07-29T08:52:11Z</dcterms:created>
  <dcterms:modified xsi:type="dcterms:W3CDTF">2024-07-29T08:52:14Z</dcterms:modified>
</cp:coreProperties>
</file>