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s\Desktop\"/>
    </mc:Choice>
  </mc:AlternateContent>
  <bookViews>
    <workbookView xWindow="0" yWindow="0" windowWidth="0" windowHeight="0"/>
  </bookViews>
  <sheets>
    <sheet name="Rekapitulace stavby" sheetId="1" r:id="rId1"/>
    <sheet name="SO101 - Výstavba parkoviště" sheetId="2" r:id="rId2"/>
    <sheet name="SO102 - DIO" sheetId="3" r:id="rId3"/>
    <sheet name="SO401 - Veřejné osvětlení" sheetId="4" r:id="rId4"/>
    <sheet name="VRN - Vedlejší rozpočtové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'SO101 - Výstavba parkoviště'!$C$88:$K$348</definedName>
    <definedName name="_xlnm.Print_Area" localSheetId="1">'SO101 - Výstavba parkoviště'!$C$4:$J$39,'SO101 - Výstavba parkoviště'!$C$45:$J$70,'SO101 - Výstavba parkoviště'!$C$76:$J$348</definedName>
    <definedName name="_xlnm.Print_Titles" localSheetId="1">'SO101 - Výstavba parkoviště'!$88:$88</definedName>
    <definedName name="_xlnm._FilterDatabase" localSheetId="2" hidden="1">'SO102 - DIO'!$C$82:$K$113</definedName>
    <definedName name="_xlnm.Print_Area" localSheetId="2">'SO102 - DIO'!$C$4:$J$39,'SO102 - DIO'!$C$45:$J$64,'SO102 - DIO'!$C$70:$J$113</definedName>
    <definedName name="_xlnm.Print_Titles" localSheetId="2">'SO102 - DIO'!$82:$82</definedName>
    <definedName name="_xlnm._FilterDatabase" localSheetId="3" hidden="1">'SO401 - Veřejné osvětlení'!$C$81:$K$132</definedName>
    <definedName name="_xlnm.Print_Area" localSheetId="3">'SO401 - Veřejné osvětlení'!$C$4:$J$39,'SO401 - Veřejné osvětlení'!$C$45:$J$63,'SO401 - Veřejné osvětlení'!$C$69:$J$132</definedName>
    <definedName name="_xlnm.Print_Titles" localSheetId="3">'SO401 - Veřejné osvětlení'!$81:$81</definedName>
    <definedName name="_xlnm._FilterDatabase" localSheetId="4" hidden="1">'VRN - Vedlejší rozpočtové...'!$C$82:$K$95</definedName>
    <definedName name="_xlnm.Print_Area" localSheetId="4">'VRN - Vedlejší rozpočtové...'!$C$4:$J$39,'VRN - Vedlejší rozpočtové...'!$C$45:$J$64,'VRN - Vedlejší rozpočtové...'!$C$70:$J$95</definedName>
    <definedName name="_xlnm.Print_Titles" localSheetId="4">'VRN - Vedlejší rozpočtové...'!$82:$82</definedName>
    <definedName name="_xlnm.Print_Area" localSheetId="5">'Seznam figur'!$C$4:$G$82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4" r="J37"/>
  <c r="J36"/>
  <c i="1" r="AY57"/>
  <c i="4" r="J35"/>
  <c i="1" r="AX57"/>
  <c i="4"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113"/>
  <c r="BH113"/>
  <c r="BG113"/>
  <c r="BF113"/>
  <c r="T113"/>
  <c r="T112"/>
  <c r="T111"/>
  <c r="R113"/>
  <c r="R112"/>
  <c r="R111"/>
  <c r="P113"/>
  <c r="P112"/>
  <c r="P111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R317"/>
  <c r="P317"/>
  <c r="BI307"/>
  <c r="BH307"/>
  <c r="BG307"/>
  <c r="BF307"/>
  <c r="T307"/>
  <c r="R307"/>
  <c r="P307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J247"/>
  <c r="BK197"/>
  <c r="J165"/>
  <c r="J98"/>
  <c r="J145"/>
  <c r="J336"/>
  <c r="BK268"/>
  <c r="J245"/>
  <c r="J195"/>
  <c r="J113"/>
  <c i="3" r="J97"/>
  <c r="J100"/>
  <c i="4" r="BK85"/>
  <c r="BK123"/>
  <c r="J101"/>
  <c i="2" r="BK243"/>
  <c r="BK213"/>
  <c r="BK170"/>
  <c r="BK282"/>
  <c r="J136"/>
  <c r="BK341"/>
  <c r="BK272"/>
  <c r="BK249"/>
  <c r="BK204"/>
  <c r="BK140"/>
  <c i="3" r="BK100"/>
  <c i="4" r="BK119"/>
  <c r="J119"/>
  <c r="BK127"/>
  <c r="J112"/>
  <c i="5" r="J86"/>
  <c i="2" r="J276"/>
  <c r="J140"/>
  <c r="J337"/>
  <c r="BK286"/>
  <c r="J259"/>
  <c r="J243"/>
  <c r="BK201"/>
  <c r="BK167"/>
  <c r="J101"/>
  <c i="3" r="BK91"/>
  <c r="J95"/>
  <c i="4" r="BK105"/>
  <c r="BK112"/>
  <c r="J124"/>
  <c r="J85"/>
  <c r="J98"/>
  <c i="5" r="J89"/>
  <c i="2" r="J246"/>
  <c r="J225"/>
  <c r="BK195"/>
  <c r="BK166"/>
  <c r="BK132"/>
  <c r="J279"/>
  <c r="J142"/>
  <c r="J347"/>
  <c r="BK298"/>
  <c r="J272"/>
  <c r="J250"/>
  <c r="J222"/>
  <c r="BK174"/>
  <c r="BK121"/>
  <c r="BK95"/>
  <c i="3" r="J110"/>
  <c r="BK89"/>
  <c i="4" r="J93"/>
  <c r="BK101"/>
  <c r="BK107"/>
  <c r="BK121"/>
  <c i="5" r="J92"/>
  <c i="2" r="J240"/>
  <c r="J209"/>
  <c r="J172"/>
  <c r="BK127"/>
  <c r="J167"/>
  <c r="J341"/>
  <c r="BK279"/>
  <c r="J254"/>
  <c r="BK209"/>
  <c r="BK160"/>
  <c i="3" r="BK110"/>
  <c r="J91"/>
  <c i="4" r="BK92"/>
  <c r="J88"/>
  <c r="BK117"/>
  <c i="2" r="J249"/>
  <c r="J228"/>
  <c r="BK176"/>
  <c r="BK130"/>
  <c r="J182"/>
  <c r="J95"/>
  <c r="J282"/>
  <c r="BK254"/>
  <c r="J219"/>
  <c r="J161"/>
  <c i="1" r="AS54"/>
  <c i="4" r="J111"/>
  <c r="BK87"/>
  <c i="2" r="J290"/>
  <c r="J147"/>
  <c r="J344"/>
  <c r="BK304"/>
  <c r="J268"/>
  <c r="BK247"/>
  <c r="J213"/>
  <c r="BK163"/>
  <c r="J125"/>
  <c i="3" r="J106"/>
  <c r="BK104"/>
  <c i="4" r="J90"/>
  <c r="BK93"/>
  <c r="BK103"/>
  <c r="BK111"/>
  <c i="5" r="J88"/>
  <c r="BK89"/>
  <c i="2" r="BK241"/>
  <c r="BK219"/>
  <c r="BK182"/>
  <c r="J163"/>
  <c r="BK129"/>
  <c r="BK293"/>
  <c r="J154"/>
  <c r="BK98"/>
  <c r="BK336"/>
  <c r="BK276"/>
  <c r="J256"/>
  <c r="J234"/>
  <c r="J193"/>
  <c r="BK142"/>
  <c i="3" r="J113"/>
  <c r="J104"/>
  <c i="4" r="BK109"/>
  <c r="BK130"/>
  <c r="J96"/>
  <c r="BK91"/>
  <c r="J109"/>
  <c i="5" r="BK90"/>
  <c i="2" r="BK245"/>
  <c r="BK222"/>
  <c r="BK145"/>
  <c r="J286"/>
  <c r="J129"/>
  <c r="J307"/>
  <c r="J264"/>
  <c r="BK237"/>
  <c r="BK165"/>
  <c r="BK330"/>
  <c i="3" r="J86"/>
  <c i="4" r="J122"/>
  <c r="J103"/>
  <c r="J99"/>
  <c r="BK86"/>
  <c i="2" r="J236"/>
  <c r="BK193"/>
  <c r="BK161"/>
  <c r="BK109"/>
  <c r="J127"/>
  <c r="J304"/>
  <c r="BK258"/>
  <c r="J230"/>
  <c r="BK172"/>
  <c r="BK113"/>
  <c i="3" r="BK95"/>
  <c i="4" r="J87"/>
  <c r="BK98"/>
  <c r="BK88"/>
  <c r="J105"/>
  <c i="2" r="BK125"/>
  <c r="J178"/>
  <c r="J105"/>
  <c r="J298"/>
  <c r="BK264"/>
  <c r="BK256"/>
  <c r="BK236"/>
  <c r="BK188"/>
  <c r="BK136"/>
  <c r="J92"/>
  <c i="3" r="BK113"/>
  <c i="4" r="BK132"/>
  <c r="BK94"/>
  <c r="BK99"/>
  <c r="J121"/>
  <c r="BK122"/>
  <c i="5" r="BK94"/>
  <c r="BK88"/>
  <c i="2" r="J237"/>
  <c r="BK211"/>
  <c r="J188"/>
  <c r="J160"/>
  <c r="J117"/>
  <c r="BK274"/>
  <c r="J132"/>
  <c r="BK337"/>
  <c r="BK290"/>
  <c r="BK259"/>
  <c r="J241"/>
  <c r="J197"/>
  <c r="J162"/>
  <c r="J330"/>
  <c i="3" r="J89"/>
  <c i="4" r="J127"/>
  <c r="J89"/>
  <c r="J91"/>
  <c r="J86"/>
  <c r="BK102"/>
  <c i="5" r="BK86"/>
  <c i="2" r="BK230"/>
  <c r="J184"/>
  <c r="BK157"/>
  <c r="BK186"/>
  <c r="BK92"/>
  <c r="J293"/>
  <c r="J258"/>
  <c r="BK228"/>
  <c r="BK184"/>
  <c r="BK105"/>
  <c i="3" r="BK106"/>
  <c i="4" r="BK96"/>
  <c r="BK95"/>
  <c r="J130"/>
  <c i="5" r="BK92"/>
  <c i="2" r="J204"/>
  <c r="BK147"/>
  <c r="J324"/>
  <c r="BK162"/>
  <c r="BK317"/>
  <c r="BK266"/>
  <c r="BK240"/>
  <c r="J186"/>
  <c r="BK344"/>
  <c i="3" r="BK86"/>
  <c i="4" r="J95"/>
  <c r="J92"/>
  <c r="BK124"/>
  <c i="5" r="J90"/>
  <c i="2" r="BK324"/>
  <c r="J170"/>
  <c r="J130"/>
  <c r="J317"/>
  <c r="J274"/>
  <c r="BK250"/>
  <c r="BK225"/>
  <c r="BK178"/>
  <c r="J157"/>
  <c r="J121"/>
  <c i="3" r="J102"/>
  <c i="4" r="J125"/>
  <c r="J123"/>
  <c r="BK89"/>
  <c r="BK90"/>
  <c r="J107"/>
  <c i="5" r="J94"/>
  <c i="2" r="BK347"/>
  <c r="BK234"/>
  <c r="J201"/>
  <c r="J174"/>
  <c r="BK154"/>
  <c r="BK101"/>
  <c r="J176"/>
  <c r="BK117"/>
  <c r="BK307"/>
  <c r="J266"/>
  <c r="BK246"/>
  <c r="J211"/>
  <c r="J166"/>
  <c r="J109"/>
  <c i="3" r="BK102"/>
  <c r="BK97"/>
  <c i="4" r="J102"/>
  <c r="J117"/>
  <c r="J132"/>
  <c r="BK125"/>
  <c r="J94"/>
  <c i="2" l="1" r="BK91"/>
  <c r="J91"/>
  <c r="J61"/>
  <c r="BK181"/>
  <c r="J181"/>
  <c r="J62"/>
  <c r="R181"/>
  <c r="P187"/>
  <c r="P233"/>
  <c r="R233"/>
  <c r="R239"/>
  <c r="R292"/>
  <c r="P343"/>
  <c r="P342"/>
  <c i="3" r="BK85"/>
  <c r="BK84"/>
  <c r="J84"/>
  <c r="J60"/>
  <c i="2" r="T91"/>
  <c r="T181"/>
  <c r="T187"/>
  <c r="T233"/>
  <c r="T239"/>
  <c r="BK292"/>
  <c r="J292"/>
  <c r="J66"/>
  <c r="R343"/>
  <c r="R342"/>
  <c i="3" r="T85"/>
  <c r="T84"/>
  <c r="T83"/>
  <c i="4" r="P84"/>
  <c r="BK106"/>
  <c r="J106"/>
  <c r="J62"/>
  <c r="R106"/>
  <c i="5" r="P85"/>
  <c r="P84"/>
  <c r="P83"/>
  <c i="1" r="AU58"/>
  <c i="2" r="P91"/>
  <c r="BK187"/>
  <c r="J187"/>
  <c r="J63"/>
  <c r="BK233"/>
  <c r="J233"/>
  <c r="J64"/>
  <c r="P239"/>
  <c r="T292"/>
  <c r="BK343"/>
  <c r="BK342"/>
  <c r="J342"/>
  <c r="J68"/>
  <c i="3" r="P85"/>
  <c r="P84"/>
  <c r="P83"/>
  <c i="1" r="AU56"/>
  <c i="4" r="R84"/>
  <c r="R83"/>
  <c r="R82"/>
  <c r="T106"/>
  <c i="5" r="BK85"/>
  <c r="R85"/>
  <c r="R84"/>
  <c r="R83"/>
  <c i="2" r="R91"/>
  <c r="R90"/>
  <c r="R89"/>
  <c r="P181"/>
  <c r="R187"/>
  <c r="BK239"/>
  <c r="J239"/>
  <c r="J65"/>
  <c r="P292"/>
  <c r="T343"/>
  <c r="T342"/>
  <c i="3" r="R85"/>
  <c r="R84"/>
  <c r="R83"/>
  <c i="4" r="BK84"/>
  <c r="J84"/>
  <c r="J61"/>
  <c r="T84"/>
  <c r="T83"/>
  <c r="T82"/>
  <c r="P106"/>
  <c i="5" r="T85"/>
  <c r="T84"/>
  <c r="T83"/>
  <c i="2" r="BK340"/>
  <c r="J340"/>
  <c r="J67"/>
  <c i="5" r="BK91"/>
  <c r="J91"/>
  <c r="J62"/>
  <c i="3" r="BK112"/>
  <c r="J112"/>
  <c r="J63"/>
  <c i="5" r="BK93"/>
  <c r="J93"/>
  <c r="J63"/>
  <c i="4" r="BK83"/>
  <c r="J83"/>
  <c r="J60"/>
  <c i="5" r="E73"/>
  <c r="BE90"/>
  <c r="F55"/>
  <c r="BE86"/>
  <c r="BE88"/>
  <c r="BE92"/>
  <c r="J52"/>
  <c r="BE89"/>
  <c r="BE94"/>
  <c i="3" r="J85"/>
  <c r="J61"/>
  <c i="4" r="F55"/>
  <c r="BE85"/>
  <c r="BE88"/>
  <c r="BE89"/>
  <c r="BE93"/>
  <c r="BE123"/>
  <c r="BE124"/>
  <c r="BE127"/>
  <c r="BE92"/>
  <c r="BE94"/>
  <c r="BE95"/>
  <c r="BE96"/>
  <c r="BE101"/>
  <c r="BE105"/>
  <c r="BE125"/>
  <c r="E48"/>
  <c r="BE86"/>
  <c r="BE102"/>
  <c r="BE103"/>
  <c r="BE107"/>
  <c r="BE109"/>
  <c r="BE119"/>
  <c r="BE122"/>
  <c r="BE130"/>
  <c r="BE132"/>
  <c r="J52"/>
  <c r="BE87"/>
  <c r="BE90"/>
  <c r="BE91"/>
  <c r="BE98"/>
  <c r="BE99"/>
  <c r="BE111"/>
  <c r="BE112"/>
  <c r="BE117"/>
  <c r="BE121"/>
  <c i="3" r="J52"/>
  <c r="F55"/>
  <c r="BE89"/>
  <c r="BE97"/>
  <c r="BE102"/>
  <c i="2" r="J343"/>
  <c r="J69"/>
  <c i="3" r="BE86"/>
  <c r="BE91"/>
  <c r="BE100"/>
  <c r="BE104"/>
  <c r="E48"/>
  <c r="BE95"/>
  <c r="BE106"/>
  <c r="BE110"/>
  <c r="BE113"/>
  <c i="2" r="E48"/>
  <c r="J52"/>
  <c r="BE98"/>
  <c r="BE101"/>
  <c r="BE105"/>
  <c r="BE121"/>
  <c r="BE127"/>
  <c r="BE129"/>
  <c r="BE132"/>
  <c r="BE140"/>
  <c r="BE324"/>
  <c r="BE330"/>
  <c r="BE347"/>
  <c r="BE92"/>
  <c r="BE95"/>
  <c r="BE109"/>
  <c r="BE113"/>
  <c r="BE125"/>
  <c r="BE130"/>
  <c r="BE154"/>
  <c r="BE157"/>
  <c r="BE170"/>
  <c r="BE182"/>
  <c r="BE201"/>
  <c r="BE204"/>
  <c r="BE225"/>
  <c r="BE230"/>
  <c r="BE234"/>
  <c r="BE236"/>
  <c r="BE245"/>
  <c r="BE246"/>
  <c r="BE249"/>
  <c r="BE250"/>
  <c r="BE254"/>
  <c r="BE256"/>
  <c r="BE258"/>
  <c r="BE259"/>
  <c r="BE264"/>
  <c r="BE266"/>
  <c r="BE268"/>
  <c r="BE290"/>
  <c r="BE293"/>
  <c r="BE298"/>
  <c r="BE304"/>
  <c r="BE307"/>
  <c r="BE336"/>
  <c r="BE337"/>
  <c r="BE341"/>
  <c r="BE344"/>
  <c r="BE145"/>
  <c r="BE147"/>
  <c r="BE161"/>
  <c r="BE162"/>
  <c r="BE166"/>
  <c r="BE172"/>
  <c r="BE176"/>
  <c r="BE178"/>
  <c r="BE184"/>
  <c r="BE272"/>
  <c r="BE274"/>
  <c r="BE276"/>
  <c r="BE279"/>
  <c r="BE282"/>
  <c r="BE286"/>
  <c r="F55"/>
  <c r="BE117"/>
  <c r="BE136"/>
  <c r="BE142"/>
  <c r="BE160"/>
  <c r="BE163"/>
  <c r="BE165"/>
  <c r="BE167"/>
  <c r="BE174"/>
  <c r="BE186"/>
  <c r="BE188"/>
  <c r="BE193"/>
  <c r="BE195"/>
  <c r="BE197"/>
  <c r="BE209"/>
  <c r="BE211"/>
  <c r="BE213"/>
  <c r="BE219"/>
  <c r="BE222"/>
  <c r="BE228"/>
  <c r="BE237"/>
  <c r="BE240"/>
  <c r="BE241"/>
  <c r="BE243"/>
  <c r="BE247"/>
  <c r="BE317"/>
  <c i="3" r="F35"/>
  <c i="1" r="BB56"/>
  <c i="4" r="F34"/>
  <c i="1" r="BA57"/>
  <c i="4" r="F35"/>
  <c i="1" r="BB57"/>
  <c i="3" r="F36"/>
  <c i="1" r="BC56"/>
  <c i="4" r="F36"/>
  <c i="1" r="BC57"/>
  <c i="2" r="F34"/>
  <c i="1" r="BA55"/>
  <c i="3" r="F37"/>
  <c i="1" r="BD56"/>
  <c i="5" r="F35"/>
  <c i="1" r="BB58"/>
  <c i="4" r="F37"/>
  <c i="1" r="BD57"/>
  <c i="3" r="F34"/>
  <c i="1" r="BA56"/>
  <c i="5" r="F36"/>
  <c i="1" r="BC58"/>
  <c i="2" r="F37"/>
  <c i="1" r="BD55"/>
  <c i="3" r="J34"/>
  <c i="1" r="AW56"/>
  <c i="5" r="F34"/>
  <c i="1" r="BA58"/>
  <c i="2" r="J34"/>
  <c i="1" r="AW55"/>
  <c i="4" r="J34"/>
  <c i="1" r="AW57"/>
  <c i="5" r="J34"/>
  <c i="1" r="AW58"/>
  <c i="2" r="F36"/>
  <c i="1" r="BC55"/>
  <c i="5" r="F37"/>
  <c i="1" r="BD58"/>
  <c i="2" r="F35"/>
  <c i="1" r="BB55"/>
  <c i="5" l="1" r="BK84"/>
  <c r="BK83"/>
  <c r="J83"/>
  <c r="J59"/>
  <c i="2" r="P90"/>
  <c r="P89"/>
  <c i="1" r="AU55"/>
  <c i="4" r="P83"/>
  <c r="P82"/>
  <c i="1" r="AU57"/>
  <c i="2" r="T90"/>
  <c r="T89"/>
  <c i="3" r="BK111"/>
  <c r="J111"/>
  <c r="J62"/>
  <c i="2" r="BK90"/>
  <c r="BK89"/>
  <c r="J89"/>
  <c r="J59"/>
  <c i="5" r="J85"/>
  <c r="J61"/>
  <c i="4" r="BK82"/>
  <c r="J82"/>
  <c r="J59"/>
  <c i="3" r="J33"/>
  <c i="1" r="AV56"/>
  <c r="AT56"/>
  <c i="2" r="F33"/>
  <c i="1" r="AZ55"/>
  <c i="4" r="J33"/>
  <c i="1" r="AV57"/>
  <c r="AT57"/>
  <c i="4" r="F33"/>
  <c i="1" r="AZ57"/>
  <c r="BB54"/>
  <c r="AX54"/>
  <c r="BA54"/>
  <c r="W30"/>
  <c i="3" r="F33"/>
  <c i="1" r="AZ56"/>
  <c r="BD54"/>
  <c r="W33"/>
  <c i="5" r="J33"/>
  <c i="1" r="AV58"/>
  <c r="AT58"/>
  <c i="5" r="F33"/>
  <c i="1" r="AZ58"/>
  <c r="BC54"/>
  <c r="AY54"/>
  <c i="2" r="J33"/>
  <c i="1" r="AV55"/>
  <c r="AT55"/>
  <c i="2" l="1" r="J90"/>
  <c r="J60"/>
  <c i="3" r="BK83"/>
  <c r="J83"/>
  <c r="J59"/>
  <c i="5" r="J84"/>
  <c r="J60"/>
  <c i="1" r="AU54"/>
  <c r="W31"/>
  <c i="5" r="J30"/>
  <c i="1" r="AG58"/>
  <c i="2" r="J30"/>
  <c i="1" r="AG55"/>
  <c i="4" r="J30"/>
  <c i="1" r="AG57"/>
  <c r="AN57"/>
  <c r="AZ54"/>
  <c r="AV54"/>
  <c r="AK29"/>
  <c r="AW54"/>
  <c r="AK30"/>
  <c r="W32"/>
  <c i="2" l="1" r="J39"/>
  <c i="5" r="J39"/>
  <c i="4" r="J39"/>
  <c i="1" r="AN55"/>
  <c r="AN58"/>
  <c r="AT54"/>
  <c r="W29"/>
  <c i="3" r="J30"/>
  <c i="1" r="AG56"/>
  <c r="AN56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<sst xmlns="http://schemas.openxmlformats.org/spreadsheetml/2006/main">
  <si>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</si>
  <si>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</si>
  <si>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</si>
  <si>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</si>
  <si>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</si>
  <si>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{c6e16214-008a-4b41-a4c6-60faf181076b}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</si>
  <si>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</si>
  <si>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</si>
  <si>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</si>
  <si>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</si>
  <si>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</si>
  <si>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</si>
  <si>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</si>
  <si>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</si>
  <si>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R_008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</si>
  <si>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</si>
  <si>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</si>
  <si>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v ul. Svatopluka Čecha, Sokolov</t>
  </si>
  <si>
    <t>KSO:</t>
  </si>
  <si>
    <t>822 55 3</t>
  </si>
  <si>
    <t>CC-CZ:</t>
  </si>
  <si>
    <t>21122</t>
  </si>
  <si>
    <t>Místo:</t>
  </si>
  <si>
    <t>Sokolov</t>
  </si>
  <si>
    <t>Datum:</t>
  </si>
  <si>
    <t>29. 5. 2024</t>
  </si>
  <si>
    <t>CZ-CPV:</t>
  </si>
  <si>
    <t>45233000-9</t>
  </si>
  <si>
    <t>CZ-CPA:</t>
  </si>
  <si>
    <t>42.11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</si>
  <si>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</si>
  <si>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</si>
  <si>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</si>
  <si>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</si>
  <si>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</si>
  <si>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</si>
  <si>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</si>
  <si>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</si>
  <si>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Ing. Jan Rambousek</t>
  </si>
  <si>
    <t>True</t>
  </si>
  <si>
    <t>Zpracovatel:</t>
  </si>
  <si>
    <t>Ing. Eva Horčičková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</si>
  <si>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</si>
  <si>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</si>
  <si>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</si>
  <si>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</si>
  <si>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</si>
  <si>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</si>
  <si>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</si>
  <si>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</si>
  <si>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</si>
  <si>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</si>
  <si>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</si>
  <si>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</si>
  <si>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</si>
  <si>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</si>
  <si>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</si>
  <si>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</si>
  <si>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</si>
  <si>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</si>
  <si>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</si>
  <si>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</si>
  <si>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</si>
  <si>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</si>
  <si>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</si>
  <si>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</si>
  <si>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</si>
  <si>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</si>
  <si>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</si>
  <si>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</si>
  <si>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</si>
  <si>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</si>
  <si>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</si>
  <si>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</si>
  <si>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</si>
  <si>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</si>
  <si>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</si>
  <si>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</si>
  <si>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</si>
  <si>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</si>
  <si>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</si>
  <si>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</si>
  <si>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</si>
  <si>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</si>
  <si>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Výstavba parkoviště</t>
  </si>
  <si>
    <t>STA</t>
  </si>
  <si>
    <t>1</t>
  </si>
  <si>
    <t>{d319e3ec-cd50-47a4-b180-d4f754ec0713}</t>
  </si>
  <si>
    <t>2</t>
  </si>
  <si>
    <t>SO102</t>
  </si>
  <si>
    <t>DIO</t>
  </si>
  <si>
    <t>{220c2625-f3b4-4709-8d57-e8eef8ca2023}</t>
  </si>
  <si>
    <t>822 2</t>
  </si>
  <si>
    <t>SO401</t>
  </si>
  <si>
    <t>Veřejné osvětlení</t>
  </si>
  <si>
    <t>{1aefdf2e-fa39-4c30-b006-03ea710088ff}</t>
  </si>
  <si>
    <t>822 55</t>
  </si>
  <si>
    <t>VRN</t>
  </si>
  <si>
    <t>Vedlejší rozpočtové náklady</t>
  </si>
  <si>
    <t>{b43877a1-931d-44c5-b3d3-453c8e9bc3f2}</t>
  </si>
  <si>
    <t>zel</t>
  </si>
  <si>
    <t>plocha obnovy zeleně</t>
  </si>
  <si>
    <t>m2</t>
  </si>
  <si>
    <t>96</t>
  </si>
  <si>
    <t>ZD_60p</t>
  </si>
  <si>
    <t>Plocha zámkové dlažby tl.60mm k předláždění</t>
  </si>
  <si>
    <t>5</t>
  </si>
  <si>
    <t>KRYCÍ LIST SOUPISU PRACÍ</t>
  </si>
  <si>
    <t>ZDa_80</t>
  </si>
  <si>
    <t>plocha distanční dlažby tl.80mm, pojížděná</t>
  </si>
  <si>
    <t>134</t>
  </si>
  <si>
    <t>ZD_80</t>
  </si>
  <si>
    <t>plocha pojížděné ZD, šedá, tl.80mm</t>
  </si>
  <si>
    <t>33</t>
  </si>
  <si>
    <t>ZDč_80r</t>
  </si>
  <si>
    <t>reliéfní ZD, červená, tl.80mm</t>
  </si>
  <si>
    <t>1,5</t>
  </si>
  <si>
    <t>ZD_60</t>
  </si>
  <si>
    <t>nová ZD šedá, pochozí, tl.60mm</t>
  </si>
  <si>
    <t>151</t>
  </si>
  <si>
    <t>Objekt:</t>
  </si>
  <si>
    <t>ZDč_60r</t>
  </si>
  <si>
    <t>plocha červené reliéfní dlažby, pochozí, tl.60mm</t>
  </si>
  <si>
    <t>14,5</t>
  </si>
  <si>
    <t>SO101 - Výstavba parkoviště</t>
  </si>
  <si>
    <t>asf_o</t>
  </si>
  <si>
    <t>Plocha opravy stávající živičné vozovky (tl. skladby celkem 320mm)</t>
  </si>
  <si>
    <t>82</t>
  </si>
  <si>
    <t>voda2</t>
  </si>
  <si>
    <t>potřeba vody pro zálivku trávníku</t>
  </si>
  <si>
    <t>m3</t>
  </si>
  <si>
    <t>1,44</t>
  </si>
  <si>
    <t>voda1</t>
  </si>
  <si>
    <t>potřeba vody pro zálivku vysazených stromů</t>
  </si>
  <si>
    <t>0,5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</si>
  <si>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</si>
  <si>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</si>
  <si>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</si>
  <si>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</si>
  <si>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</si>
  <si>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</si>
  <si>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</si>
  <si>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</si>
  <si>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</si>
  <si>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</si>
  <si>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</si>
  <si>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</si>
  <si>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</si>
  <si>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</si>
  <si>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</si>
  <si>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</si>
  <si>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</si>
  <si>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</si>
  <si>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</si>
  <si>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</si>
  <si>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</si>
  <si>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</si>
  <si>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</si>
  <si>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</si>
  <si>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</si>
  <si>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</si>
  <si>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</si>
  <si>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</si>
  <si>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</si>
  <si>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</si>
  <si>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</si>
  <si>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</si>
  <si>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</si>
  <si>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</si>
  <si>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</t>
  </si>
  <si>
    <t>539848276</t>
  </si>
  <si>
    <t>VV</t>
  </si>
  <si>
    <t>stávající chodník</t>
  </si>
  <si>
    <t>"ZD, tl.60mm; předpoklad" 5,0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</si>
  <si>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</si>
  <si>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</si>
  <si>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-909805608</t>
  </si>
  <si>
    <t>"stáv.podkladní vrstvy" 149,0</t>
  </si>
  <si>
    <t>Součet</t>
  </si>
  <si>
    <t>3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</si>
  <si>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</si>
  <si>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</si>
  <si>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-1291074340</t>
  </si>
  <si>
    <t>"stáv. živ.kryt" 19,0+149,0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</si>
  <si>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</si>
  <si>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</si>
  <si>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</si>
  <si>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-338369484</t>
  </si>
  <si>
    <t>odstranění stáv.kamenné obruby, odvoz k uskladnění</t>
  </si>
  <si>
    <t>"odměřeno ze sit" 64,0</t>
  </si>
  <si>
    <t>113202111</t>
  </si>
  <si>
    <t>Vytrhání obrub s vybouráním lože, s přemístěním hmot na skládku na vzdálenost do 3 m nebo s naložením na dopravní prostředek z krajníků nebo obrubníků stojatých</t>
  </si>
  <si>
    <t>-1317696741</t>
  </si>
  <si>
    <t>stáv.silniční obruby (likvidace)</t>
  </si>
  <si>
    <t>4,0</t>
  </si>
  <si>
    <t>6</t>
  </si>
  <si>
    <t>131351204</t>
  </si>
  <si>
    <t>Hloubení zapažených jam a zářezů strojně s urovnáním dna do předepsaného profilu a spádu v hornině třídy těžitelnosti II skupiny 4 přes 100 do 500 m3</t>
  </si>
  <si>
    <t>408565218</t>
  </si>
  <si>
    <t>hloubení na úroveň pláně v místě demolice budov (směs demoliční drti cihel, kamení + zemina)</t>
  </si>
  <si>
    <t>"předpoklad cca 50% objemu hloubení odpovídá hornině sk.4" (168,0*0,5+214,0*0,25)*0,5</t>
  </si>
  <si>
    <t>7</t>
  </si>
  <si>
    <t>131451204</t>
  </si>
  <si>
    <t>Hloubení zapažených jam a zářezů strojně s urovnáním dna do předepsaného profilu a spádu v hornině třídy těžitelnosti II skupiny 5 přes 100 do 500 m3</t>
  </si>
  <si>
    <t>-1793695669</t>
  </si>
  <si>
    <t>"předpoklad cca 30% objemu hloubení odpovídá hornině sk.5" (168,0*0,5+214,0*0,25)*0,3</t>
  </si>
  <si>
    <t>8</t>
  </si>
  <si>
    <t>132351101</t>
  </si>
  <si>
    <t>Hloubení nezapažených rýh šířky do 800 mm strojně s urovnáním dna do předepsaného profilu a spádu v hornině třídy těžitelnosti II skupiny 4 do 20 m3</t>
  </si>
  <si>
    <t>838820923</t>
  </si>
  <si>
    <t>prohloubení pro drenáž</t>
  </si>
  <si>
    <t>0,4*0,3*88,0</t>
  </si>
  <si>
    <t>9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</si>
  <si>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</si>
  <si>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</si>
  <si>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-859985272</t>
  </si>
  <si>
    <t>v případě zastižení základových kcí:</t>
  </si>
  <si>
    <t>"předpoklad cca 20% objemu hloubení v místě demolice budov" (168,0*0,5+214,0*0,25)*0,2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</si>
  <si>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</si>
  <si>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</si>
  <si>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</si>
  <si>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374797145</t>
  </si>
  <si>
    <t>68,75+41,25+10,56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</si>
  <si>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</si>
  <si>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</si>
  <si>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</si>
  <si>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-1486641809</t>
  </si>
  <si>
    <t>120,56*20 "Přepočtené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</si>
  <si>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</si>
  <si>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</si>
  <si>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-18514114</t>
  </si>
  <si>
    <t>13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</si>
  <si>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</si>
  <si>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</si>
  <si>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1231680354</t>
  </si>
  <si>
    <t>27,5*30 "Přepočtené koeficientem množství</t>
  </si>
  <si>
    <t>14</t>
  </si>
  <si>
    <t>181351113</t>
  </si>
  <si>
    <t>Rozprostření a urovnání ornice v rovině nebo ve svahu sklonu do 1:5 strojně při souvislé ploše přes 500 m2, tl. vrstvy do 200 mm</t>
  </si>
  <si>
    <t>579736913</t>
  </si>
  <si>
    <t>nová plocha zeleně:</t>
  </si>
  <si>
    <t>"dle sit" 96,0</t>
  </si>
  <si>
    <t>15</t>
  </si>
  <si>
    <t>M</t>
  </si>
  <si>
    <t>10364101</t>
  </si>
  <si>
    <t>zemina pro terénní úpravy - ornice</t>
  </si>
  <si>
    <t>t</t>
  </si>
  <si>
    <t>-1962562320</t>
  </si>
  <si>
    <t>P</t>
  </si>
  <si>
    <t>Poznámka k položce:_x000d_
množství vč. započtení nakypření</t>
  </si>
  <si>
    <t>96,0*0,15*1,5</t>
  </si>
  <si>
    <t>21,6*1,23 "Přepočtené koeficientem množství</t>
  </si>
  <si>
    <t>16</t>
  </si>
  <si>
    <t>181411131</t>
  </si>
  <si>
    <t>Založení trávníku na půdě předem připravené plochy do 1000 m2 výsevem včetně utažení parkového v rovině nebo na svahu do 1:5</t>
  </si>
  <si>
    <t>1404560399</t>
  </si>
  <si>
    <t>17</t>
  </si>
  <si>
    <t>00572472</t>
  </si>
  <si>
    <t>osivo směs travní krajinná-rovinná</t>
  </si>
  <si>
    <t>kg</t>
  </si>
  <si>
    <t>-289082651</t>
  </si>
  <si>
    <t>96*0,03 "Přepočtené koeficientem množství</t>
  </si>
  <si>
    <t>18</t>
  </si>
  <si>
    <t>181951111</t>
  </si>
  <si>
    <t>Úprava pláně vyrovnáním výškových rozdílů strojně v hornině třídy těžitelnosti I, skupiny 1 až 3 bez zhutnění</t>
  </si>
  <si>
    <t>805063294</t>
  </si>
  <si>
    <t>19</t>
  </si>
  <si>
    <t>181951112</t>
  </si>
  <si>
    <t>Úprava pláně vyrovnáním výškových rozdílů strojně v hornině třídy těžitelnosti I, skupiny 1 až 3 se zhutněním</t>
  </si>
  <si>
    <t>1862834652</t>
  </si>
  <si>
    <t>"stáv.chodník" ZD_60p</t>
  </si>
  <si>
    <t>"nový chodník" ZD_60+ZDč_60r</t>
  </si>
  <si>
    <t>"vjezd vč.varovného pásu + parkování ZTI" ZD_80+ZDč_80r</t>
  </si>
  <si>
    <t>"parkovací stání z distanční dlažby" ZDa_80</t>
  </si>
  <si>
    <t>"oprava stáv.živ.vozovky" asf_o</t>
  </si>
  <si>
    <t>20</t>
  </si>
  <si>
    <t>183101321</t>
  </si>
  <si>
    <t>Hloubení jamek pro vysazování rostlin v zemině skupiny 1 až 4 s výměnou půdy z 100% v rovině nebo na svahu do 1:5, objemu přes 0,40 do 1,00 m3</t>
  </si>
  <si>
    <t>kus</t>
  </si>
  <si>
    <t>1826431897</t>
  </si>
  <si>
    <t>vysazovaný strom</t>
  </si>
  <si>
    <t>10371500</t>
  </si>
  <si>
    <t>substrát pro trávníky VL</t>
  </si>
  <si>
    <t>-1154857392</t>
  </si>
  <si>
    <t>5*1,0*1,0*0,5</t>
  </si>
  <si>
    <t>2,5*1,23 "Přepočtené koeficientem množství</t>
  </si>
  <si>
    <t>22</t>
  </si>
  <si>
    <t>184102116</t>
  </si>
  <si>
    <t>Výsadba dřeviny s balem do předem vyhloubené jamky se zalitím v rovině nebo na svahu do 1:5, při průměru balu přes 600 do 800 mm</t>
  </si>
  <si>
    <t>-1749101530</t>
  </si>
  <si>
    <t>23</t>
  </si>
  <si>
    <t>02640446R</t>
  </si>
  <si>
    <t>dřezovec trojtrnný /Gleditsia triacanthos 'SUNBURST'/ 200-250cm, OK 8/10</t>
  </si>
  <si>
    <t>1370868288</t>
  </si>
  <si>
    <t>24</t>
  </si>
  <si>
    <t>184215132</t>
  </si>
  <si>
    <t>Ukotvení dřeviny kůly v rovině nebo na svahu do 1:5 třemi kůly, délky přes 1 do 2 m</t>
  </si>
  <si>
    <t>-1655426129</t>
  </si>
  <si>
    <t>25</t>
  </si>
  <si>
    <t>60591253</t>
  </si>
  <si>
    <t>kůl vyvazovací dřevěný impregnovaný D 8cm dl 2m</t>
  </si>
  <si>
    <t>727386615</t>
  </si>
  <si>
    <t>5*3</t>
  </si>
  <si>
    <t>26</t>
  </si>
  <si>
    <t>184215413</t>
  </si>
  <si>
    <t>Zhotovení závlahové mísy u solitérních dřevin v rovině nebo na svahu do 1:5, o průměru mísy přes 1 m</t>
  </si>
  <si>
    <t>-962749047</t>
  </si>
  <si>
    <t>27</t>
  </si>
  <si>
    <t>184801121</t>
  </si>
  <si>
    <t>Ošetření vysazených dřevin solitérních v rovině nebo na svahu do 1:5</t>
  </si>
  <si>
    <t>1317209145</t>
  </si>
  <si>
    <t>28</t>
  </si>
  <si>
    <t>184911431</t>
  </si>
  <si>
    <t>Mulčování vysazených rostlin mulčovací kůrou, tl. přes 100 do 150 mm v rovině nebo na svahu do 1:5</t>
  </si>
  <si>
    <t>-1485407613</t>
  </si>
  <si>
    <t>kolem stromů</t>
  </si>
  <si>
    <t>5*2,0</t>
  </si>
  <si>
    <t>29</t>
  </si>
  <si>
    <t>10391100</t>
  </si>
  <si>
    <t>kůra mulčovací VL</t>
  </si>
  <si>
    <t>1049388858</t>
  </si>
  <si>
    <t>10*0,153 "Přepočtené koeficientem množství</t>
  </si>
  <si>
    <t>30</t>
  </si>
  <si>
    <t>185804311</t>
  </si>
  <si>
    <t>Zalití rostlin vodou plochy záhonů jednotlivě do 20 m2</t>
  </si>
  <si>
    <t>655388442</t>
  </si>
  <si>
    <t>"50l/strom; 2x" 50*5*2/1000</t>
  </si>
  <si>
    <t>31</t>
  </si>
  <si>
    <t>185804312</t>
  </si>
  <si>
    <t>Zalití rostlin vodou plochy záhonů jednotlivě přes 20 m2</t>
  </si>
  <si>
    <t>1763028801</t>
  </si>
  <si>
    <t>zel*15,0/1000</t>
  </si>
  <si>
    <t>32</t>
  </si>
  <si>
    <t>185851121</t>
  </si>
  <si>
    <t>Dovoz vody pro zálivku rostlin na vzdálenost do 1000 m</t>
  </si>
  <si>
    <t>2119005149</t>
  </si>
  <si>
    <t>voda1+voda2</t>
  </si>
  <si>
    <t>185851129</t>
  </si>
  <si>
    <t>Dovoz vody pro zálivku rostlin Příplatek k ceně za každých dalších i započatých 1000 m</t>
  </si>
  <si>
    <t>1904808368</t>
  </si>
  <si>
    <t>1,94*4 "Přepočtené koeficientem množství</t>
  </si>
  <si>
    <t>Zakládání</t>
  </si>
  <si>
    <t>34</t>
  </si>
  <si>
    <t>211971110</t>
  </si>
  <si>
    <t>Zřízení opláštění výplně z geotextilie odvodňovacích žeber nebo trativodů v rýze nebo zářezu se stěnami šikmými o sklonu do 1:2</t>
  </si>
  <si>
    <t>1959223944</t>
  </si>
  <si>
    <t>88,0*(0,3+0,25)*2*1,2</t>
  </si>
  <si>
    <t>35</t>
  </si>
  <si>
    <t>69311080</t>
  </si>
  <si>
    <t>geotextilie netkaná separační, ochranná, filtrační, drenážní PES 200g/m2</t>
  </si>
  <si>
    <t>34234681</t>
  </si>
  <si>
    <t>116,16*1,1845 "Přepočtené koeficientem množství</t>
  </si>
  <si>
    <t>36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</si>
  <si>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</si>
  <si>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</si>
  <si>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-732361885</t>
  </si>
  <si>
    <t>Komunikace pozemní</t>
  </si>
  <si>
    <t>37</t>
  </si>
  <si>
    <t>564851111</t>
  </si>
  <si>
    <t>Podklad ze štěrkodrti ŠD s rozprostřením a zhutněním plochy přes 100 m2, po zhutnění tl. 150 mm</t>
  </si>
  <si>
    <t>-1976929976</t>
  </si>
  <si>
    <t>"parkovací stání; podkl.kce tl.2x150mm" ZDa_80*2</t>
  </si>
  <si>
    <t>"vjezd vč.varovného pásu + parkování ZTI; podkl.kce tl. 2x150mm"( ZD_80+ZDč_80r)*2</t>
  </si>
  <si>
    <t>"nový chodník; podkl.kce tl.150mm" ZD_60+ZDč_60r</t>
  </si>
  <si>
    <t>38</t>
  </si>
  <si>
    <t>564861013</t>
  </si>
  <si>
    <t>Podklad ze štěrkodrti ŠD s rozprostřením a zhutněním plochy jednotlivě do 100 m2, po zhutnění tl. 220 mm</t>
  </si>
  <si>
    <t>1091098451</t>
  </si>
  <si>
    <t>39</t>
  </si>
  <si>
    <t>565145101</t>
  </si>
  <si>
    <t>Asfaltový beton vrstva podkladní ACP 16 (obalované kamenivo střednězrnné - OKS) s rozprostřením a zhutněním v pruhu šířky do 1,5 m, po zhutnění tl. 60 mm</t>
  </si>
  <si>
    <t>18571884</t>
  </si>
  <si>
    <t>40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</si>
  <si>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</si>
  <si>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</si>
  <si>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99203110</t>
  </si>
  <si>
    <t>úprava stávajících podkladních vrstev a výškové zarovnání</t>
  </si>
  <si>
    <t>"stávající chodník" ZD_60p</t>
  </si>
  <si>
    <t>41</t>
  </si>
  <si>
    <t>577134111</t>
  </si>
  <si>
    <t>Asfaltový beton vrstva obrusná ACO 11 (ABS) s rozprostřením a se zhutněním z nemodifikovaného asfaltu v pruhu šířky do 3 m tř. I (ACO 11+), po zhutnění tl. 40 mm</t>
  </si>
  <si>
    <t>1813461553</t>
  </si>
  <si>
    <t>"oprava stáv.živ.vozovky; odměřeno ze sit" 82,0</t>
  </si>
  <si>
    <t>42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</si>
  <si>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</si>
  <si>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</si>
  <si>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143536571</t>
  </si>
  <si>
    <t>"chodník nový, ZD šedá tl.60mm; odměřeno ze sit" 151,0</t>
  </si>
  <si>
    <t>"chodník k předláždění, předpoklad" ZD_60p</t>
  </si>
  <si>
    <t>"reliéfní červená dlažba tl.60mm; odměřeno ze sit" 14,5</t>
  </si>
  <si>
    <t>43</t>
  </si>
  <si>
    <t>59245018</t>
  </si>
  <si>
    <t>dlažba skladebná betonová 200x100mm tl 60mm přírodní</t>
  </si>
  <si>
    <t>1808353808</t>
  </si>
  <si>
    <t>170,5*1,03 "Přepočtené koeficientem množství</t>
  </si>
  <si>
    <t>44</t>
  </si>
  <si>
    <t>59245006</t>
  </si>
  <si>
    <t>dlažba pro nevidomé betonová 200x100mm tl 60mm barevná</t>
  </si>
  <si>
    <t>-1401293198</t>
  </si>
  <si>
    <t>45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</si>
  <si>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</si>
  <si>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</si>
  <si>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-392162259</t>
  </si>
  <si>
    <t>"vjezd, ZD šedá tl.80mm; odměřeno ze sit" 18,75-1,5</t>
  </si>
  <si>
    <t>"parkovací stání ZTP, ZD šedá tl.80mm; dle sit" 4,5*3,5</t>
  </si>
  <si>
    <t>Mezisoučet</t>
  </si>
  <si>
    <t>"varovný pás v místě vjezdu; odměřeno ze sit" 1,5</t>
  </si>
  <si>
    <t>46</t>
  </si>
  <si>
    <t>59245020</t>
  </si>
  <si>
    <t>dlažba skladebná betonová 200x100mm tl 80mm přírodní</t>
  </si>
  <si>
    <t>184193109</t>
  </si>
  <si>
    <t>33*1,03 "Přepočtené koeficientem množství</t>
  </si>
  <si>
    <t>47</t>
  </si>
  <si>
    <t>59245226</t>
  </si>
  <si>
    <t>dlažba pro nevidomé betonová 200x100mm tl 80mm barevná</t>
  </si>
  <si>
    <t>-1098983224</t>
  </si>
  <si>
    <t>1,5*1,03 "Přepočtené koeficientem množství</t>
  </si>
  <si>
    <t>48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</si>
  <si>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</si>
  <si>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</si>
  <si>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-547341217</t>
  </si>
  <si>
    <t>"parkovací stání, tl.80mm; odměřeno ze sit." 134,0</t>
  </si>
  <si>
    <t>88</t>
  </si>
  <si>
    <t>59245030</t>
  </si>
  <si>
    <t>dlažba skladebná betonová 200x200mm tl 80mm přírodní</t>
  </si>
  <si>
    <t>1250722097</t>
  </si>
  <si>
    <t>124*1,02 "Přepočtené koeficientem množství</t>
  </si>
  <si>
    <t>89</t>
  </si>
  <si>
    <t>59245004</t>
  </si>
  <si>
    <t>dlažba skladebná betonová 200x200mm tl 80mm barevná</t>
  </si>
  <si>
    <t>1295561420</t>
  </si>
  <si>
    <t>"oddělení park.stání, Červená, V10b"</t>
  </si>
  <si>
    <t>10*1,02 "Přepočtené koeficientem množství</t>
  </si>
  <si>
    <t>Trubní vedení</t>
  </si>
  <si>
    <t>50</t>
  </si>
  <si>
    <t>895941300R</t>
  </si>
  <si>
    <t>Osazení a dodávka vpusti uliční z betonových dílců, hl. do 1,5m; včetně připojení</t>
  </si>
  <si>
    <t>kpl</t>
  </si>
  <si>
    <t>1556612684</t>
  </si>
  <si>
    <t>Poznámka k položce:_x000d_
Položka obsahuje kompletní provedení a připojení uliční vpusti (nová UV posunutí k obrubě), výměna za stávající.</t>
  </si>
  <si>
    <t>51</t>
  </si>
  <si>
    <t>8959413R</t>
  </si>
  <si>
    <t>Vybourání vpusti uliční z betonových dílců vč. zemních prací</t>
  </si>
  <si>
    <t>-1371411612</t>
  </si>
  <si>
    <t>52</t>
  </si>
  <si>
    <t>899202211</t>
  </si>
  <si>
    <t>Demontáž mříží litinových včetně rámů, hmotnosti jednotlivě přes 50 do 100 Kg</t>
  </si>
  <si>
    <t>-1722768066</t>
  </si>
  <si>
    <t>"demontovaná UV" 1</t>
  </si>
  <si>
    <t>Ostatní konstrukce a práce, bourání</t>
  </si>
  <si>
    <t>53</t>
  </si>
  <si>
    <t>914111111</t>
  </si>
  <si>
    <t>Montáž svislé dopravní značky základní velikosti do 1 m2 objímkami na sloupky nebo konzoly</t>
  </si>
  <si>
    <t>-1586483898</t>
  </si>
  <si>
    <t>54</t>
  </si>
  <si>
    <t>40445620</t>
  </si>
  <si>
    <t>zákazové, příkazové dopravní značky B1-B34, C1-15 700mm</t>
  </si>
  <si>
    <t>109667001</t>
  </si>
  <si>
    <t>"B2" 1</t>
  </si>
  <si>
    <t>55</t>
  </si>
  <si>
    <t>40445625</t>
  </si>
  <si>
    <t>informativní značky provozní IP8, IP9, IP11-IP13 500x700mm</t>
  </si>
  <si>
    <t>1399102467</t>
  </si>
  <si>
    <t>"IP12" 1</t>
  </si>
  <si>
    <t>56</t>
  </si>
  <si>
    <t>914431112</t>
  </si>
  <si>
    <t>Montáž dopravního zrcadla na sloupky nebo konzoly velikosti do 1 m2</t>
  </si>
  <si>
    <t>1427582908</t>
  </si>
  <si>
    <t>57</t>
  </si>
  <si>
    <t>40445201</t>
  </si>
  <si>
    <t>zrcadlo dopravní kruhové D 800mm</t>
  </si>
  <si>
    <t>2049400111</t>
  </si>
  <si>
    <t>58</t>
  </si>
  <si>
    <t>914511111</t>
  </si>
  <si>
    <t>Montáž sloupku dopravních značek délky do 3,5 m do betonového základu</t>
  </si>
  <si>
    <t>462767270</t>
  </si>
  <si>
    <t>2+1</t>
  </si>
  <si>
    <t>59</t>
  </si>
  <si>
    <t>40445225</t>
  </si>
  <si>
    <t>sloupek pro dopravní značku Zn D 60mm v 3,5m</t>
  </si>
  <si>
    <t>-1946000876</t>
  </si>
  <si>
    <t>61</t>
  </si>
  <si>
    <t>915221121</t>
  </si>
  <si>
    <t>Vodorovné dopravní značení stříkaným plastem vodící čára bílá šířky 250 mm přerušovaná základní</t>
  </si>
  <si>
    <t>1747370935</t>
  </si>
  <si>
    <t>"V2b" 7,0</t>
  </si>
  <si>
    <t>"V10d" 69,0</t>
  </si>
  <si>
    <t>62</t>
  </si>
  <si>
    <t>915231111</t>
  </si>
  <si>
    <t>Vodorovné dopravní značení stříkaným plastem přechody pro chodce, šipky, symboly nápisy bílé základní</t>
  </si>
  <si>
    <t>-1073803546</t>
  </si>
  <si>
    <t>"parkování ZTP" 1,5</t>
  </si>
  <si>
    <t>63</t>
  </si>
  <si>
    <t>915611111</t>
  </si>
  <si>
    <t>Předznačení pro vodorovné značení stříkané barvou nebo prováděné z nátěrových hmot liniové dělicí čáry, vodicí proužky</t>
  </si>
  <si>
    <t>-907146648</t>
  </si>
  <si>
    <t>76</t>
  </si>
  <si>
    <t>64</t>
  </si>
  <si>
    <t>915621111</t>
  </si>
  <si>
    <t>Předznačení pro vodorovné značení stříkané barvou nebo prováděné z nátěrových hmot plošné šipky, symboly, nápisy</t>
  </si>
  <si>
    <t>2135732608</t>
  </si>
  <si>
    <t>65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</si>
  <si>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</si>
  <si>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</si>
  <si>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624821951</t>
  </si>
  <si>
    <t>odměřeno ze sit:</t>
  </si>
  <si>
    <t>"silniční" 76,0</t>
  </si>
  <si>
    <t>"nájezdový" 57,0</t>
  </si>
  <si>
    <t>66</t>
  </si>
  <si>
    <t>59217031</t>
  </si>
  <si>
    <t>obrubník silniční betonový 1000x150x250mm</t>
  </si>
  <si>
    <t>-1599356857</t>
  </si>
  <si>
    <t>76*1,02 "Přepočtené koeficientem množství</t>
  </si>
  <si>
    <t>67</t>
  </si>
  <si>
    <t>59217029</t>
  </si>
  <si>
    <t>obrubník silniční betonový nájezdový 1000x150x150mm</t>
  </si>
  <si>
    <t>-15466492</t>
  </si>
  <si>
    <t>57*1,02 "Přepočtené koeficientem množství</t>
  </si>
  <si>
    <t>68</t>
  </si>
  <si>
    <t>916231291R</t>
  </si>
  <si>
    <t>Osazení silničního obrubníku betonového se zřízením lože, s vyplněním a zatřením spár cementovou maltou Příplatek k cenám za řezání obrubníků při osazení do oblouku vnitřního poloměru do 1 m</t>
  </si>
  <si>
    <t>-1482307471</t>
  </si>
  <si>
    <t>"silniční obrubník" 10,0</t>
  </si>
  <si>
    <t>"nájezdový obrubník" 2,0+4,0</t>
  </si>
  <si>
    <t>69</t>
  </si>
  <si>
    <t>916331112</t>
  </si>
  <si>
    <t>Osazení zahradního obrubníku betonového s ložem tl. od 50 do 100 mm z betonu prostého tř. C 12/15 s boční opěrou z betonu prostého tř. C 12/15</t>
  </si>
  <si>
    <t>409759677</t>
  </si>
  <si>
    <t>"odměřeno ze sit:" 88,0</t>
  </si>
  <si>
    <t>70</t>
  </si>
  <si>
    <t>59217002</t>
  </si>
  <si>
    <t>obrubník zahradní betonový šedý 1000x50x200mm</t>
  </si>
  <si>
    <t>-133618656</t>
  </si>
  <si>
    <t>88*1,02 "Přepočtené koeficientem množství</t>
  </si>
  <si>
    <t>71</t>
  </si>
  <si>
    <t>919125111</t>
  </si>
  <si>
    <t>Těsnění svislé spáry mezi živičným krytem a ostatními prvky asfaltovou páskou samolepicí šířky 35 mm tl. 8 mm</t>
  </si>
  <si>
    <t>931520739</t>
  </si>
  <si>
    <t xml:space="preserve">mezi novým živ. povrchem a obrubou </t>
  </si>
  <si>
    <t>18,0+41,0+4,0+2,0</t>
  </si>
  <si>
    <t>72</t>
  </si>
  <si>
    <t>919726123R</t>
  </si>
  <si>
    <t>Textilie netkaná sorpční s nepropustnou vrstvou, 300 do 500 g/m2</t>
  </si>
  <si>
    <t>-1029715104</t>
  </si>
  <si>
    <t>v místě parkovacích stání</t>
  </si>
  <si>
    <t>165,0</t>
  </si>
  <si>
    <t>73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</si>
  <si>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</si>
  <si>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</si>
  <si>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-218000799</t>
  </si>
  <si>
    <t>v délce úpravy vozovky</t>
  </si>
  <si>
    <t>64,0+2*0,5</t>
  </si>
  <si>
    <t>74</t>
  </si>
  <si>
    <t>919735112</t>
  </si>
  <si>
    <t>Řezání stávajícího živičného krytu nebo podkladu hloubky přes 50 do 100 mm</t>
  </si>
  <si>
    <t>-1218424875</t>
  </si>
  <si>
    <t>75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</si>
  <si>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</si>
  <si>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</si>
  <si>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2134287053</t>
  </si>
  <si>
    <t>997</t>
  </si>
  <si>
    <t>Přesun sutě</t>
  </si>
  <si>
    <t>997006002</t>
  </si>
  <si>
    <t>Úprava stavebního odpadu třídění strojové</t>
  </si>
  <si>
    <t>-1622052109</t>
  </si>
  <si>
    <t>odhadem cca 50% objemu výkopu nutno před odvozem na recyklační skládku předtřídit</t>
  </si>
  <si>
    <t>"hloubení sk.5, předpoklad cihelná a kamenná suť" 41,25*1,9</t>
  </si>
  <si>
    <t>"bourání bet.kcí při hloubení" 27,5*2,0</t>
  </si>
  <si>
    <t>77</t>
  </si>
  <si>
    <t>997221551</t>
  </si>
  <si>
    <t>Vodorovná doprava suti bez naložení, ale se složením a s hrubým urovnáním ze sypkých materiálů, na vzdálenost do 1 km</t>
  </si>
  <si>
    <t>-1501842355</t>
  </si>
  <si>
    <t>vybourané podkl.vrstvy stáv.kcí</t>
  </si>
  <si>
    <t>65,56</t>
  </si>
  <si>
    <t>živice</t>
  </si>
  <si>
    <t>36,96</t>
  </si>
  <si>
    <t>78</t>
  </si>
  <si>
    <t>997221559</t>
  </si>
  <si>
    <t>Vodorovná doprava suti bez naložení, ale se složením a s hrubým urovnáním Příplatek k ceně za každý další započatý 1 km přes 1 km</t>
  </si>
  <si>
    <t>1371873555</t>
  </si>
  <si>
    <t>Poznámka k položce:_x000d_
recyklační skládka do 30km</t>
  </si>
  <si>
    <t>102,52*29 "Přepočtené koeficientem množství</t>
  </si>
  <si>
    <t>79</t>
  </si>
  <si>
    <t>997221571</t>
  </si>
  <si>
    <t>Vodorovná doprava vybouraných hmot bez naložení, ale se složením a s hrubým urovnáním na vzdálenost do 1 km</t>
  </si>
  <si>
    <t>254603053</t>
  </si>
  <si>
    <t>vybouraná dlažba v rámci staveniště (přes 3m) - tam a zpět</t>
  </si>
  <si>
    <t>1,3*2</t>
  </si>
  <si>
    <t>kamenné obrubníky - k uskladnění (do 5km)</t>
  </si>
  <si>
    <t>18,56</t>
  </si>
  <si>
    <t>betonové obrubníky - na skládku</t>
  </si>
  <si>
    <t>0,82</t>
  </si>
  <si>
    <t>vybouraná UV</t>
  </si>
  <si>
    <t>0,9</t>
  </si>
  <si>
    <t>80</t>
  </si>
  <si>
    <t>997221579</t>
  </si>
  <si>
    <t>Vodorovná doprava vybouraných hmot bez naložení, ale se složením a s hrubým urovnáním na vzdálenost Příplatek k ceně za každý další započatý 1 km přes 1 km</t>
  </si>
  <si>
    <t>77260522</t>
  </si>
  <si>
    <t>18,56*4</t>
  </si>
  <si>
    <t>betonové obrubníky, UV - na skládku</t>
  </si>
  <si>
    <t>(0,82+0,9)*29</t>
  </si>
  <si>
    <t>124,12*14 "Přepočtené koeficientem množství</t>
  </si>
  <si>
    <t>81</t>
  </si>
  <si>
    <t>997221861</t>
  </si>
  <si>
    <t>Poplatek za uložení stavebního odpadu na recyklační skládce (skládkovné) z prostého betonu zatříděného do Katalogu odpadů pod kódem 17 01 01</t>
  </si>
  <si>
    <t>-1416382516</t>
  </si>
  <si>
    <t>betonová suť</t>
  </si>
  <si>
    <t>27,5*2,0</t>
  </si>
  <si>
    <t>obrubníky</t>
  </si>
  <si>
    <t>16,4+1,76</t>
  </si>
  <si>
    <t>997221873</t>
  </si>
  <si>
    <t>Poplatek za uložení stavebního odpadu na recyklační skládce (skládkovné) zeminy a kamení zatříděného do Katalogu odpadů pod kódem 17 05 04</t>
  </si>
  <si>
    <t>731699279</t>
  </si>
  <si>
    <t>vybourané podkladní vrstvy stáv.kcí</t>
  </si>
  <si>
    <t>zemina z rýhy pro drenáž</t>
  </si>
  <si>
    <t>10,56*1,7</t>
  </si>
  <si>
    <t>83</t>
  </si>
  <si>
    <t>997221875</t>
  </si>
  <si>
    <t>Poplatek za uložení stavebního odpadu na recyklační skládce (skládkovné) asfaltového bez obsahu dehtu zatříděného do Katalogu odpadů pod kódem 17 03 02</t>
  </si>
  <si>
    <t>-1689436566</t>
  </si>
  <si>
    <t>84</t>
  </si>
  <si>
    <t>997013871</t>
  </si>
  <si>
    <t>Poplatek za uložení stavebního odpadu na recyklační skládce (skládkovné) směsného stavebního a demoličního zatříděného do Katalogu odpadů pod kódem 17 09 04</t>
  </si>
  <si>
    <t>-213110012</t>
  </si>
  <si>
    <t>cihelná a kamenná suť</t>
  </si>
  <si>
    <t>41,25*1,9</t>
  </si>
  <si>
    <t>998</t>
  </si>
  <si>
    <t>Přesun hmot</t>
  </si>
  <si>
    <t>85</t>
  </si>
  <si>
    <t>998223011</t>
  </si>
  <si>
    <t>Přesun hmot pro pozemní komunikace s krytem dlážděným dopravní vzdálenost do 200 m jakékoliv délky objektu</t>
  </si>
  <si>
    <t>73929764</t>
  </si>
  <si>
    <t>Práce a dodávky M</t>
  </si>
  <si>
    <t>46-M</t>
  </si>
  <si>
    <t>Zemní práce při extr.mont.pracích</t>
  </si>
  <si>
    <t>86</t>
  </si>
  <si>
    <t>460742141</t>
  </si>
  <si>
    <t>Provedení prostupů včetně utěsnění a spárování z trub plastových do otvoru ve zdivu včetně vybourání, zazdění a začištění, vnitřního průměru do 15 cm</t>
  </si>
  <si>
    <t>-994415478</t>
  </si>
  <si>
    <t>provedení nových prostupů do stávající UV - napojení nové drenáže</t>
  </si>
  <si>
    <t>87</t>
  </si>
  <si>
    <t>28611117</t>
  </si>
  <si>
    <t>trubka kanalizační PVC DN 125x500mm SN4</t>
  </si>
  <si>
    <t>128</t>
  </si>
  <si>
    <t>-1631589460</t>
  </si>
  <si>
    <t>2*0,5 "Přepočtené koeficientem množství</t>
  </si>
  <si>
    <t>SO102 - DIO</t>
  </si>
  <si>
    <t>VRN - Vedlejší rozpočtové náklady</t>
  </si>
  <si>
    <t xml:space="preserve">    VRN7 - Provozní vlivy</t>
  </si>
  <si>
    <t>913111115</t>
  </si>
  <si>
    <t>Montáž a demontáž dočasných dopravních značek samostatných značek základních</t>
  </si>
  <si>
    <t>-1663592428</t>
  </si>
  <si>
    <t>"E13" 1</t>
  </si>
  <si>
    <t>913111215</t>
  </si>
  <si>
    <t>Montáž a demontáž dočasných dopravních značek Příplatek za první a každý další den použití dočasných dopravních značek k ceně 11-1115</t>
  </si>
  <si>
    <t>1807918042</t>
  </si>
  <si>
    <t>1*28 "Přepočtené koeficientem množství</t>
  </si>
  <si>
    <t>913121111</t>
  </si>
  <si>
    <t>Montáž a demontáž dočasných dopravních značek kompletních značek vč. podstavce a sloupku základních</t>
  </si>
  <si>
    <t>-513248256</t>
  </si>
  <si>
    <t>"B1" 1</t>
  </si>
  <si>
    <t>"A15" 2</t>
  </si>
  <si>
    <t>913121211</t>
  </si>
  <si>
    <t>Montáž a demontáž dočasných dopravních značek Příplatek za první a každý další den použití dočasných dopravních značek k ceně 12-1111</t>
  </si>
  <si>
    <t>1918473431</t>
  </si>
  <si>
    <t>3*28 "Přepočtené koeficientem množství</t>
  </si>
  <si>
    <t>913211112</t>
  </si>
  <si>
    <t>Montáž a demontáž dočasných dopravních zábran reflexních, šířky 2,5 m</t>
  </si>
  <si>
    <t>-313809321</t>
  </si>
  <si>
    <t>"Z2" 1</t>
  </si>
  <si>
    <t>913211212</t>
  </si>
  <si>
    <t>Montáž a demontáž dočasných dopravních zábran Příplatek za první a každý další den použití dočasných dopravních zábran k ceně 21-1112</t>
  </si>
  <si>
    <t>1088146508</t>
  </si>
  <si>
    <t>913321111</t>
  </si>
  <si>
    <t>Montáž a demontáž dočasných dopravních vodících zařízení směrové desky základní</t>
  </si>
  <si>
    <t>1801005994</t>
  </si>
  <si>
    <t>"Z4a" 4</t>
  </si>
  <si>
    <t>913321211</t>
  </si>
  <si>
    <t>Montáž a demontáž dočasných dopravních vodících zařízení Příplatek za první a každý další den použití dočasných dopravních vodících zařízení k ceně 32-1111</t>
  </si>
  <si>
    <t>-319625411</t>
  </si>
  <si>
    <t>4*28 "Přepočtené koeficientem množství</t>
  </si>
  <si>
    <t>913921131</t>
  </si>
  <si>
    <t>Dočasné omezení platnosti základní dopravní značky zakrytí značky</t>
  </si>
  <si>
    <t>155416926</t>
  </si>
  <si>
    <t>"E9" 1</t>
  </si>
  <si>
    <t>913921132</t>
  </si>
  <si>
    <t>Dočasné omezení platnosti základní dopravní značky odkrytí značky</t>
  </si>
  <si>
    <t>2092955336</t>
  </si>
  <si>
    <t>VRN7</t>
  </si>
  <si>
    <t>Provozní vlivy</t>
  </si>
  <si>
    <t>0720000000</t>
  </si>
  <si>
    <t>Provozní vlivy - zajištění DIR</t>
  </si>
  <si>
    <t>ks</t>
  </si>
  <si>
    <t>1024</t>
  </si>
  <si>
    <t>-1905010393</t>
  </si>
  <si>
    <t>SO401 - Veřejné osvětlení</t>
  </si>
  <si>
    <t xml:space="preserve">    21-M - Elektromontáže</t>
  </si>
  <si>
    <t>21-M</t>
  </si>
  <si>
    <t>Elektromontáže</t>
  </si>
  <si>
    <t>210101233</t>
  </si>
  <si>
    <t>Propojení kabelů nebo vodičů spojkou do 1 kV venkovní smršťovací kabelů celoplastových, počtu a průřezu žil do 4 x 10 až 16 mm2</t>
  </si>
  <si>
    <t>-1016750421</t>
  </si>
  <si>
    <t>35436029</t>
  </si>
  <si>
    <t>spojka kabelová smršťovaná přímá do 1kV 91ahsc-35 3-4ž.x6-35mm</t>
  </si>
  <si>
    <t>522556321</t>
  </si>
  <si>
    <t>210203901</t>
  </si>
  <si>
    <t>Montáž svítidel LED se zapojením vodičů průmyslových nebo venkovních na výložník nebo dřík</t>
  </si>
  <si>
    <t>1918975006</t>
  </si>
  <si>
    <t>34774008</t>
  </si>
  <si>
    <t>svítidlo veřejného osvětlení na dřík/výložník zdroj LED 51W 5160lm 4000K stmívatelné</t>
  </si>
  <si>
    <t>1384576136</t>
  </si>
  <si>
    <t>210204011</t>
  </si>
  <si>
    <t>Montáž stožárů osvětlení samostatně stojících ocelových, délky do 12 m</t>
  </si>
  <si>
    <t>-498561279</t>
  </si>
  <si>
    <t>31674069</t>
  </si>
  <si>
    <t>stožár osvětlovací sadový Pz 133/89/60 v 8,0m</t>
  </si>
  <si>
    <t>256</t>
  </si>
  <si>
    <t>190481880</t>
  </si>
  <si>
    <t>210204103</t>
  </si>
  <si>
    <t>Montáž výložníků osvětlení jednoramenných sloupových, hmotnosti do 35 kg</t>
  </si>
  <si>
    <t>-1539721539</t>
  </si>
  <si>
    <t>31674003</t>
  </si>
  <si>
    <t>výložník rovný jednoduchý k osvětlovacím stožárům uličním vyložení 2000mm</t>
  </si>
  <si>
    <t>-479887004</t>
  </si>
  <si>
    <t>210204202</t>
  </si>
  <si>
    <t>Montáž elektrovýzbroje stožárů osvětlení 2 okruhy</t>
  </si>
  <si>
    <t>-449985776</t>
  </si>
  <si>
    <t>31674131</t>
  </si>
  <si>
    <t>výzbroj stožárová SV 6.16.4</t>
  </si>
  <si>
    <t>524879359</t>
  </si>
  <si>
    <t>210220020</t>
  </si>
  <si>
    <t>Montáž uzemňovacího vedení s upevněním, propojením a připojením pomocí svorek v zemi s izolací spojů vodičů FeZn páskou průřezu do 120 mm2 v městské zástavbě</t>
  </si>
  <si>
    <t>1194100561</t>
  </si>
  <si>
    <t>35442062</t>
  </si>
  <si>
    <t>pás zemnící 30x4mm FeZn</t>
  </si>
  <si>
    <t>-124841868</t>
  </si>
  <si>
    <t>55*0,714 "Přepočtené koeficientem množství</t>
  </si>
  <si>
    <t>210220022</t>
  </si>
  <si>
    <t>Montáž uzemňovacího vedení s upevněním, propojením a připojením pomocí svorek v zemi s izolací spojů vodičů FeZn drátem nebo lanem průměru do 10 mm v městské zástavbě</t>
  </si>
  <si>
    <t>-1084902884</t>
  </si>
  <si>
    <t>35441073</t>
  </si>
  <si>
    <t>drát D 10mm FeZn</t>
  </si>
  <si>
    <t>1185847612</t>
  </si>
  <si>
    <t>5*1,0952 "Přepočtené koeficientem množství</t>
  </si>
  <si>
    <t>210280001</t>
  </si>
  <si>
    <t>Zkoušky a prohlídky elektrických rozvodů a zařízení celková prohlídka, zkoušení, měření a vyhotovení revizní zprávy pro objem montážních prací do 100 tisíc Kč</t>
  </si>
  <si>
    <t>321627738</t>
  </si>
  <si>
    <t>210812035</t>
  </si>
  <si>
    <t>Montáž izolovaných kabelů měděných do 1 kV bez ukončení plných nebo laněných kulatých (např. CYKY, CHKE-R) uložených volně nebo v liště počtu a průřezu žil 4x16 mm2</t>
  </si>
  <si>
    <t>632432078</t>
  </si>
  <si>
    <t>34111080</t>
  </si>
  <si>
    <t>kabel instalační jádro Cu plné izolace PVC plášť PVC 450/750V (CYKY) 4x16mm2</t>
  </si>
  <si>
    <t>742262855</t>
  </si>
  <si>
    <t>55*1,15 "Přepočtené koeficientem množství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</si>
  <si>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</si>
  <si>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</si>
  <si>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682274319</t>
  </si>
  <si>
    <t>460010024</t>
  </si>
  <si>
    <t>Vytyčení trasy vedení kabelového (podzemního) v zastavěném prostoru</t>
  </si>
  <si>
    <t>km</t>
  </si>
  <si>
    <t>642436661</t>
  </si>
  <si>
    <t>55*0,001 "Přepočtené koeficientem množství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</si>
  <si>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</si>
  <si>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</si>
  <si>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1492057321</t>
  </si>
  <si>
    <t>"pro stožár"0,4*0,4*0,9*1</t>
  </si>
  <si>
    <t>460171143</t>
  </si>
  <si>
    <t>Hloubení nezapažených kabelových rýh strojně včetně urovnání dna s přemístěním výkopku do vzdálenosti 3 m od okraje jámy nebo s naložením na dopravní prostředek šířky 35 cm hloubky 50 cm v hornině třídy těžitelnosti II skupiny 4</t>
  </si>
  <si>
    <t>-1892208579</t>
  </si>
  <si>
    <t>460341113</t>
  </si>
  <si>
    <t>Vodorovné přemístění (odvoz) horniny dopravními prostředky včetně složení, bez naložení a rozprostření jakékoliv třídy, na vzdálenost přes 500 do 1000 m</t>
  </si>
  <si>
    <t>732345243</t>
  </si>
  <si>
    <t>odvoz na skládku</t>
  </si>
  <si>
    <t>"výkopy pro stožáry" 0,055</t>
  </si>
  <si>
    <t>"přebytek výkopů z rýh (lože, chráničky)" 0,05*55,0+0,055*10,0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</si>
  <si>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</si>
  <si>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</si>
  <si>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69444048</t>
  </si>
  <si>
    <t>3,355*29 "Přepočtené koeficientem množství</t>
  </si>
  <si>
    <t>460361121</t>
  </si>
  <si>
    <t>Poplatek (skládkovné) za uložení zeminy na recyklační skládce zatříděné do Katalogu odpadů pod kódem 17 05 04</t>
  </si>
  <si>
    <t>2118739650</t>
  </si>
  <si>
    <t>3,355*1,7 "Přepočtené koeficientem množství</t>
  </si>
  <si>
    <t>460371121</t>
  </si>
  <si>
    <t>Naložení výkopku strojně z hornin třídy těžitelnosti I skupiny 1 až 3</t>
  </si>
  <si>
    <t>-767198662</t>
  </si>
  <si>
    <t>460451153</t>
  </si>
  <si>
    <t>Zásyp kabelových rýh strojně s přemístěním sypaniny ze vzdálenosti do 10 m, s uložením výkopku ve vrstvách včetně zhutnění a urovnání povrchu šířky 35 cm hloubky 50 cm z horniny třídy těžitelnosti II skupiny 4</t>
  </si>
  <si>
    <t>-1355350958</t>
  </si>
  <si>
    <t>46064000R1</t>
  </si>
  <si>
    <t>Pouzdrový základ stožáru - kompletní zhotovení pouzdrového základu včetně trubkování</t>
  </si>
  <si>
    <t>1528332214</t>
  </si>
  <si>
    <t>460661411</t>
  </si>
  <si>
    <t>Kabelové lože z písku včetně podsypu, zhutnění a urovnání povrchu pro kabely nn zakryté plastovými deskami (materiál ve specifikaci), šířky do 25 cm</t>
  </si>
  <si>
    <t>-1949913321</t>
  </si>
  <si>
    <t>34575103</t>
  </si>
  <si>
    <t>deska kabelová krycí PVC červená, 200x2mm</t>
  </si>
  <si>
    <t>-1992364272</t>
  </si>
  <si>
    <t>55*2 "Přepočtené koeficientem množství</t>
  </si>
  <si>
    <t>460742131</t>
  </si>
  <si>
    <t>Osazení kabelových prostupů včetně utěsnění a spárování z trub plastových do rýhy, bez výkopových prací s obetonováním, vnitřního průměru do 10 cm</t>
  </si>
  <si>
    <t>-1353819133</t>
  </si>
  <si>
    <t>kabelové vedení ve vjezdu vč.přesahů</t>
  </si>
  <si>
    <t>2*5,0</t>
  </si>
  <si>
    <t>34571355</t>
  </si>
  <si>
    <t>trubka elektroinstalační ohebná dvouplášťová korugovaná (chránička) D 94/110mm, HDPE+LDPE</t>
  </si>
  <si>
    <t>-1975147939</t>
  </si>
  <si>
    <t>10*1,03 "Přepočtené koeficientem množství</t>
  </si>
  <si>
    <t>469981111</t>
  </si>
  <si>
    <t>Přesun hmot pro pomocné stavební práce při elektromontážích dopravní vzdálenost do 1 000 m</t>
  </si>
  <si>
    <t>133986206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</si>
  <si>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</si>
  <si>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</si>
  <si>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</si>
  <si>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</si>
  <si>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</si>
  <si>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</t>
  </si>
  <si>
    <t xml:space="preserve">Geodetické práce </t>
  </si>
  <si>
    <t>-865041590</t>
  </si>
  <si>
    <t>Poznámka k položce:_x000d_
zahrnuje veškeré geodetické práce vč. zaměření skutečného stavu, dodání geodetického změření skutečného stavu, dodání geometrického plánu.</t>
  </si>
  <si>
    <t>012203000</t>
  </si>
  <si>
    <t>Vytýčení sítí</t>
  </si>
  <si>
    <t>-285318544</t>
  </si>
  <si>
    <t>013244000</t>
  </si>
  <si>
    <t>Dokumentace pro provádění stavby</t>
  </si>
  <si>
    <t>486150665</t>
  </si>
  <si>
    <t>013254000</t>
  </si>
  <si>
    <t>Dokumentace skutečného provedení stavby</t>
  </si>
  <si>
    <t>-1328585292</t>
  </si>
  <si>
    <t>VRN3</t>
  </si>
  <si>
    <t>Zařízení staveniště</t>
  </si>
  <si>
    <t>030001000</t>
  </si>
  <si>
    <t>-165686706</t>
  </si>
  <si>
    <t>VRN4</t>
  </si>
  <si>
    <t>Inženýrská činnost</t>
  </si>
  <si>
    <t>043154000</t>
  </si>
  <si>
    <t>Zkoušky hutnicí</t>
  </si>
  <si>
    <t>-943212200</t>
  </si>
  <si>
    <t xml:space="preserve">Poznámka k položce:_x000d_
2x na každé konstrukční vrstvě (pláň + jednotlivé štěrkové vrstvy) </t>
  </si>
  <si>
    <t>SEZNAM FIGUR</t>
  </si>
  <si>
    <t>Výměra</t>
  </si>
  <si>
    <t xml:space="preserve"> SO101</t>
  </si>
  <si>
    <t>Použití figury: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</si>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</sst>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R_008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Parkoviště v ul. Svatopluka Čecha, Sokolov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Sokolov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29. 5. 2024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 xml:space="preserve"> 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Ing. Jan Rambousek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Ing. Eva Horčičková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ROUND(SUM(AG55:AG58),2)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ROUND(SUM(AS55:AS58),2)</f>
        <v>0</v>
      </c>
      <c r="AT54" s="110">
        <f>ROUND(SUM(AV54:AW54),2)</f>
        <v>0</v>
      </c>
      <c r="AU54" s="111">
        <f>ROUND(SUM(AU55:AU58),5)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ROUND(SUM(AZ55:AZ58),2)</f>
        <v>0</v>
      </c>
      <c r="BA54" s="110">
        <f>ROUND(SUM(BA55:BA58),2)</f>
        <v>0</v>
      </c>
      <c r="BB54" s="110">
        <f>ROUND(SUM(BB55:BB58),2)</f>
        <v>0</v>
      </c>
      <c r="BC54" s="110">
        <f>ROUND(SUM(BC55:BC58),2)</f>
        <v>0</v>
      </c>
      <c r="BD54" s="112">
        <f>ROUND(SUM(BD55:BD58),2)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'SO101 - Výstavba parkoviště'!J30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'SO101 - Výstavba parkoviště'!P89</f>
        <v>0</v>
      </c>
      <c r="AV55" s="124">
        <f>'SO101 - Výstavba parkoviště'!J33</f>
        <v>0</v>
      </c>
      <c r="AW55" s="124">
        <f>'SO101 - Výstavba parkoviště'!J34</f>
        <v>0</v>
      </c>
      <c r="AX55" s="124">
        <f>'SO101 - Výstavba parkoviště'!J35</f>
        <v>0</v>
      </c>
      <c r="AY55" s="124">
        <f>'SO101 - Výstavba parkoviště'!J36</f>
        <v>0</v>
      </c>
      <c r="AZ55" s="124">
        <f>'SO101 - Výstavba parkoviště'!F33</f>
        <v>0</v>
      </c>
      <c r="BA55" s="124">
        <f>'SO101 - Výstavba parkoviště'!F34</f>
        <v>0</v>
      </c>
      <c r="BB55" s="124">
        <f>'SO101 - Výstavba parkoviště'!F35</f>
        <v>0</v>
      </c>
      <c r="BC55" s="124">
        <f>'SO101 - Výstavba parkoviště'!F36</f>
        <v>0</v>
      </c>
      <c r="BD55" s="126">
        <f>'SO101 - Výstavba parkoviště'!F37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'SO102 - DIO'!J30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'SO102 - DIO'!P83</f>
        <v>0</v>
      </c>
      <c r="AV56" s="124">
        <f>'SO102 - DIO'!J33</f>
        <v>0</v>
      </c>
      <c r="AW56" s="124">
        <f>'SO102 - DIO'!J34</f>
        <v>0</v>
      </c>
      <c r="AX56" s="124">
        <f>'SO102 - DIO'!J35</f>
        <v>0</v>
      </c>
      <c r="AY56" s="124">
        <f>'SO102 - DIO'!J36</f>
        <v>0</v>
      </c>
      <c r="AZ56" s="124">
        <f>'SO102 - DIO'!F33</f>
        <v>0</v>
      </c>
      <c r="BA56" s="124">
        <f>'SO102 - DIO'!F34</f>
        <v>0</v>
      </c>
      <c r="BB56" s="124">
        <f>'SO102 - DIO'!F35</f>
        <v>0</v>
      </c>
      <c r="BC56" s="124">
        <f>'SO102 - DIO'!F36</f>
        <v>0</v>
      </c>
      <c r="BD56" s="126">
        <f>'SO102 - DIO'!F37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92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93</v>
      </c>
      <c r="E57" s="118"/>
      <c r="F57" s="118"/>
      <c r="G57" s="118"/>
      <c r="H57" s="118"/>
      <c r="I57" s="119"/>
      <c r="J57" s="118" t="s">
        <v>94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'SO401 - Veřejné osvětlení'!J30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'SO401 - Veřejné osvětlení'!P82</f>
        <v>0</v>
      </c>
      <c r="AV57" s="124">
        <f>'SO401 - Veřejné osvětlení'!J33</f>
        <v>0</v>
      </c>
      <c r="AW57" s="124">
        <f>'SO401 - Veřejné osvětlení'!J34</f>
        <v>0</v>
      </c>
      <c r="AX57" s="124">
        <f>'SO401 - Veřejné osvětlení'!J35</f>
        <v>0</v>
      </c>
      <c r="AY57" s="124">
        <f>'SO401 - Veřejné osvětlení'!J36</f>
        <v>0</v>
      </c>
      <c r="AZ57" s="124">
        <f>'SO401 - Veřejné osvětlení'!F33</f>
        <v>0</v>
      </c>
      <c r="BA57" s="124">
        <f>'SO401 - Veřejné osvětlení'!F34</f>
        <v>0</v>
      </c>
      <c r="BB57" s="124">
        <f>'SO401 - Veřejné osvětlení'!F35</f>
        <v>0</v>
      </c>
      <c r="BC57" s="124">
        <f>'SO401 - Veřejné osvětlení'!F36</f>
        <v>0</v>
      </c>
      <c r="BD57" s="126">
        <f>'SO401 - Veřejné osvětlení'!F37</f>
        <v>0</v>
      </c>
      <c r="BE57" s="7"/>
      <c r="BT57" s="127" t="s">
        <v>86</v>
      </c>
      <c r="BV57" s="127" t="s">
        <v>80</v>
      </c>
      <c r="BW57" s="127" t="s">
        <v>95</v>
      </c>
      <c r="BX57" s="127" t="s">
        <v>5</v>
      </c>
      <c r="CL57" s="127" t="s">
        <v>96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97</v>
      </c>
      <c r="E58" s="118"/>
      <c r="F58" s="118"/>
      <c r="G58" s="118"/>
      <c r="H58" s="118"/>
      <c r="I58" s="119"/>
      <c r="J58" s="118" t="s">
        <v>98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'VRN - Vedlejší rozpočtové...'!J30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8">
        <v>0</v>
      </c>
      <c r="AT58" s="129">
        <f>ROUND(SUM(AV58:AW58),2)</f>
        <v>0</v>
      </c>
      <c r="AU58" s="130">
        <f>'VRN - Vedlejší rozpočtové...'!P83</f>
        <v>0</v>
      </c>
      <c r="AV58" s="129">
        <f>'VRN - Vedlejší rozpočtové...'!J33</f>
        <v>0</v>
      </c>
      <c r="AW58" s="129">
        <f>'VRN - Vedlejší rozpočtové...'!J34</f>
        <v>0</v>
      </c>
      <c r="AX58" s="129">
        <f>'VRN - Vedlejší rozpočtové...'!J35</f>
        <v>0</v>
      </c>
      <c r="AY58" s="129">
        <f>'VRN - Vedlejší rozpočtové...'!J36</f>
        <v>0</v>
      </c>
      <c r="AZ58" s="129">
        <f>'VRN - Vedlejší rozpočtové...'!F33</f>
        <v>0</v>
      </c>
      <c r="BA58" s="129">
        <f>'VRN - Vedlejší rozpočtové...'!F34</f>
        <v>0</v>
      </c>
      <c r="BB58" s="129">
        <f>'VRN - Vedlejší rozpočtové...'!F35</f>
        <v>0</v>
      </c>
      <c r="BC58" s="129">
        <f>'VRN - Vedlejší rozpočtové...'!F36</f>
        <v>0</v>
      </c>
      <c r="BD58" s="131">
        <f>'VRN - Vedlejší rozpočtové...'!F37</f>
        <v>0</v>
      </c>
      <c r="BE58" s="7"/>
      <c r="BT58" s="127" t="s">
        <v>86</v>
      </c>
      <c r="BV58" s="127" t="s">
        <v>80</v>
      </c>
      <c r="BW58" s="127" t="s">
        <v>99</v>
      </c>
      <c r="BX58" s="127" t="s">
        <v>5</v>
      </c>
      <c r="CL58" s="127" t="s">
        <v>96</v>
      </c>
      <c r="CM58" s="127" t="s">
        <v>88</v>
      </c>
    </row>
    <row r="59" s="2" customFormat="1" ht="30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8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="2" customFormat="1" ht="6.96" customHeight="1">
      <c r="A60" s="42"/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48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</row>
  </sheetData>
  <sheetProtection sheet="1" formatColumns="0" formatRows="0" objects="1" scenarios="1" spinCount="100000" saltValue="poSD1Awn6uxP/q95TbynddgkhwLeaHmHeUafaoF2BbjdRRDsB4MGRtpaD5V67lmmm5gETPPP3ElyG6EKCEDGHw==" hashValue="Xc+HgdnjSvM58o/mHKPx1NxFIg1rpl1Vgh8HLvXDhQRRbGV+zhvqc1K9TkaBg6yYSFvx1HprTlPcmRQrWvrTU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1 - Výstavba parkoviště'!C2" display="/"/>
    <hyperlink ref="A56" location="'SO102 - DIO'!C2" display="/"/>
    <hyperlink ref="A57" location="'SO401 - Veřejné osvětlení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2" t="s">
        <v>100</v>
      </c>
      <c r="BA2" s="132" t="s">
        <v>101</v>
      </c>
      <c r="BB2" s="132" t="s">
        <v>102</v>
      </c>
      <c r="BC2" s="132" t="s">
        <v>103</v>
      </c>
      <c r="BD2" s="132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  <c r="AZ3" s="132" t="s">
        <v>104</v>
      </c>
      <c r="BA3" s="132" t="s">
        <v>105</v>
      </c>
      <c r="BB3" s="132" t="s">
        <v>102</v>
      </c>
      <c r="BC3" s="132" t="s">
        <v>106</v>
      </c>
      <c r="BD3" s="132" t="s">
        <v>88</v>
      </c>
    </row>
    <row r="4" s="1" customFormat="1" ht="24.96" customHeight="1">
      <c r="B4" s="23"/>
      <c r="D4" s="135" t="s">
        <v>107</v>
      </c>
      <c r="L4" s="23"/>
      <c r="M4" s="136" t="s">
        <v>10</v>
      </c>
      <c r="AT4" s="20" t="s">
        <v>4</v>
      </c>
      <c r="AZ4" s="132" t="s">
        <v>108</v>
      </c>
      <c r="BA4" s="132" t="s">
        <v>109</v>
      </c>
      <c r="BB4" s="132" t="s">
        <v>102</v>
      </c>
      <c r="BC4" s="132" t="s">
        <v>110</v>
      </c>
      <c r="BD4" s="132" t="s">
        <v>88</v>
      </c>
    </row>
    <row r="5" s="1" customFormat="1" ht="6.96" customHeight="1">
      <c r="B5" s="23"/>
      <c r="L5" s="23"/>
      <c r="AZ5" s="132" t="s">
        <v>111</v>
      </c>
      <c r="BA5" s="132" t="s">
        <v>112</v>
      </c>
      <c r="BB5" s="132" t="s">
        <v>102</v>
      </c>
      <c r="BC5" s="132" t="s">
        <v>113</v>
      </c>
      <c r="BD5" s="132" t="s">
        <v>88</v>
      </c>
    </row>
    <row r="6" s="1" customFormat="1" ht="12" customHeight="1">
      <c r="B6" s="23"/>
      <c r="D6" s="137" t="s">
        <v>16</v>
      </c>
      <c r="L6" s="23"/>
      <c r="AZ6" s="132" t="s">
        <v>114</v>
      </c>
      <c r="BA6" s="132" t="s">
        <v>115</v>
      </c>
      <c r="BB6" s="132" t="s">
        <v>102</v>
      </c>
      <c r="BC6" s="132" t="s">
        <v>116</v>
      </c>
      <c r="BD6" s="132" t="s">
        <v>88</v>
      </c>
    </row>
    <row r="7" s="1" customFormat="1" ht="16.5" customHeight="1">
      <c r="B7" s="23"/>
      <c r="E7" s="138" t="str">
        <f>'Rekapitulace stavby'!K6</f>
        <v>Parkoviště v ul. Svatopluka Čecha, Sokolov</v>
      </c>
      <c r="F7" s="137"/>
      <c r="G7" s="137"/>
      <c r="H7" s="137"/>
      <c r="L7" s="23"/>
      <c r="AZ7" s="132" t="s">
        <v>117</v>
      </c>
      <c r="BA7" s="132" t="s">
        <v>118</v>
      </c>
      <c r="BB7" s="132" t="s">
        <v>102</v>
      </c>
      <c r="BC7" s="132" t="s">
        <v>119</v>
      </c>
      <c r="BD7" s="132" t="s">
        <v>88</v>
      </c>
    </row>
    <row r="8" s="2" customFormat="1" ht="12" customHeight="1">
      <c r="A8" s="42"/>
      <c r="B8" s="48"/>
      <c r="C8" s="42"/>
      <c r="D8" s="137" t="s">
        <v>120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121</v>
      </c>
      <c r="BA8" s="132" t="s">
        <v>122</v>
      </c>
      <c r="BB8" s="132" t="s">
        <v>102</v>
      </c>
      <c r="BC8" s="132" t="s">
        <v>123</v>
      </c>
      <c r="BD8" s="132" t="s">
        <v>88</v>
      </c>
    </row>
    <row r="9" s="2" customFormat="1" ht="16.5" customHeight="1">
      <c r="A9" s="42"/>
      <c r="B9" s="48"/>
      <c r="C9" s="42"/>
      <c r="D9" s="42"/>
      <c r="E9" s="140" t="s">
        <v>124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125</v>
      </c>
      <c r="BA9" s="132" t="s">
        <v>126</v>
      </c>
      <c r="BB9" s="132" t="s">
        <v>102</v>
      </c>
      <c r="BC9" s="132" t="s">
        <v>127</v>
      </c>
      <c r="BD9" s="132" t="s">
        <v>88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128</v>
      </c>
      <c r="BA10" s="132" t="s">
        <v>129</v>
      </c>
      <c r="BB10" s="132" t="s">
        <v>130</v>
      </c>
      <c r="BC10" s="132" t="s">
        <v>131</v>
      </c>
      <c r="BD10" s="132" t="s">
        <v>88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132</v>
      </c>
      <c r="BA11" s="132" t="s">
        <v>133</v>
      </c>
      <c r="BB11" s="132" t="s">
        <v>130</v>
      </c>
      <c r="BC11" s="132" t="s">
        <v>134</v>
      </c>
      <c r="BD11" s="132" t="s">
        <v>88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29. 5. 2024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44</v>
      </c>
      <c r="E30" s="42"/>
      <c r="F30" s="42"/>
      <c r="G30" s="42"/>
      <c r="H30" s="42"/>
      <c r="I30" s="42"/>
      <c r="J30" s="149">
        <f>ROUND(J89,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46</v>
      </c>
      <c r="G32" s="42"/>
      <c r="H32" s="42"/>
      <c r="I32" s="150" t="s">
        <v>45</v>
      </c>
      <c r="J32" s="150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48</v>
      </c>
      <c r="E33" s="137" t="s">
        <v>49</v>
      </c>
      <c r="F33" s="152">
        <f>ROUND((SUM(BE89:BE348)),  2)</f>
        <v>0</v>
      </c>
      <c r="G33" s="42"/>
      <c r="H33" s="42"/>
      <c r="I33" s="153">
        <v>0.20999999999999999</v>
      </c>
      <c r="J33" s="152">
        <f>ROUND(((SUM(BE89:BE348))*I33),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2">
        <f>ROUND((SUM(BF89:BF348)),  2)</f>
        <v>0</v>
      </c>
      <c r="G34" s="42"/>
      <c r="H34" s="42"/>
      <c r="I34" s="153">
        <v>0.12</v>
      </c>
      <c r="J34" s="152">
        <f>ROUND(((SUM(BF89:BF348))*I34),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2">
        <f>ROUND((SUM(BG89:BG348)),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2">
        <f>ROUND((SUM(BH89:BH348)),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2">
        <f>ROUND((SUM(BI89:BI348)),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54</v>
      </c>
      <c r="E39" s="156"/>
      <c r="F39" s="156"/>
      <c r="G39" s="157" t="s">
        <v>55</v>
      </c>
      <c r="H39" s="158" t="s">
        <v>56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135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5" t="str">
        <f>E7</f>
        <v>Parkoviště v ul. Svatopluka Čecha, Sokolov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120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SO101 - Výstavba parkoviště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</v>
      </c>
      <c r="G52" s="44"/>
      <c r="H52" s="44"/>
      <c r="I52" s="35" t="s">
        <v>24</v>
      </c>
      <c r="J52" s="76" t="str">
        <f>IF(J12="","",J12)</f>
        <v>29. 5. 2024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>Ing. Jan Rambousek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Eva Horčičková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136</v>
      </c>
      <c r="D57" s="167"/>
      <c r="E57" s="167"/>
      <c r="F57" s="167"/>
      <c r="G57" s="167"/>
      <c r="H57" s="167"/>
      <c r="I57" s="167"/>
      <c r="J57" s="168" t="s">
        <v>137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138</v>
      </c>
    </row>
    <row r="60" s="9" customFormat="1" ht="24.96" customHeight="1">
      <c r="A60" s="9"/>
      <c r="B60" s="170"/>
      <c r="C60" s="171"/>
      <c r="D60" s="172" t="s">
        <v>139</v>
      </c>
      <c r="E60" s="173"/>
      <c r="F60" s="173"/>
      <c r="G60" s="173"/>
      <c r="H60" s="173"/>
      <c r="I60" s="173"/>
      <c r="J60" s="174">
        <f>J90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140</v>
      </c>
      <c r="E61" s="179"/>
      <c r="F61" s="179"/>
      <c r="G61" s="179"/>
      <c r="H61" s="179"/>
      <c r="I61" s="179"/>
      <c r="J61" s="180">
        <f>J91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141</v>
      </c>
      <c r="E62" s="179"/>
      <c r="F62" s="179"/>
      <c r="G62" s="179"/>
      <c r="H62" s="179"/>
      <c r="I62" s="179"/>
      <c r="J62" s="180">
        <f>J181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142</v>
      </c>
      <c r="E63" s="179"/>
      <c r="F63" s="179"/>
      <c r="G63" s="179"/>
      <c r="H63" s="179"/>
      <c r="I63" s="179"/>
      <c r="J63" s="180">
        <f>J187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143</v>
      </c>
      <c r="E64" s="179"/>
      <c r="F64" s="179"/>
      <c r="G64" s="179"/>
      <c r="H64" s="179"/>
      <c r="I64" s="179"/>
      <c r="J64" s="180">
        <f>J233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144</v>
      </c>
      <c r="E65" s="179"/>
      <c r="F65" s="179"/>
      <c r="G65" s="179"/>
      <c r="H65" s="179"/>
      <c r="I65" s="179"/>
      <c r="J65" s="180">
        <f>J239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145</v>
      </c>
      <c r="E66" s="179"/>
      <c r="F66" s="179"/>
      <c r="G66" s="179"/>
      <c r="H66" s="179"/>
      <c r="I66" s="179"/>
      <c r="J66" s="180">
        <f>J292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146</v>
      </c>
      <c r="E67" s="179"/>
      <c r="F67" s="179"/>
      <c r="G67" s="179"/>
      <c r="H67" s="179"/>
      <c r="I67" s="179"/>
      <c r="J67" s="180">
        <f>J340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147</v>
      </c>
      <c r="E68" s="173"/>
      <c r="F68" s="173"/>
      <c r="G68" s="173"/>
      <c r="H68" s="173"/>
      <c r="I68" s="173"/>
      <c r="J68" s="174">
        <f>J342</f>
        <v>0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6"/>
      <c r="C69" s="177"/>
      <c r="D69" s="178" t="s">
        <v>148</v>
      </c>
      <c r="E69" s="179"/>
      <c r="F69" s="179"/>
      <c r="G69" s="179"/>
      <c r="H69" s="179"/>
      <c r="I69" s="179"/>
      <c r="J69" s="180">
        <f>J343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149</v>
      </c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165" t="str">
        <f>E7</f>
        <v>Parkoviště v ul. Svatopluka Čecha, Sokolov</v>
      </c>
      <c r="F79" s="35"/>
      <c r="G79" s="35"/>
      <c r="H79" s="35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120</v>
      </c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SO101 - Výstavba parkoviště</v>
      </c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Sokolov</v>
      </c>
      <c r="G83" s="44"/>
      <c r="H83" s="44"/>
      <c r="I83" s="35" t="s">
        <v>24</v>
      </c>
      <c r="J83" s="76" t="str">
        <f>IF(J12="","",J12)</f>
        <v>29. 5. 2024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30</v>
      </c>
      <c r="D85" s="44"/>
      <c r="E85" s="44"/>
      <c r="F85" s="30" t="str">
        <f>E15</f>
        <v xml:space="preserve"> </v>
      </c>
      <c r="G85" s="44"/>
      <c r="H85" s="44"/>
      <c r="I85" s="35" t="s">
        <v>37</v>
      </c>
      <c r="J85" s="40" t="str">
        <f>E21</f>
        <v>Ing. Jan Rambousek</v>
      </c>
      <c r="K85" s="44"/>
      <c r="L85" s="1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Ing. Eva Horčičková</v>
      </c>
      <c r="K86" s="44"/>
      <c r="L86" s="13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2"/>
      <c r="B88" s="183"/>
      <c r="C88" s="184" t="s">
        <v>150</v>
      </c>
      <c r="D88" s="185" t="s">
        <v>63</v>
      </c>
      <c r="E88" s="185" t="s">
        <v>59</v>
      </c>
      <c r="F88" s="185" t="s">
        <v>60</v>
      </c>
      <c r="G88" s="185" t="s">
        <v>151</v>
      </c>
      <c r="H88" s="185" t="s">
        <v>152</v>
      </c>
      <c r="I88" s="185" t="s">
        <v>153</v>
      </c>
      <c r="J88" s="186" t="s">
        <v>137</v>
      </c>
      <c r="K88" s="187" t="s">
        <v>154</v>
      </c>
      <c r="L88" s="188"/>
      <c r="M88" s="96" t="s">
        <v>32</v>
      </c>
      <c r="N88" s="97" t="s">
        <v>48</v>
      </c>
      <c r="O88" s="97" t="s">
        <v>155</v>
      </c>
      <c r="P88" s="97" t="s">
        <v>156</v>
      </c>
      <c r="Q88" s="97" t="s">
        <v>157</v>
      </c>
      <c r="R88" s="97" t="s">
        <v>158</v>
      </c>
      <c r="S88" s="97" t="s">
        <v>159</v>
      </c>
      <c r="T88" s="98" t="s">
        <v>160</v>
      </c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="2" customFormat="1" ht="22.8" customHeight="1">
      <c r="A89" s="42"/>
      <c r="B89" s="43"/>
      <c r="C89" s="103" t="s">
        <v>161</v>
      </c>
      <c r="D89" s="44"/>
      <c r="E89" s="44"/>
      <c r="F89" s="44"/>
      <c r="G89" s="44"/>
      <c r="H89" s="44"/>
      <c r="I89" s="44"/>
      <c r="J89" s="189">
        <f>BK89</f>
        <v>0</v>
      </c>
      <c r="K89" s="44"/>
      <c r="L89" s="48"/>
      <c r="M89" s="99"/>
      <c r="N89" s="190"/>
      <c r="O89" s="100"/>
      <c r="P89" s="191">
        <f>P90+P342</f>
        <v>0</v>
      </c>
      <c r="Q89" s="100"/>
      <c r="R89" s="191">
        <f>R90+R342</f>
        <v>195.92504760000003</v>
      </c>
      <c r="S89" s="100"/>
      <c r="T89" s="192">
        <f>T90+T342</f>
        <v>124.09999999999999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138</v>
      </c>
      <c r="BK89" s="193">
        <f>BK90+BK342</f>
        <v>0</v>
      </c>
    </row>
    <row r="90" s="12" customFormat="1" ht="25.92" customHeight="1">
      <c r="A90" s="12"/>
      <c r="B90" s="194"/>
      <c r="C90" s="195"/>
      <c r="D90" s="196" t="s">
        <v>77</v>
      </c>
      <c r="E90" s="197" t="s">
        <v>162</v>
      </c>
      <c r="F90" s="197" t="s">
        <v>163</v>
      </c>
      <c r="G90" s="195"/>
      <c r="H90" s="195"/>
      <c r="I90" s="198"/>
      <c r="J90" s="199">
        <f>BK90</f>
        <v>0</v>
      </c>
      <c r="K90" s="195"/>
      <c r="L90" s="200"/>
      <c r="M90" s="201"/>
      <c r="N90" s="202"/>
      <c r="O90" s="202"/>
      <c r="P90" s="203">
        <f>P91+P181+P187+P233+P239+P292+P340</f>
        <v>0</v>
      </c>
      <c r="Q90" s="202"/>
      <c r="R90" s="203">
        <f>R91+R181+R187+R233+R239+R292+R340</f>
        <v>195.91076760000001</v>
      </c>
      <c r="S90" s="202"/>
      <c r="T90" s="204">
        <f>T91+T181+T187+T233+T239+T292+T340</f>
        <v>124.09999999999999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86</v>
      </c>
      <c r="AT90" s="206" t="s">
        <v>77</v>
      </c>
      <c r="AU90" s="206" t="s">
        <v>78</v>
      </c>
      <c r="AY90" s="205" t="s">
        <v>164</v>
      </c>
      <c r="BK90" s="207">
        <f>BK91+BK181+BK187+BK233+BK239+BK292+BK340</f>
        <v>0</v>
      </c>
    </row>
    <row r="91" s="12" customFormat="1" ht="22.8" customHeight="1">
      <c r="A91" s="12"/>
      <c r="B91" s="194"/>
      <c r="C91" s="195"/>
      <c r="D91" s="196" t="s">
        <v>77</v>
      </c>
      <c r="E91" s="208" t="s">
        <v>86</v>
      </c>
      <c r="F91" s="208" t="s">
        <v>165</v>
      </c>
      <c r="G91" s="195"/>
      <c r="H91" s="195"/>
      <c r="I91" s="198"/>
      <c r="J91" s="209">
        <f>BK91</f>
        <v>0</v>
      </c>
      <c r="K91" s="195"/>
      <c r="L91" s="200"/>
      <c r="M91" s="201"/>
      <c r="N91" s="202"/>
      <c r="O91" s="202"/>
      <c r="P91" s="203">
        <f>SUM(P92:P180)</f>
        <v>0</v>
      </c>
      <c r="Q91" s="202"/>
      <c r="R91" s="203">
        <f>SUM(R92:R180)</f>
        <v>27.793680000000002</v>
      </c>
      <c r="S91" s="202"/>
      <c r="T91" s="204">
        <f>SUM(T92:T180)</f>
        <v>123.19999999999999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5" t="s">
        <v>86</v>
      </c>
      <c r="AT91" s="206" t="s">
        <v>77</v>
      </c>
      <c r="AU91" s="206" t="s">
        <v>86</v>
      </c>
      <c r="AY91" s="205" t="s">
        <v>164</v>
      </c>
      <c r="BK91" s="207">
        <f>SUM(BK92:BK180)</f>
        <v>0</v>
      </c>
    </row>
    <row r="92" s="2" customFormat="1" ht="37.8" customHeight="1">
      <c r="A92" s="42"/>
      <c r="B92" s="43"/>
      <c r="C92" s="210" t="s">
        <v>86</v>
      </c>
      <c r="D92" s="210" t="s">
        <v>166</v>
      </c>
      <c r="E92" s="211" t="s">
        <v>167</v>
      </c>
      <c r="F92" s="212" t="s">
        <v>168</v>
      </c>
      <c r="G92" s="213" t="s">
        <v>102</v>
      </c>
      <c r="H92" s="214">
        <v>5</v>
      </c>
      <c r="I92" s="215"/>
      <c r="J92" s="216">
        <f>ROUND(I92*H92,2)</f>
        <v>0</v>
      </c>
      <c r="K92" s="217"/>
      <c r="L92" s="48"/>
      <c r="M92" s="218" t="s">
        <v>32</v>
      </c>
      <c r="N92" s="219" t="s">
        <v>49</v>
      </c>
      <c r="O92" s="88"/>
      <c r="P92" s="220">
        <f>O92*H92</f>
        <v>0</v>
      </c>
      <c r="Q92" s="220">
        <v>0</v>
      </c>
      <c r="R92" s="220">
        <f>Q92*H92</f>
        <v>0</v>
      </c>
      <c r="S92" s="220">
        <v>0.26000000000000001</v>
      </c>
      <c r="T92" s="221">
        <f>S92*H92</f>
        <v>1.3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2" t="s">
        <v>169</v>
      </c>
      <c r="AT92" s="222" t="s">
        <v>166</v>
      </c>
      <c r="AU92" s="222" t="s">
        <v>88</v>
      </c>
      <c r="AY92" s="20" t="s">
        <v>164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86</v>
      </c>
      <c r="BK92" s="223">
        <f>ROUND(I92*H92,2)</f>
        <v>0</v>
      </c>
      <c r="BL92" s="20" t="s">
        <v>169</v>
      </c>
      <c r="BM92" s="222" t="s">
        <v>170</v>
      </c>
    </row>
    <row r="93" s="13" customFormat="1">
      <c r="A93" s="13"/>
      <c r="B93" s="224"/>
      <c r="C93" s="225"/>
      <c r="D93" s="226" t="s">
        <v>171</v>
      </c>
      <c r="E93" s="227" t="s">
        <v>32</v>
      </c>
      <c r="F93" s="228" t="s">
        <v>172</v>
      </c>
      <c r="G93" s="225"/>
      <c r="H93" s="227" t="s">
        <v>32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171</v>
      </c>
      <c r="AU93" s="234" t="s">
        <v>88</v>
      </c>
      <c r="AV93" s="13" t="s">
        <v>86</v>
      </c>
      <c r="AW93" s="13" t="s">
        <v>39</v>
      </c>
      <c r="AX93" s="13" t="s">
        <v>78</v>
      </c>
      <c r="AY93" s="234" t="s">
        <v>164</v>
      </c>
    </row>
    <row r="94" s="14" customFormat="1">
      <c r="A94" s="14"/>
      <c r="B94" s="235"/>
      <c r="C94" s="236"/>
      <c r="D94" s="226" t="s">
        <v>171</v>
      </c>
      <c r="E94" s="237" t="s">
        <v>104</v>
      </c>
      <c r="F94" s="238" t="s">
        <v>173</v>
      </c>
      <c r="G94" s="236"/>
      <c r="H94" s="239">
        <v>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171</v>
      </c>
      <c r="AU94" s="245" t="s">
        <v>88</v>
      </c>
      <c r="AV94" s="14" t="s">
        <v>88</v>
      </c>
      <c r="AW94" s="14" t="s">
        <v>39</v>
      </c>
      <c r="AX94" s="14" t="s">
        <v>86</v>
      </c>
      <c r="AY94" s="245" t="s">
        <v>164</v>
      </c>
    </row>
    <row r="95" s="2" customFormat="1" ht="37.8" customHeight="1">
      <c r="A95" s="42"/>
      <c r="B95" s="43"/>
      <c r="C95" s="210" t="s">
        <v>88</v>
      </c>
      <c r="D95" s="210" t="s">
        <v>166</v>
      </c>
      <c r="E95" s="211" t="s">
        <v>174</v>
      </c>
      <c r="F95" s="212" t="s">
        <v>175</v>
      </c>
      <c r="G95" s="213" t="s">
        <v>102</v>
      </c>
      <c r="H95" s="214">
        <v>149</v>
      </c>
      <c r="I95" s="215"/>
      <c r="J95" s="216">
        <f>ROUND(I95*H95,2)</f>
        <v>0</v>
      </c>
      <c r="K95" s="217"/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0.44</v>
      </c>
      <c r="T95" s="221">
        <f>S95*H95</f>
        <v>65.560000000000002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169</v>
      </c>
      <c r="AT95" s="222" t="s">
        <v>166</v>
      </c>
      <c r="AU95" s="222" t="s">
        <v>88</v>
      </c>
      <c r="AY95" s="20" t="s">
        <v>164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169</v>
      </c>
      <c r="BM95" s="222" t="s">
        <v>176</v>
      </c>
    </row>
    <row r="96" s="14" customFormat="1">
      <c r="A96" s="14"/>
      <c r="B96" s="235"/>
      <c r="C96" s="236"/>
      <c r="D96" s="226" t="s">
        <v>171</v>
      </c>
      <c r="E96" s="237" t="s">
        <v>32</v>
      </c>
      <c r="F96" s="238" t="s">
        <v>177</v>
      </c>
      <c r="G96" s="236"/>
      <c r="H96" s="239">
        <v>149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171</v>
      </c>
      <c r="AU96" s="245" t="s">
        <v>88</v>
      </c>
      <c r="AV96" s="14" t="s">
        <v>88</v>
      </c>
      <c r="AW96" s="14" t="s">
        <v>39</v>
      </c>
      <c r="AX96" s="14" t="s">
        <v>78</v>
      </c>
      <c r="AY96" s="245" t="s">
        <v>164</v>
      </c>
    </row>
    <row r="97" s="15" customFormat="1">
      <c r="A97" s="15"/>
      <c r="B97" s="246"/>
      <c r="C97" s="247"/>
      <c r="D97" s="226" t="s">
        <v>171</v>
      </c>
      <c r="E97" s="248" t="s">
        <v>32</v>
      </c>
      <c r="F97" s="249" t="s">
        <v>178</v>
      </c>
      <c r="G97" s="247"/>
      <c r="H97" s="250">
        <v>149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171</v>
      </c>
      <c r="AU97" s="256" t="s">
        <v>88</v>
      </c>
      <c r="AV97" s="15" t="s">
        <v>169</v>
      </c>
      <c r="AW97" s="15" t="s">
        <v>39</v>
      </c>
      <c r="AX97" s="15" t="s">
        <v>86</v>
      </c>
      <c r="AY97" s="256" t="s">
        <v>164</v>
      </c>
    </row>
    <row r="98" s="2" customFormat="1" ht="37.8" customHeight="1">
      <c r="A98" s="42"/>
      <c r="B98" s="43"/>
      <c r="C98" s="210" t="s">
        <v>179</v>
      </c>
      <c r="D98" s="210" t="s">
        <v>166</v>
      </c>
      <c r="E98" s="211" t="s">
        <v>180</v>
      </c>
      <c r="F98" s="212" t="s">
        <v>181</v>
      </c>
      <c r="G98" s="213" t="s">
        <v>102</v>
      </c>
      <c r="H98" s="214">
        <v>168</v>
      </c>
      <c r="I98" s="215"/>
      <c r="J98" s="216">
        <f>ROUND(I98*H98,2)</f>
        <v>0</v>
      </c>
      <c r="K98" s="217"/>
      <c r="L98" s="48"/>
      <c r="M98" s="218" t="s">
        <v>32</v>
      </c>
      <c r="N98" s="219" t="s">
        <v>49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0.22</v>
      </c>
      <c r="T98" s="221">
        <f>S98*H98</f>
        <v>36.960000000000001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169</v>
      </c>
      <c r="AT98" s="222" t="s">
        <v>166</v>
      </c>
      <c r="AU98" s="222" t="s">
        <v>88</v>
      </c>
      <c r="AY98" s="20" t="s">
        <v>164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86</v>
      </c>
      <c r="BK98" s="223">
        <f>ROUND(I98*H98,2)</f>
        <v>0</v>
      </c>
      <c r="BL98" s="20" t="s">
        <v>169</v>
      </c>
      <c r="BM98" s="222" t="s">
        <v>182</v>
      </c>
    </row>
    <row r="99" s="14" customFormat="1">
      <c r="A99" s="14"/>
      <c r="B99" s="235"/>
      <c r="C99" s="236"/>
      <c r="D99" s="226" t="s">
        <v>171</v>
      </c>
      <c r="E99" s="237" t="s">
        <v>32</v>
      </c>
      <c r="F99" s="238" t="s">
        <v>183</v>
      </c>
      <c r="G99" s="236"/>
      <c r="H99" s="239">
        <v>168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171</v>
      </c>
      <c r="AU99" s="245" t="s">
        <v>88</v>
      </c>
      <c r="AV99" s="14" t="s">
        <v>88</v>
      </c>
      <c r="AW99" s="14" t="s">
        <v>39</v>
      </c>
      <c r="AX99" s="14" t="s">
        <v>78</v>
      </c>
      <c r="AY99" s="245" t="s">
        <v>164</v>
      </c>
    </row>
    <row r="100" s="15" customFormat="1">
      <c r="A100" s="15"/>
      <c r="B100" s="246"/>
      <c r="C100" s="247"/>
      <c r="D100" s="226" t="s">
        <v>171</v>
      </c>
      <c r="E100" s="248" t="s">
        <v>32</v>
      </c>
      <c r="F100" s="249" t="s">
        <v>178</v>
      </c>
      <c r="G100" s="247"/>
      <c r="H100" s="250">
        <v>168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171</v>
      </c>
      <c r="AU100" s="256" t="s">
        <v>88</v>
      </c>
      <c r="AV100" s="15" t="s">
        <v>169</v>
      </c>
      <c r="AW100" s="15" t="s">
        <v>39</v>
      </c>
      <c r="AX100" s="15" t="s">
        <v>86</v>
      </c>
      <c r="AY100" s="256" t="s">
        <v>164</v>
      </c>
    </row>
    <row r="101" s="2" customFormat="1" ht="24.15" customHeight="1">
      <c r="A101" s="42"/>
      <c r="B101" s="43"/>
      <c r="C101" s="210" t="s">
        <v>169</v>
      </c>
      <c r="D101" s="210" t="s">
        <v>166</v>
      </c>
      <c r="E101" s="211" t="s">
        <v>184</v>
      </c>
      <c r="F101" s="212" t="s">
        <v>185</v>
      </c>
      <c r="G101" s="213" t="s">
        <v>186</v>
      </c>
      <c r="H101" s="214">
        <v>64</v>
      </c>
      <c r="I101" s="215"/>
      <c r="J101" s="216">
        <f>ROUND(I101*H101,2)</f>
        <v>0</v>
      </c>
      <c r="K101" s="217"/>
      <c r="L101" s="48"/>
      <c r="M101" s="218" t="s">
        <v>32</v>
      </c>
      <c r="N101" s="219" t="s">
        <v>49</v>
      </c>
      <c r="O101" s="88"/>
      <c r="P101" s="220">
        <f>O101*H101</f>
        <v>0</v>
      </c>
      <c r="Q101" s="220">
        <v>0</v>
      </c>
      <c r="R101" s="220">
        <f>Q101*H101</f>
        <v>0</v>
      </c>
      <c r="S101" s="220">
        <v>0.28999999999999998</v>
      </c>
      <c r="T101" s="221">
        <f>S101*H101</f>
        <v>18.559999999999999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169</v>
      </c>
      <c r="AT101" s="222" t="s">
        <v>166</v>
      </c>
      <c r="AU101" s="222" t="s">
        <v>88</v>
      </c>
      <c r="AY101" s="20" t="s">
        <v>164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86</v>
      </c>
      <c r="BK101" s="223">
        <f>ROUND(I101*H101,2)</f>
        <v>0</v>
      </c>
      <c r="BL101" s="20" t="s">
        <v>169</v>
      </c>
      <c r="BM101" s="222" t="s">
        <v>187</v>
      </c>
    </row>
    <row r="102" s="13" customFormat="1">
      <c r="A102" s="13"/>
      <c r="B102" s="224"/>
      <c r="C102" s="225"/>
      <c r="D102" s="226" t="s">
        <v>171</v>
      </c>
      <c r="E102" s="227" t="s">
        <v>32</v>
      </c>
      <c r="F102" s="228" t="s">
        <v>188</v>
      </c>
      <c r="G102" s="225"/>
      <c r="H102" s="227" t="s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171</v>
      </c>
      <c r="AU102" s="234" t="s">
        <v>88</v>
      </c>
      <c r="AV102" s="13" t="s">
        <v>86</v>
      </c>
      <c r="AW102" s="13" t="s">
        <v>39</v>
      </c>
      <c r="AX102" s="13" t="s">
        <v>78</v>
      </c>
      <c r="AY102" s="234" t="s">
        <v>164</v>
      </c>
    </row>
    <row r="103" s="14" customFormat="1">
      <c r="A103" s="14"/>
      <c r="B103" s="235"/>
      <c r="C103" s="236"/>
      <c r="D103" s="226" t="s">
        <v>171</v>
      </c>
      <c r="E103" s="237" t="s">
        <v>32</v>
      </c>
      <c r="F103" s="238" t="s">
        <v>189</v>
      </c>
      <c r="G103" s="236"/>
      <c r="H103" s="239">
        <v>64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171</v>
      </c>
      <c r="AU103" s="245" t="s">
        <v>88</v>
      </c>
      <c r="AV103" s="14" t="s">
        <v>88</v>
      </c>
      <c r="AW103" s="14" t="s">
        <v>39</v>
      </c>
      <c r="AX103" s="14" t="s">
        <v>78</v>
      </c>
      <c r="AY103" s="245" t="s">
        <v>164</v>
      </c>
    </row>
    <row r="104" s="15" customFormat="1">
      <c r="A104" s="15"/>
      <c r="B104" s="246"/>
      <c r="C104" s="247"/>
      <c r="D104" s="226" t="s">
        <v>171</v>
      </c>
      <c r="E104" s="248" t="s">
        <v>32</v>
      </c>
      <c r="F104" s="249" t="s">
        <v>178</v>
      </c>
      <c r="G104" s="247"/>
      <c r="H104" s="250">
        <v>64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171</v>
      </c>
      <c r="AU104" s="256" t="s">
        <v>88</v>
      </c>
      <c r="AV104" s="15" t="s">
        <v>169</v>
      </c>
      <c r="AW104" s="15" t="s">
        <v>39</v>
      </c>
      <c r="AX104" s="15" t="s">
        <v>86</v>
      </c>
      <c r="AY104" s="256" t="s">
        <v>164</v>
      </c>
    </row>
    <row r="105" s="2" customFormat="1" ht="24.15" customHeight="1">
      <c r="A105" s="42"/>
      <c r="B105" s="43"/>
      <c r="C105" s="210" t="s">
        <v>106</v>
      </c>
      <c r="D105" s="210" t="s">
        <v>166</v>
      </c>
      <c r="E105" s="211" t="s">
        <v>190</v>
      </c>
      <c r="F105" s="212" t="s">
        <v>191</v>
      </c>
      <c r="G105" s="213" t="s">
        <v>186</v>
      </c>
      <c r="H105" s="214">
        <v>4</v>
      </c>
      <c r="I105" s="215"/>
      <c r="J105" s="216">
        <f>ROUND(I105*H105,2)</f>
        <v>0</v>
      </c>
      <c r="K105" s="217"/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0.20499999999999999</v>
      </c>
      <c r="T105" s="221">
        <f>S105*H105</f>
        <v>0.81999999999999995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169</v>
      </c>
      <c r="AT105" s="222" t="s">
        <v>166</v>
      </c>
      <c r="AU105" s="222" t="s">
        <v>88</v>
      </c>
      <c r="AY105" s="20" t="s">
        <v>164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169</v>
      </c>
      <c r="BM105" s="222" t="s">
        <v>192</v>
      </c>
    </row>
    <row r="106" s="13" customFormat="1">
      <c r="A106" s="13"/>
      <c r="B106" s="224"/>
      <c r="C106" s="225"/>
      <c r="D106" s="226" t="s">
        <v>171</v>
      </c>
      <c r="E106" s="227" t="s">
        <v>32</v>
      </c>
      <c r="F106" s="228" t="s">
        <v>193</v>
      </c>
      <c r="G106" s="225"/>
      <c r="H106" s="227" t="s">
        <v>32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171</v>
      </c>
      <c r="AU106" s="234" t="s">
        <v>88</v>
      </c>
      <c r="AV106" s="13" t="s">
        <v>86</v>
      </c>
      <c r="AW106" s="13" t="s">
        <v>39</v>
      </c>
      <c r="AX106" s="13" t="s">
        <v>78</v>
      </c>
      <c r="AY106" s="234" t="s">
        <v>164</v>
      </c>
    </row>
    <row r="107" s="14" customFormat="1">
      <c r="A107" s="14"/>
      <c r="B107" s="235"/>
      <c r="C107" s="236"/>
      <c r="D107" s="226" t="s">
        <v>171</v>
      </c>
      <c r="E107" s="237" t="s">
        <v>32</v>
      </c>
      <c r="F107" s="238" t="s">
        <v>194</v>
      </c>
      <c r="G107" s="236"/>
      <c r="H107" s="239">
        <v>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171</v>
      </c>
      <c r="AU107" s="245" t="s">
        <v>88</v>
      </c>
      <c r="AV107" s="14" t="s">
        <v>88</v>
      </c>
      <c r="AW107" s="14" t="s">
        <v>39</v>
      </c>
      <c r="AX107" s="14" t="s">
        <v>78</v>
      </c>
      <c r="AY107" s="245" t="s">
        <v>164</v>
      </c>
    </row>
    <row r="108" s="15" customFormat="1">
      <c r="A108" s="15"/>
      <c r="B108" s="246"/>
      <c r="C108" s="247"/>
      <c r="D108" s="226" t="s">
        <v>171</v>
      </c>
      <c r="E108" s="248" t="s">
        <v>32</v>
      </c>
      <c r="F108" s="249" t="s">
        <v>178</v>
      </c>
      <c r="G108" s="247"/>
      <c r="H108" s="250">
        <v>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171</v>
      </c>
      <c r="AU108" s="256" t="s">
        <v>88</v>
      </c>
      <c r="AV108" s="15" t="s">
        <v>169</v>
      </c>
      <c r="AW108" s="15" t="s">
        <v>39</v>
      </c>
      <c r="AX108" s="15" t="s">
        <v>86</v>
      </c>
      <c r="AY108" s="256" t="s">
        <v>164</v>
      </c>
    </row>
    <row r="109" s="2" customFormat="1" ht="24.15" customHeight="1">
      <c r="A109" s="42"/>
      <c r="B109" s="43"/>
      <c r="C109" s="210" t="s">
        <v>195</v>
      </c>
      <c r="D109" s="210" t="s">
        <v>166</v>
      </c>
      <c r="E109" s="211" t="s">
        <v>196</v>
      </c>
      <c r="F109" s="212" t="s">
        <v>197</v>
      </c>
      <c r="G109" s="213" t="s">
        <v>130</v>
      </c>
      <c r="H109" s="214">
        <v>68.75</v>
      </c>
      <c r="I109" s="215"/>
      <c r="J109" s="216">
        <f>ROUND(I109*H109,2)</f>
        <v>0</v>
      </c>
      <c r="K109" s="217"/>
      <c r="L109" s="48"/>
      <c r="M109" s="218" t="s">
        <v>32</v>
      </c>
      <c r="N109" s="219" t="s">
        <v>49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169</v>
      </c>
      <c r="AT109" s="222" t="s">
        <v>166</v>
      </c>
      <c r="AU109" s="222" t="s">
        <v>88</v>
      </c>
      <c r="AY109" s="20" t="s">
        <v>164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86</v>
      </c>
      <c r="BK109" s="223">
        <f>ROUND(I109*H109,2)</f>
        <v>0</v>
      </c>
      <c r="BL109" s="20" t="s">
        <v>169</v>
      </c>
      <c r="BM109" s="222" t="s">
        <v>198</v>
      </c>
    </row>
    <row r="110" s="13" customFormat="1">
      <c r="A110" s="13"/>
      <c r="B110" s="224"/>
      <c r="C110" s="225"/>
      <c r="D110" s="226" t="s">
        <v>171</v>
      </c>
      <c r="E110" s="227" t="s">
        <v>32</v>
      </c>
      <c r="F110" s="228" t="s">
        <v>199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171</v>
      </c>
      <c r="AU110" s="234" t="s">
        <v>88</v>
      </c>
      <c r="AV110" s="13" t="s">
        <v>86</v>
      </c>
      <c r="AW110" s="13" t="s">
        <v>39</v>
      </c>
      <c r="AX110" s="13" t="s">
        <v>78</v>
      </c>
      <c r="AY110" s="234" t="s">
        <v>164</v>
      </c>
    </row>
    <row r="111" s="14" customFormat="1">
      <c r="A111" s="14"/>
      <c r="B111" s="235"/>
      <c r="C111" s="236"/>
      <c r="D111" s="226" t="s">
        <v>171</v>
      </c>
      <c r="E111" s="237" t="s">
        <v>32</v>
      </c>
      <c r="F111" s="238" t="s">
        <v>200</v>
      </c>
      <c r="G111" s="236"/>
      <c r="H111" s="239">
        <v>68.75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171</v>
      </c>
      <c r="AU111" s="245" t="s">
        <v>88</v>
      </c>
      <c r="AV111" s="14" t="s">
        <v>88</v>
      </c>
      <c r="AW111" s="14" t="s">
        <v>39</v>
      </c>
      <c r="AX111" s="14" t="s">
        <v>78</v>
      </c>
      <c r="AY111" s="245" t="s">
        <v>164</v>
      </c>
    </row>
    <row r="112" s="15" customFormat="1">
      <c r="A112" s="15"/>
      <c r="B112" s="246"/>
      <c r="C112" s="247"/>
      <c r="D112" s="226" t="s">
        <v>171</v>
      </c>
      <c r="E112" s="248" t="s">
        <v>32</v>
      </c>
      <c r="F112" s="249" t="s">
        <v>178</v>
      </c>
      <c r="G112" s="247"/>
      <c r="H112" s="250">
        <v>68.75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171</v>
      </c>
      <c r="AU112" s="256" t="s">
        <v>88</v>
      </c>
      <c r="AV112" s="15" t="s">
        <v>169</v>
      </c>
      <c r="AW112" s="15" t="s">
        <v>39</v>
      </c>
      <c r="AX112" s="15" t="s">
        <v>86</v>
      </c>
      <c r="AY112" s="256" t="s">
        <v>164</v>
      </c>
    </row>
    <row r="113" s="2" customFormat="1" ht="24.15" customHeight="1">
      <c r="A113" s="42"/>
      <c r="B113" s="43"/>
      <c r="C113" s="210" t="s">
        <v>201</v>
      </c>
      <c r="D113" s="210" t="s">
        <v>166</v>
      </c>
      <c r="E113" s="211" t="s">
        <v>202</v>
      </c>
      <c r="F113" s="212" t="s">
        <v>203</v>
      </c>
      <c r="G113" s="213" t="s">
        <v>130</v>
      </c>
      <c r="H113" s="214">
        <v>41.25</v>
      </c>
      <c r="I113" s="215"/>
      <c r="J113" s="216">
        <f>ROUND(I113*H113,2)</f>
        <v>0</v>
      </c>
      <c r="K113" s="217"/>
      <c r="L113" s="48"/>
      <c r="M113" s="218" t="s">
        <v>32</v>
      </c>
      <c r="N113" s="219" t="s">
        <v>49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169</v>
      </c>
      <c r="AT113" s="222" t="s">
        <v>166</v>
      </c>
      <c r="AU113" s="222" t="s">
        <v>88</v>
      </c>
      <c r="AY113" s="20" t="s">
        <v>164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86</v>
      </c>
      <c r="BK113" s="223">
        <f>ROUND(I113*H113,2)</f>
        <v>0</v>
      </c>
      <c r="BL113" s="20" t="s">
        <v>169</v>
      </c>
      <c r="BM113" s="222" t="s">
        <v>204</v>
      </c>
    </row>
    <row r="114" s="13" customFormat="1">
      <c r="A114" s="13"/>
      <c r="B114" s="224"/>
      <c r="C114" s="225"/>
      <c r="D114" s="226" t="s">
        <v>171</v>
      </c>
      <c r="E114" s="227" t="s">
        <v>32</v>
      </c>
      <c r="F114" s="228" t="s">
        <v>199</v>
      </c>
      <c r="G114" s="225"/>
      <c r="H114" s="227" t="s">
        <v>32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171</v>
      </c>
      <c r="AU114" s="234" t="s">
        <v>88</v>
      </c>
      <c r="AV114" s="13" t="s">
        <v>86</v>
      </c>
      <c r="AW114" s="13" t="s">
        <v>39</v>
      </c>
      <c r="AX114" s="13" t="s">
        <v>78</v>
      </c>
      <c r="AY114" s="234" t="s">
        <v>164</v>
      </c>
    </row>
    <row r="115" s="14" customFormat="1">
      <c r="A115" s="14"/>
      <c r="B115" s="235"/>
      <c r="C115" s="236"/>
      <c r="D115" s="226" t="s">
        <v>171</v>
      </c>
      <c r="E115" s="237" t="s">
        <v>32</v>
      </c>
      <c r="F115" s="238" t="s">
        <v>205</v>
      </c>
      <c r="G115" s="236"/>
      <c r="H115" s="239">
        <v>41.25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171</v>
      </c>
      <c r="AU115" s="245" t="s">
        <v>88</v>
      </c>
      <c r="AV115" s="14" t="s">
        <v>88</v>
      </c>
      <c r="AW115" s="14" t="s">
        <v>39</v>
      </c>
      <c r="AX115" s="14" t="s">
        <v>78</v>
      </c>
      <c r="AY115" s="245" t="s">
        <v>164</v>
      </c>
    </row>
    <row r="116" s="15" customFormat="1">
      <c r="A116" s="15"/>
      <c r="B116" s="246"/>
      <c r="C116" s="247"/>
      <c r="D116" s="226" t="s">
        <v>171</v>
      </c>
      <c r="E116" s="248" t="s">
        <v>32</v>
      </c>
      <c r="F116" s="249" t="s">
        <v>178</v>
      </c>
      <c r="G116" s="247"/>
      <c r="H116" s="250">
        <v>41.25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171</v>
      </c>
      <c r="AU116" s="256" t="s">
        <v>88</v>
      </c>
      <c r="AV116" s="15" t="s">
        <v>169</v>
      </c>
      <c r="AW116" s="15" t="s">
        <v>39</v>
      </c>
      <c r="AX116" s="15" t="s">
        <v>86</v>
      </c>
      <c r="AY116" s="256" t="s">
        <v>164</v>
      </c>
    </row>
    <row r="117" s="2" customFormat="1" ht="24.15" customHeight="1">
      <c r="A117" s="42"/>
      <c r="B117" s="43"/>
      <c r="C117" s="210" t="s">
        <v>206</v>
      </c>
      <c r="D117" s="210" t="s">
        <v>166</v>
      </c>
      <c r="E117" s="211" t="s">
        <v>207</v>
      </c>
      <c r="F117" s="212" t="s">
        <v>208</v>
      </c>
      <c r="G117" s="213" t="s">
        <v>130</v>
      </c>
      <c r="H117" s="214">
        <v>10.560000000000001</v>
      </c>
      <c r="I117" s="215"/>
      <c r="J117" s="216">
        <f>ROUND(I117*H117,2)</f>
        <v>0</v>
      </c>
      <c r="K117" s="217"/>
      <c r="L117" s="48"/>
      <c r="M117" s="218" t="s">
        <v>32</v>
      </c>
      <c r="N117" s="219" t="s">
        <v>49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169</v>
      </c>
      <c r="AT117" s="222" t="s">
        <v>166</v>
      </c>
      <c r="AU117" s="222" t="s">
        <v>88</v>
      </c>
      <c r="AY117" s="20" t="s">
        <v>164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86</v>
      </c>
      <c r="BK117" s="223">
        <f>ROUND(I117*H117,2)</f>
        <v>0</v>
      </c>
      <c r="BL117" s="20" t="s">
        <v>169</v>
      </c>
      <c r="BM117" s="222" t="s">
        <v>209</v>
      </c>
    </row>
    <row r="118" s="13" customFormat="1">
      <c r="A118" s="13"/>
      <c r="B118" s="224"/>
      <c r="C118" s="225"/>
      <c r="D118" s="226" t="s">
        <v>171</v>
      </c>
      <c r="E118" s="227" t="s">
        <v>32</v>
      </c>
      <c r="F118" s="228" t="s">
        <v>210</v>
      </c>
      <c r="G118" s="225"/>
      <c r="H118" s="227" t="s">
        <v>32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171</v>
      </c>
      <c r="AU118" s="234" t="s">
        <v>88</v>
      </c>
      <c r="AV118" s="13" t="s">
        <v>86</v>
      </c>
      <c r="AW118" s="13" t="s">
        <v>39</v>
      </c>
      <c r="AX118" s="13" t="s">
        <v>78</v>
      </c>
      <c r="AY118" s="234" t="s">
        <v>164</v>
      </c>
    </row>
    <row r="119" s="14" customFormat="1">
      <c r="A119" s="14"/>
      <c r="B119" s="235"/>
      <c r="C119" s="236"/>
      <c r="D119" s="226" t="s">
        <v>171</v>
      </c>
      <c r="E119" s="237" t="s">
        <v>32</v>
      </c>
      <c r="F119" s="238" t="s">
        <v>211</v>
      </c>
      <c r="G119" s="236"/>
      <c r="H119" s="239">
        <v>10.560000000000001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171</v>
      </c>
      <c r="AU119" s="245" t="s">
        <v>88</v>
      </c>
      <c r="AV119" s="14" t="s">
        <v>88</v>
      </c>
      <c r="AW119" s="14" t="s">
        <v>39</v>
      </c>
      <c r="AX119" s="14" t="s">
        <v>78</v>
      </c>
      <c r="AY119" s="245" t="s">
        <v>164</v>
      </c>
    </row>
    <row r="120" s="15" customFormat="1">
      <c r="A120" s="15"/>
      <c r="B120" s="246"/>
      <c r="C120" s="247"/>
      <c r="D120" s="226" t="s">
        <v>171</v>
      </c>
      <c r="E120" s="248" t="s">
        <v>32</v>
      </c>
      <c r="F120" s="249" t="s">
        <v>178</v>
      </c>
      <c r="G120" s="247"/>
      <c r="H120" s="250">
        <v>10.560000000000001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171</v>
      </c>
      <c r="AU120" s="256" t="s">
        <v>88</v>
      </c>
      <c r="AV120" s="15" t="s">
        <v>169</v>
      </c>
      <c r="AW120" s="15" t="s">
        <v>39</v>
      </c>
      <c r="AX120" s="15" t="s">
        <v>86</v>
      </c>
      <c r="AY120" s="256" t="s">
        <v>164</v>
      </c>
    </row>
    <row r="121" s="2" customFormat="1" ht="33" customHeight="1">
      <c r="A121" s="42"/>
      <c r="B121" s="43"/>
      <c r="C121" s="210" t="s">
        <v>212</v>
      </c>
      <c r="D121" s="210" t="s">
        <v>166</v>
      </c>
      <c r="E121" s="211" t="s">
        <v>213</v>
      </c>
      <c r="F121" s="212" t="s">
        <v>214</v>
      </c>
      <c r="G121" s="213" t="s">
        <v>130</v>
      </c>
      <c r="H121" s="214">
        <v>27.5</v>
      </c>
      <c r="I121" s="215"/>
      <c r="J121" s="216">
        <f>ROUND(I121*H121,2)</f>
        <v>0</v>
      </c>
      <c r="K121" s="217"/>
      <c r="L121" s="48"/>
      <c r="M121" s="218" t="s">
        <v>32</v>
      </c>
      <c r="N121" s="219" t="s">
        <v>49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169</v>
      </c>
      <c r="AT121" s="222" t="s">
        <v>166</v>
      </c>
      <c r="AU121" s="222" t="s">
        <v>88</v>
      </c>
      <c r="AY121" s="20" t="s">
        <v>164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86</v>
      </c>
      <c r="BK121" s="223">
        <f>ROUND(I121*H121,2)</f>
        <v>0</v>
      </c>
      <c r="BL121" s="20" t="s">
        <v>169</v>
      </c>
      <c r="BM121" s="222" t="s">
        <v>215</v>
      </c>
    </row>
    <row r="122" s="13" customFormat="1">
      <c r="A122" s="13"/>
      <c r="B122" s="224"/>
      <c r="C122" s="225"/>
      <c r="D122" s="226" t="s">
        <v>171</v>
      </c>
      <c r="E122" s="227" t="s">
        <v>32</v>
      </c>
      <c r="F122" s="228" t="s">
        <v>216</v>
      </c>
      <c r="G122" s="225"/>
      <c r="H122" s="227" t="s">
        <v>32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171</v>
      </c>
      <c r="AU122" s="234" t="s">
        <v>88</v>
      </c>
      <c r="AV122" s="13" t="s">
        <v>86</v>
      </c>
      <c r="AW122" s="13" t="s">
        <v>39</v>
      </c>
      <c r="AX122" s="13" t="s">
        <v>78</v>
      </c>
      <c r="AY122" s="234" t="s">
        <v>164</v>
      </c>
    </row>
    <row r="123" s="14" customFormat="1">
      <c r="A123" s="14"/>
      <c r="B123" s="235"/>
      <c r="C123" s="236"/>
      <c r="D123" s="226" t="s">
        <v>171</v>
      </c>
      <c r="E123" s="237" t="s">
        <v>32</v>
      </c>
      <c r="F123" s="238" t="s">
        <v>217</v>
      </c>
      <c r="G123" s="236"/>
      <c r="H123" s="239">
        <v>27.5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171</v>
      </c>
      <c r="AU123" s="245" t="s">
        <v>88</v>
      </c>
      <c r="AV123" s="14" t="s">
        <v>88</v>
      </c>
      <c r="AW123" s="14" t="s">
        <v>39</v>
      </c>
      <c r="AX123" s="14" t="s">
        <v>78</v>
      </c>
      <c r="AY123" s="245" t="s">
        <v>164</v>
      </c>
    </row>
    <row r="124" s="15" customFormat="1">
      <c r="A124" s="15"/>
      <c r="B124" s="246"/>
      <c r="C124" s="247"/>
      <c r="D124" s="226" t="s">
        <v>171</v>
      </c>
      <c r="E124" s="248" t="s">
        <v>32</v>
      </c>
      <c r="F124" s="249" t="s">
        <v>178</v>
      </c>
      <c r="G124" s="247"/>
      <c r="H124" s="250">
        <v>27.5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171</v>
      </c>
      <c r="AU124" s="256" t="s">
        <v>88</v>
      </c>
      <c r="AV124" s="15" t="s">
        <v>169</v>
      </c>
      <c r="AW124" s="15" t="s">
        <v>39</v>
      </c>
      <c r="AX124" s="15" t="s">
        <v>86</v>
      </c>
      <c r="AY124" s="256" t="s">
        <v>164</v>
      </c>
    </row>
    <row r="125" s="2" customFormat="1" ht="37.8" customHeight="1">
      <c r="A125" s="42"/>
      <c r="B125" s="43"/>
      <c r="C125" s="210" t="s">
        <v>218</v>
      </c>
      <c r="D125" s="210" t="s">
        <v>166</v>
      </c>
      <c r="E125" s="211" t="s">
        <v>219</v>
      </c>
      <c r="F125" s="212" t="s">
        <v>220</v>
      </c>
      <c r="G125" s="213" t="s">
        <v>130</v>
      </c>
      <c r="H125" s="214">
        <v>120.56</v>
      </c>
      <c r="I125" s="215"/>
      <c r="J125" s="216">
        <f>ROUND(I125*H125,2)</f>
        <v>0</v>
      </c>
      <c r="K125" s="217"/>
      <c r="L125" s="48"/>
      <c r="M125" s="218" t="s">
        <v>32</v>
      </c>
      <c r="N125" s="219" t="s">
        <v>49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169</v>
      </c>
      <c r="AT125" s="222" t="s">
        <v>166</v>
      </c>
      <c r="AU125" s="222" t="s">
        <v>88</v>
      </c>
      <c r="AY125" s="20" t="s">
        <v>164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86</v>
      </c>
      <c r="BK125" s="223">
        <f>ROUND(I125*H125,2)</f>
        <v>0</v>
      </c>
      <c r="BL125" s="20" t="s">
        <v>169</v>
      </c>
      <c r="BM125" s="222" t="s">
        <v>221</v>
      </c>
    </row>
    <row r="126" s="14" customFormat="1">
      <c r="A126" s="14"/>
      <c r="B126" s="235"/>
      <c r="C126" s="236"/>
      <c r="D126" s="226" t="s">
        <v>171</v>
      </c>
      <c r="E126" s="237" t="s">
        <v>32</v>
      </c>
      <c r="F126" s="238" t="s">
        <v>222</v>
      </c>
      <c r="G126" s="236"/>
      <c r="H126" s="239">
        <v>120.56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171</v>
      </c>
      <c r="AU126" s="245" t="s">
        <v>88</v>
      </c>
      <c r="AV126" s="14" t="s">
        <v>88</v>
      </c>
      <c r="AW126" s="14" t="s">
        <v>39</v>
      </c>
      <c r="AX126" s="14" t="s">
        <v>86</v>
      </c>
      <c r="AY126" s="245" t="s">
        <v>164</v>
      </c>
    </row>
    <row r="127" s="2" customFormat="1" ht="37.8" customHeight="1">
      <c r="A127" s="42"/>
      <c r="B127" s="43"/>
      <c r="C127" s="210" t="s">
        <v>223</v>
      </c>
      <c r="D127" s="210" t="s">
        <v>166</v>
      </c>
      <c r="E127" s="211" t="s">
        <v>224</v>
      </c>
      <c r="F127" s="212" t="s">
        <v>225</v>
      </c>
      <c r="G127" s="213" t="s">
        <v>130</v>
      </c>
      <c r="H127" s="214">
        <v>2411.1999999999998</v>
      </c>
      <c r="I127" s="215"/>
      <c r="J127" s="216">
        <f>ROUND(I127*H127,2)</f>
        <v>0</v>
      </c>
      <c r="K127" s="217"/>
      <c r="L127" s="48"/>
      <c r="M127" s="218" t="s">
        <v>32</v>
      </c>
      <c r="N127" s="219" t="s">
        <v>49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169</v>
      </c>
      <c r="AT127" s="222" t="s">
        <v>166</v>
      </c>
      <c r="AU127" s="222" t="s">
        <v>88</v>
      </c>
      <c r="AY127" s="20" t="s">
        <v>164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86</v>
      </c>
      <c r="BK127" s="223">
        <f>ROUND(I127*H127,2)</f>
        <v>0</v>
      </c>
      <c r="BL127" s="20" t="s">
        <v>169</v>
      </c>
      <c r="BM127" s="222" t="s">
        <v>226</v>
      </c>
    </row>
    <row r="128" s="14" customFormat="1">
      <c r="A128" s="14"/>
      <c r="B128" s="235"/>
      <c r="C128" s="236"/>
      <c r="D128" s="226" t="s">
        <v>171</v>
      </c>
      <c r="E128" s="237" t="s">
        <v>32</v>
      </c>
      <c r="F128" s="238" t="s">
        <v>227</v>
      </c>
      <c r="G128" s="236"/>
      <c r="H128" s="239">
        <v>2411.1999999999998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171</v>
      </c>
      <c r="AU128" s="245" t="s">
        <v>88</v>
      </c>
      <c r="AV128" s="14" t="s">
        <v>88</v>
      </c>
      <c r="AW128" s="14" t="s">
        <v>39</v>
      </c>
      <c r="AX128" s="14" t="s">
        <v>86</v>
      </c>
      <c r="AY128" s="245" t="s">
        <v>164</v>
      </c>
    </row>
    <row r="129" s="2" customFormat="1" ht="37.8" customHeight="1">
      <c r="A129" s="42"/>
      <c r="B129" s="43"/>
      <c r="C129" s="210" t="s">
        <v>8</v>
      </c>
      <c r="D129" s="210" t="s">
        <v>166</v>
      </c>
      <c r="E129" s="211" t="s">
        <v>228</v>
      </c>
      <c r="F129" s="212" t="s">
        <v>229</v>
      </c>
      <c r="G129" s="213" t="s">
        <v>130</v>
      </c>
      <c r="H129" s="214">
        <v>27.5</v>
      </c>
      <c r="I129" s="215"/>
      <c r="J129" s="216">
        <f>ROUND(I129*H129,2)</f>
        <v>0</v>
      </c>
      <c r="K129" s="217"/>
      <c r="L129" s="48"/>
      <c r="M129" s="218" t="s">
        <v>32</v>
      </c>
      <c r="N129" s="219" t="s">
        <v>49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169</v>
      </c>
      <c r="AT129" s="222" t="s">
        <v>166</v>
      </c>
      <c r="AU129" s="222" t="s">
        <v>88</v>
      </c>
      <c r="AY129" s="20" t="s">
        <v>164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86</v>
      </c>
      <c r="BK129" s="223">
        <f>ROUND(I129*H129,2)</f>
        <v>0</v>
      </c>
      <c r="BL129" s="20" t="s">
        <v>169</v>
      </c>
      <c r="BM129" s="222" t="s">
        <v>230</v>
      </c>
    </row>
    <row r="130" s="2" customFormat="1" ht="37.8" customHeight="1">
      <c r="A130" s="42"/>
      <c r="B130" s="43"/>
      <c r="C130" s="210" t="s">
        <v>231</v>
      </c>
      <c r="D130" s="210" t="s">
        <v>166</v>
      </c>
      <c r="E130" s="211" t="s">
        <v>232</v>
      </c>
      <c r="F130" s="212" t="s">
        <v>233</v>
      </c>
      <c r="G130" s="213" t="s">
        <v>130</v>
      </c>
      <c r="H130" s="214">
        <v>825</v>
      </c>
      <c r="I130" s="215"/>
      <c r="J130" s="216">
        <f>ROUND(I130*H130,2)</f>
        <v>0</v>
      </c>
      <c r="K130" s="217"/>
      <c r="L130" s="48"/>
      <c r="M130" s="218" t="s">
        <v>32</v>
      </c>
      <c r="N130" s="219" t="s">
        <v>49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169</v>
      </c>
      <c r="AT130" s="222" t="s">
        <v>166</v>
      </c>
      <c r="AU130" s="222" t="s">
        <v>88</v>
      </c>
      <c r="AY130" s="20" t="s">
        <v>164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86</v>
      </c>
      <c r="BK130" s="223">
        <f>ROUND(I130*H130,2)</f>
        <v>0</v>
      </c>
      <c r="BL130" s="20" t="s">
        <v>169</v>
      </c>
      <c r="BM130" s="222" t="s">
        <v>234</v>
      </c>
    </row>
    <row r="131" s="14" customFormat="1">
      <c r="A131" s="14"/>
      <c r="B131" s="235"/>
      <c r="C131" s="236"/>
      <c r="D131" s="226" t="s">
        <v>171</v>
      </c>
      <c r="E131" s="237" t="s">
        <v>32</v>
      </c>
      <c r="F131" s="238" t="s">
        <v>235</v>
      </c>
      <c r="G131" s="236"/>
      <c r="H131" s="239">
        <v>825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171</v>
      </c>
      <c r="AU131" s="245" t="s">
        <v>88</v>
      </c>
      <c r="AV131" s="14" t="s">
        <v>88</v>
      </c>
      <c r="AW131" s="14" t="s">
        <v>39</v>
      </c>
      <c r="AX131" s="14" t="s">
        <v>86</v>
      </c>
      <c r="AY131" s="245" t="s">
        <v>164</v>
      </c>
    </row>
    <row r="132" s="2" customFormat="1" ht="24.15" customHeight="1">
      <c r="A132" s="42"/>
      <c r="B132" s="43"/>
      <c r="C132" s="210" t="s">
        <v>236</v>
      </c>
      <c r="D132" s="210" t="s">
        <v>166</v>
      </c>
      <c r="E132" s="211" t="s">
        <v>237</v>
      </c>
      <c r="F132" s="212" t="s">
        <v>238</v>
      </c>
      <c r="G132" s="213" t="s">
        <v>102</v>
      </c>
      <c r="H132" s="214">
        <v>96</v>
      </c>
      <c r="I132" s="215"/>
      <c r="J132" s="216">
        <f>ROUND(I132*H132,2)</f>
        <v>0</v>
      </c>
      <c r="K132" s="217"/>
      <c r="L132" s="48"/>
      <c r="M132" s="218" t="s">
        <v>32</v>
      </c>
      <c r="N132" s="219" t="s">
        <v>49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169</v>
      </c>
      <c r="AT132" s="222" t="s">
        <v>166</v>
      </c>
      <c r="AU132" s="222" t="s">
        <v>88</v>
      </c>
      <c r="AY132" s="20" t="s">
        <v>164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86</v>
      </c>
      <c r="BK132" s="223">
        <f>ROUND(I132*H132,2)</f>
        <v>0</v>
      </c>
      <c r="BL132" s="20" t="s">
        <v>169</v>
      </c>
      <c r="BM132" s="222" t="s">
        <v>239</v>
      </c>
    </row>
    <row r="133" s="13" customFormat="1">
      <c r="A133" s="13"/>
      <c r="B133" s="224"/>
      <c r="C133" s="225"/>
      <c r="D133" s="226" t="s">
        <v>171</v>
      </c>
      <c r="E133" s="227" t="s">
        <v>32</v>
      </c>
      <c r="F133" s="228" t="s">
        <v>240</v>
      </c>
      <c r="G133" s="225"/>
      <c r="H133" s="227" t="s">
        <v>32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171</v>
      </c>
      <c r="AU133" s="234" t="s">
        <v>88</v>
      </c>
      <c r="AV133" s="13" t="s">
        <v>86</v>
      </c>
      <c r="AW133" s="13" t="s">
        <v>39</v>
      </c>
      <c r="AX133" s="13" t="s">
        <v>78</v>
      </c>
      <c r="AY133" s="234" t="s">
        <v>164</v>
      </c>
    </row>
    <row r="134" s="14" customFormat="1">
      <c r="A134" s="14"/>
      <c r="B134" s="235"/>
      <c r="C134" s="236"/>
      <c r="D134" s="226" t="s">
        <v>171</v>
      </c>
      <c r="E134" s="237" t="s">
        <v>32</v>
      </c>
      <c r="F134" s="238" t="s">
        <v>241</v>
      </c>
      <c r="G134" s="236"/>
      <c r="H134" s="239">
        <v>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171</v>
      </c>
      <c r="AU134" s="245" t="s">
        <v>88</v>
      </c>
      <c r="AV134" s="14" t="s">
        <v>88</v>
      </c>
      <c r="AW134" s="14" t="s">
        <v>39</v>
      </c>
      <c r="AX134" s="14" t="s">
        <v>78</v>
      </c>
      <c r="AY134" s="245" t="s">
        <v>164</v>
      </c>
    </row>
    <row r="135" s="15" customFormat="1">
      <c r="A135" s="15"/>
      <c r="B135" s="246"/>
      <c r="C135" s="247"/>
      <c r="D135" s="226" t="s">
        <v>171</v>
      </c>
      <c r="E135" s="248" t="s">
        <v>100</v>
      </c>
      <c r="F135" s="249" t="s">
        <v>178</v>
      </c>
      <c r="G135" s="247"/>
      <c r="H135" s="250">
        <v>96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171</v>
      </c>
      <c r="AU135" s="256" t="s">
        <v>88</v>
      </c>
      <c r="AV135" s="15" t="s">
        <v>169</v>
      </c>
      <c r="AW135" s="15" t="s">
        <v>39</v>
      </c>
      <c r="AX135" s="15" t="s">
        <v>86</v>
      </c>
      <c r="AY135" s="256" t="s">
        <v>164</v>
      </c>
    </row>
    <row r="136" s="2" customFormat="1" ht="16.5" customHeight="1">
      <c r="A136" s="42"/>
      <c r="B136" s="43"/>
      <c r="C136" s="257" t="s">
        <v>242</v>
      </c>
      <c r="D136" s="257" t="s">
        <v>243</v>
      </c>
      <c r="E136" s="258" t="s">
        <v>244</v>
      </c>
      <c r="F136" s="259" t="s">
        <v>245</v>
      </c>
      <c r="G136" s="260" t="s">
        <v>246</v>
      </c>
      <c r="H136" s="261">
        <v>26.568000000000001</v>
      </c>
      <c r="I136" s="262"/>
      <c r="J136" s="263">
        <f>ROUND(I136*H136,2)</f>
        <v>0</v>
      </c>
      <c r="K136" s="264"/>
      <c r="L136" s="265"/>
      <c r="M136" s="266" t="s">
        <v>32</v>
      </c>
      <c r="N136" s="267" t="s">
        <v>49</v>
      </c>
      <c r="O136" s="88"/>
      <c r="P136" s="220">
        <f>O136*H136</f>
        <v>0</v>
      </c>
      <c r="Q136" s="220">
        <v>1</v>
      </c>
      <c r="R136" s="220">
        <f>Q136*H136</f>
        <v>26.568000000000001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206</v>
      </c>
      <c r="AT136" s="222" t="s">
        <v>243</v>
      </c>
      <c r="AU136" s="222" t="s">
        <v>88</v>
      </c>
      <c r="AY136" s="20" t="s">
        <v>164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86</v>
      </c>
      <c r="BK136" s="223">
        <f>ROUND(I136*H136,2)</f>
        <v>0</v>
      </c>
      <c r="BL136" s="20" t="s">
        <v>169</v>
      </c>
      <c r="BM136" s="222" t="s">
        <v>247</v>
      </c>
    </row>
    <row r="137" s="2" customFormat="1">
      <c r="A137" s="42"/>
      <c r="B137" s="43"/>
      <c r="C137" s="44"/>
      <c r="D137" s="226" t="s">
        <v>248</v>
      </c>
      <c r="E137" s="44"/>
      <c r="F137" s="268" t="s">
        <v>249</v>
      </c>
      <c r="G137" s="44"/>
      <c r="H137" s="44"/>
      <c r="I137" s="269"/>
      <c r="J137" s="44"/>
      <c r="K137" s="44"/>
      <c r="L137" s="48"/>
      <c r="M137" s="270"/>
      <c r="N137" s="271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248</v>
      </c>
      <c r="AU137" s="20" t="s">
        <v>88</v>
      </c>
    </row>
    <row r="138" s="14" customFormat="1">
      <c r="A138" s="14"/>
      <c r="B138" s="235"/>
      <c r="C138" s="236"/>
      <c r="D138" s="226" t="s">
        <v>171</v>
      </c>
      <c r="E138" s="237" t="s">
        <v>32</v>
      </c>
      <c r="F138" s="238" t="s">
        <v>250</v>
      </c>
      <c r="G138" s="236"/>
      <c r="H138" s="239">
        <v>21.600000000000001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171</v>
      </c>
      <c r="AU138" s="245" t="s">
        <v>88</v>
      </c>
      <c r="AV138" s="14" t="s">
        <v>88</v>
      </c>
      <c r="AW138" s="14" t="s">
        <v>39</v>
      </c>
      <c r="AX138" s="14" t="s">
        <v>78</v>
      </c>
      <c r="AY138" s="245" t="s">
        <v>164</v>
      </c>
    </row>
    <row r="139" s="14" customFormat="1">
      <c r="A139" s="14"/>
      <c r="B139" s="235"/>
      <c r="C139" s="236"/>
      <c r="D139" s="226" t="s">
        <v>171</v>
      </c>
      <c r="E139" s="237" t="s">
        <v>32</v>
      </c>
      <c r="F139" s="238" t="s">
        <v>251</v>
      </c>
      <c r="G139" s="236"/>
      <c r="H139" s="239">
        <v>26.568000000000001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171</v>
      </c>
      <c r="AU139" s="245" t="s">
        <v>88</v>
      </c>
      <c r="AV139" s="14" t="s">
        <v>88</v>
      </c>
      <c r="AW139" s="14" t="s">
        <v>39</v>
      </c>
      <c r="AX139" s="14" t="s">
        <v>86</v>
      </c>
      <c r="AY139" s="245" t="s">
        <v>164</v>
      </c>
    </row>
    <row r="140" s="2" customFormat="1" ht="24.15" customHeight="1">
      <c r="A140" s="42"/>
      <c r="B140" s="43"/>
      <c r="C140" s="210" t="s">
        <v>252</v>
      </c>
      <c r="D140" s="210" t="s">
        <v>166</v>
      </c>
      <c r="E140" s="211" t="s">
        <v>253</v>
      </c>
      <c r="F140" s="212" t="s">
        <v>254</v>
      </c>
      <c r="G140" s="213" t="s">
        <v>102</v>
      </c>
      <c r="H140" s="214">
        <v>96</v>
      </c>
      <c r="I140" s="215"/>
      <c r="J140" s="216">
        <f>ROUND(I140*H140,2)</f>
        <v>0</v>
      </c>
      <c r="K140" s="217"/>
      <c r="L140" s="48"/>
      <c r="M140" s="218" t="s">
        <v>32</v>
      </c>
      <c r="N140" s="219" t="s">
        <v>49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169</v>
      </c>
      <c r="AT140" s="222" t="s">
        <v>166</v>
      </c>
      <c r="AU140" s="222" t="s">
        <v>88</v>
      </c>
      <c r="AY140" s="20" t="s">
        <v>164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86</v>
      </c>
      <c r="BK140" s="223">
        <f>ROUND(I140*H140,2)</f>
        <v>0</v>
      </c>
      <c r="BL140" s="20" t="s">
        <v>169</v>
      </c>
      <c r="BM140" s="222" t="s">
        <v>255</v>
      </c>
    </row>
    <row r="141" s="14" customFormat="1">
      <c r="A141" s="14"/>
      <c r="B141" s="235"/>
      <c r="C141" s="236"/>
      <c r="D141" s="226" t="s">
        <v>171</v>
      </c>
      <c r="E141" s="237" t="s">
        <v>32</v>
      </c>
      <c r="F141" s="238" t="s">
        <v>100</v>
      </c>
      <c r="G141" s="236"/>
      <c r="H141" s="239">
        <v>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171</v>
      </c>
      <c r="AU141" s="245" t="s">
        <v>88</v>
      </c>
      <c r="AV141" s="14" t="s">
        <v>88</v>
      </c>
      <c r="AW141" s="14" t="s">
        <v>39</v>
      </c>
      <c r="AX141" s="14" t="s">
        <v>86</v>
      </c>
      <c r="AY141" s="245" t="s">
        <v>164</v>
      </c>
    </row>
    <row r="142" s="2" customFormat="1" ht="16.5" customHeight="1">
      <c r="A142" s="42"/>
      <c r="B142" s="43"/>
      <c r="C142" s="257" t="s">
        <v>256</v>
      </c>
      <c r="D142" s="257" t="s">
        <v>243</v>
      </c>
      <c r="E142" s="258" t="s">
        <v>257</v>
      </c>
      <c r="F142" s="259" t="s">
        <v>258</v>
      </c>
      <c r="G142" s="260" t="s">
        <v>259</v>
      </c>
      <c r="H142" s="261">
        <v>2.8799999999999999</v>
      </c>
      <c r="I142" s="262"/>
      <c r="J142" s="263">
        <f>ROUND(I142*H142,2)</f>
        <v>0</v>
      </c>
      <c r="K142" s="264"/>
      <c r="L142" s="265"/>
      <c r="M142" s="266" t="s">
        <v>32</v>
      </c>
      <c r="N142" s="267" t="s">
        <v>49</v>
      </c>
      <c r="O142" s="88"/>
      <c r="P142" s="220">
        <f>O142*H142</f>
        <v>0</v>
      </c>
      <c r="Q142" s="220">
        <v>0.001</v>
      </c>
      <c r="R142" s="220">
        <f>Q142*H142</f>
        <v>0.0028799999999999997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206</v>
      </c>
      <c r="AT142" s="222" t="s">
        <v>243</v>
      </c>
      <c r="AU142" s="222" t="s">
        <v>88</v>
      </c>
      <c r="AY142" s="20" t="s">
        <v>164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86</v>
      </c>
      <c r="BK142" s="223">
        <f>ROUND(I142*H142,2)</f>
        <v>0</v>
      </c>
      <c r="BL142" s="20" t="s">
        <v>169</v>
      </c>
      <c r="BM142" s="222" t="s">
        <v>260</v>
      </c>
    </row>
    <row r="143" s="14" customFormat="1">
      <c r="A143" s="14"/>
      <c r="B143" s="235"/>
      <c r="C143" s="236"/>
      <c r="D143" s="226" t="s">
        <v>171</v>
      </c>
      <c r="E143" s="237" t="s">
        <v>32</v>
      </c>
      <c r="F143" s="238" t="s">
        <v>100</v>
      </c>
      <c r="G143" s="236"/>
      <c r="H143" s="239">
        <v>96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171</v>
      </c>
      <c r="AU143" s="245" t="s">
        <v>88</v>
      </c>
      <c r="AV143" s="14" t="s">
        <v>88</v>
      </c>
      <c r="AW143" s="14" t="s">
        <v>39</v>
      </c>
      <c r="AX143" s="14" t="s">
        <v>78</v>
      </c>
      <c r="AY143" s="245" t="s">
        <v>164</v>
      </c>
    </row>
    <row r="144" s="14" customFormat="1">
      <c r="A144" s="14"/>
      <c r="B144" s="235"/>
      <c r="C144" s="236"/>
      <c r="D144" s="226" t="s">
        <v>171</v>
      </c>
      <c r="E144" s="237" t="s">
        <v>32</v>
      </c>
      <c r="F144" s="238" t="s">
        <v>261</v>
      </c>
      <c r="G144" s="236"/>
      <c r="H144" s="239">
        <v>2.8799999999999999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171</v>
      </c>
      <c r="AU144" s="245" t="s">
        <v>88</v>
      </c>
      <c r="AV144" s="14" t="s">
        <v>88</v>
      </c>
      <c r="AW144" s="14" t="s">
        <v>39</v>
      </c>
      <c r="AX144" s="14" t="s">
        <v>86</v>
      </c>
      <c r="AY144" s="245" t="s">
        <v>164</v>
      </c>
    </row>
    <row r="145" s="2" customFormat="1" ht="21.75" customHeight="1">
      <c r="A145" s="42"/>
      <c r="B145" s="43"/>
      <c r="C145" s="210" t="s">
        <v>262</v>
      </c>
      <c r="D145" s="210" t="s">
        <v>166</v>
      </c>
      <c r="E145" s="211" t="s">
        <v>263</v>
      </c>
      <c r="F145" s="212" t="s">
        <v>264</v>
      </c>
      <c r="G145" s="213" t="s">
        <v>102</v>
      </c>
      <c r="H145" s="214">
        <v>96</v>
      </c>
      <c r="I145" s="215"/>
      <c r="J145" s="216">
        <f>ROUND(I145*H145,2)</f>
        <v>0</v>
      </c>
      <c r="K145" s="217"/>
      <c r="L145" s="48"/>
      <c r="M145" s="218" t="s">
        <v>32</v>
      </c>
      <c r="N145" s="219" t="s">
        <v>49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169</v>
      </c>
      <c r="AT145" s="222" t="s">
        <v>166</v>
      </c>
      <c r="AU145" s="222" t="s">
        <v>88</v>
      </c>
      <c r="AY145" s="20" t="s">
        <v>164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86</v>
      </c>
      <c r="BK145" s="223">
        <f>ROUND(I145*H145,2)</f>
        <v>0</v>
      </c>
      <c r="BL145" s="20" t="s">
        <v>169</v>
      </c>
      <c r="BM145" s="222" t="s">
        <v>265</v>
      </c>
    </row>
    <row r="146" s="14" customFormat="1">
      <c r="A146" s="14"/>
      <c r="B146" s="235"/>
      <c r="C146" s="236"/>
      <c r="D146" s="226" t="s">
        <v>171</v>
      </c>
      <c r="E146" s="237" t="s">
        <v>32</v>
      </c>
      <c r="F146" s="238" t="s">
        <v>100</v>
      </c>
      <c r="G146" s="236"/>
      <c r="H146" s="239">
        <v>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171</v>
      </c>
      <c r="AU146" s="245" t="s">
        <v>88</v>
      </c>
      <c r="AV146" s="14" t="s">
        <v>88</v>
      </c>
      <c r="AW146" s="14" t="s">
        <v>39</v>
      </c>
      <c r="AX146" s="14" t="s">
        <v>86</v>
      </c>
      <c r="AY146" s="245" t="s">
        <v>164</v>
      </c>
    </row>
    <row r="147" s="2" customFormat="1" ht="21.75" customHeight="1">
      <c r="A147" s="42"/>
      <c r="B147" s="43"/>
      <c r="C147" s="210" t="s">
        <v>266</v>
      </c>
      <c r="D147" s="210" t="s">
        <v>166</v>
      </c>
      <c r="E147" s="211" t="s">
        <v>267</v>
      </c>
      <c r="F147" s="212" t="s">
        <v>268</v>
      </c>
      <c r="G147" s="213" t="s">
        <v>102</v>
      </c>
      <c r="H147" s="214">
        <v>421</v>
      </c>
      <c r="I147" s="215"/>
      <c r="J147" s="216">
        <f>ROUND(I147*H147,2)</f>
        <v>0</v>
      </c>
      <c r="K147" s="217"/>
      <c r="L147" s="48"/>
      <c r="M147" s="218" t="s">
        <v>32</v>
      </c>
      <c r="N147" s="219" t="s">
        <v>49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2" t="s">
        <v>169</v>
      </c>
      <c r="AT147" s="222" t="s">
        <v>166</v>
      </c>
      <c r="AU147" s="222" t="s">
        <v>88</v>
      </c>
      <c r="AY147" s="20" t="s">
        <v>164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0" t="s">
        <v>86</v>
      </c>
      <c r="BK147" s="223">
        <f>ROUND(I147*H147,2)</f>
        <v>0</v>
      </c>
      <c r="BL147" s="20" t="s">
        <v>169</v>
      </c>
      <c r="BM147" s="222" t="s">
        <v>269</v>
      </c>
    </row>
    <row r="148" s="14" customFormat="1">
      <c r="A148" s="14"/>
      <c r="B148" s="235"/>
      <c r="C148" s="236"/>
      <c r="D148" s="226" t="s">
        <v>171</v>
      </c>
      <c r="E148" s="237" t="s">
        <v>32</v>
      </c>
      <c r="F148" s="238" t="s">
        <v>270</v>
      </c>
      <c r="G148" s="236"/>
      <c r="H148" s="239">
        <v>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171</v>
      </c>
      <c r="AU148" s="245" t="s">
        <v>88</v>
      </c>
      <c r="AV148" s="14" t="s">
        <v>88</v>
      </c>
      <c r="AW148" s="14" t="s">
        <v>39</v>
      </c>
      <c r="AX148" s="14" t="s">
        <v>78</v>
      </c>
      <c r="AY148" s="245" t="s">
        <v>164</v>
      </c>
    </row>
    <row r="149" s="14" customFormat="1">
      <c r="A149" s="14"/>
      <c r="B149" s="235"/>
      <c r="C149" s="236"/>
      <c r="D149" s="226" t="s">
        <v>171</v>
      </c>
      <c r="E149" s="237" t="s">
        <v>32</v>
      </c>
      <c r="F149" s="238" t="s">
        <v>271</v>
      </c>
      <c r="G149" s="236"/>
      <c r="H149" s="239">
        <v>165.5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171</v>
      </c>
      <c r="AU149" s="245" t="s">
        <v>88</v>
      </c>
      <c r="AV149" s="14" t="s">
        <v>88</v>
      </c>
      <c r="AW149" s="14" t="s">
        <v>39</v>
      </c>
      <c r="AX149" s="14" t="s">
        <v>78</v>
      </c>
      <c r="AY149" s="245" t="s">
        <v>164</v>
      </c>
    </row>
    <row r="150" s="14" customFormat="1">
      <c r="A150" s="14"/>
      <c r="B150" s="235"/>
      <c r="C150" s="236"/>
      <c r="D150" s="226" t="s">
        <v>171</v>
      </c>
      <c r="E150" s="237" t="s">
        <v>32</v>
      </c>
      <c r="F150" s="238" t="s">
        <v>272</v>
      </c>
      <c r="G150" s="236"/>
      <c r="H150" s="239">
        <v>34.5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171</v>
      </c>
      <c r="AU150" s="245" t="s">
        <v>88</v>
      </c>
      <c r="AV150" s="14" t="s">
        <v>88</v>
      </c>
      <c r="AW150" s="14" t="s">
        <v>39</v>
      </c>
      <c r="AX150" s="14" t="s">
        <v>78</v>
      </c>
      <c r="AY150" s="245" t="s">
        <v>164</v>
      </c>
    </row>
    <row r="151" s="14" customFormat="1">
      <c r="A151" s="14"/>
      <c r="B151" s="235"/>
      <c r="C151" s="236"/>
      <c r="D151" s="226" t="s">
        <v>171</v>
      </c>
      <c r="E151" s="237" t="s">
        <v>32</v>
      </c>
      <c r="F151" s="238" t="s">
        <v>273</v>
      </c>
      <c r="G151" s="236"/>
      <c r="H151" s="239">
        <v>134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171</v>
      </c>
      <c r="AU151" s="245" t="s">
        <v>88</v>
      </c>
      <c r="AV151" s="14" t="s">
        <v>88</v>
      </c>
      <c r="AW151" s="14" t="s">
        <v>39</v>
      </c>
      <c r="AX151" s="14" t="s">
        <v>78</v>
      </c>
      <c r="AY151" s="245" t="s">
        <v>164</v>
      </c>
    </row>
    <row r="152" s="14" customFormat="1">
      <c r="A152" s="14"/>
      <c r="B152" s="235"/>
      <c r="C152" s="236"/>
      <c r="D152" s="226" t="s">
        <v>171</v>
      </c>
      <c r="E152" s="237" t="s">
        <v>32</v>
      </c>
      <c r="F152" s="238" t="s">
        <v>274</v>
      </c>
      <c r="G152" s="236"/>
      <c r="H152" s="239">
        <v>82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171</v>
      </c>
      <c r="AU152" s="245" t="s">
        <v>88</v>
      </c>
      <c r="AV152" s="14" t="s">
        <v>88</v>
      </c>
      <c r="AW152" s="14" t="s">
        <v>39</v>
      </c>
      <c r="AX152" s="14" t="s">
        <v>78</v>
      </c>
      <c r="AY152" s="245" t="s">
        <v>164</v>
      </c>
    </row>
    <row r="153" s="15" customFormat="1">
      <c r="A153" s="15"/>
      <c r="B153" s="246"/>
      <c r="C153" s="247"/>
      <c r="D153" s="226" t="s">
        <v>171</v>
      </c>
      <c r="E153" s="248" t="s">
        <v>32</v>
      </c>
      <c r="F153" s="249" t="s">
        <v>178</v>
      </c>
      <c r="G153" s="247"/>
      <c r="H153" s="250">
        <v>421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171</v>
      </c>
      <c r="AU153" s="256" t="s">
        <v>88</v>
      </c>
      <c r="AV153" s="15" t="s">
        <v>169</v>
      </c>
      <c r="AW153" s="15" t="s">
        <v>39</v>
      </c>
      <c r="AX153" s="15" t="s">
        <v>86</v>
      </c>
      <c r="AY153" s="256" t="s">
        <v>164</v>
      </c>
    </row>
    <row r="154" s="2" customFormat="1" ht="24.15" customHeight="1">
      <c r="A154" s="42"/>
      <c r="B154" s="43"/>
      <c r="C154" s="210" t="s">
        <v>275</v>
      </c>
      <c r="D154" s="210" t="s">
        <v>166</v>
      </c>
      <c r="E154" s="211" t="s">
        <v>276</v>
      </c>
      <c r="F154" s="212" t="s">
        <v>277</v>
      </c>
      <c r="G154" s="213" t="s">
        <v>278</v>
      </c>
      <c r="H154" s="214">
        <v>5</v>
      </c>
      <c r="I154" s="215"/>
      <c r="J154" s="216">
        <f>ROUND(I154*H154,2)</f>
        <v>0</v>
      </c>
      <c r="K154" s="217"/>
      <c r="L154" s="48"/>
      <c r="M154" s="218" t="s">
        <v>32</v>
      </c>
      <c r="N154" s="219" t="s">
        <v>49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169</v>
      </c>
      <c r="AT154" s="222" t="s">
        <v>166</v>
      </c>
      <c r="AU154" s="222" t="s">
        <v>88</v>
      </c>
      <c r="AY154" s="20" t="s">
        <v>164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86</v>
      </c>
      <c r="BK154" s="223">
        <f>ROUND(I154*H154,2)</f>
        <v>0</v>
      </c>
      <c r="BL154" s="20" t="s">
        <v>169</v>
      </c>
      <c r="BM154" s="222" t="s">
        <v>279</v>
      </c>
    </row>
    <row r="155" s="13" customFormat="1">
      <c r="A155" s="13"/>
      <c r="B155" s="224"/>
      <c r="C155" s="225"/>
      <c r="D155" s="226" t="s">
        <v>171</v>
      </c>
      <c r="E155" s="227" t="s">
        <v>32</v>
      </c>
      <c r="F155" s="228" t="s">
        <v>280</v>
      </c>
      <c r="G155" s="225"/>
      <c r="H155" s="227" t="s">
        <v>32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171</v>
      </c>
      <c r="AU155" s="234" t="s">
        <v>88</v>
      </c>
      <c r="AV155" s="13" t="s">
        <v>86</v>
      </c>
      <c r="AW155" s="13" t="s">
        <v>39</v>
      </c>
      <c r="AX155" s="13" t="s">
        <v>78</v>
      </c>
      <c r="AY155" s="234" t="s">
        <v>164</v>
      </c>
    </row>
    <row r="156" s="14" customFormat="1">
      <c r="A156" s="14"/>
      <c r="B156" s="235"/>
      <c r="C156" s="236"/>
      <c r="D156" s="226" t="s">
        <v>171</v>
      </c>
      <c r="E156" s="237" t="s">
        <v>32</v>
      </c>
      <c r="F156" s="238" t="s">
        <v>106</v>
      </c>
      <c r="G156" s="236"/>
      <c r="H156" s="239">
        <v>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171</v>
      </c>
      <c r="AU156" s="245" t="s">
        <v>88</v>
      </c>
      <c r="AV156" s="14" t="s">
        <v>88</v>
      </c>
      <c r="AW156" s="14" t="s">
        <v>39</v>
      </c>
      <c r="AX156" s="14" t="s">
        <v>86</v>
      </c>
      <c r="AY156" s="245" t="s">
        <v>164</v>
      </c>
    </row>
    <row r="157" s="2" customFormat="1" ht="16.5" customHeight="1">
      <c r="A157" s="42"/>
      <c r="B157" s="43"/>
      <c r="C157" s="257" t="s">
        <v>7</v>
      </c>
      <c r="D157" s="257" t="s">
        <v>243</v>
      </c>
      <c r="E157" s="258" t="s">
        <v>281</v>
      </c>
      <c r="F157" s="259" t="s">
        <v>282</v>
      </c>
      <c r="G157" s="260" t="s">
        <v>130</v>
      </c>
      <c r="H157" s="261">
        <v>3.0750000000000002</v>
      </c>
      <c r="I157" s="262"/>
      <c r="J157" s="263">
        <f>ROUND(I157*H157,2)</f>
        <v>0</v>
      </c>
      <c r="K157" s="264"/>
      <c r="L157" s="265"/>
      <c r="M157" s="266" t="s">
        <v>32</v>
      </c>
      <c r="N157" s="267" t="s">
        <v>49</v>
      </c>
      <c r="O157" s="88"/>
      <c r="P157" s="220">
        <f>O157*H157</f>
        <v>0</v>
      </c>
      <c r="Q157" s="220">
        <v>0.20999999999999999</v>
      </c>
      <c r="R157" s="220">
        <f>Q157*H157</f>
        <v>0.64575000000000005</v>
      </c>
      <c r="S157" s="220">
        <v>0</v>
      </c>
      <c r="T157" s="221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2" t="s">
        <v>206</v>
      </c>
      <c r="AT157" s="222" t="s">
        <v>243</v>
      </c>
      <c r="AU157" s="222" t="s">
        <v>88</v>
      </c>
      <c r="AY157" s="20" t="s">
        <v>164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0" t="s">
        <v>86</v>
      </c>
      <c r="BK157" s="223">
        <f>ROUND(I157*H157,2)</f>
        <v>0</v>
      </c>
      <c r="BL157" s="20" t="s">
        <v>169</v>
      </c>
      <c r="BM157" s="222" t="s">
        <v>283</v>
      </c>
    </row>
    <row r="158" s="14" customFormat="1">
      <c r="A158" s="14"/>
      <c r="B158" s="235"/>
      <c r="C158" s="236"/>
      <c r="D158" s="226" t="s">
        <v>171</v>
      </c>
      <c r="E158" s="237" t="s">
        <v>32</v>
      </c>
      <c r="F158" s="238" t="s">
        <v>284</v>
      </c>
      <c r="G158" s="236"/>
      <c r="H158" s="239">
        <v>2.5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171</v>
      </c>
      <c r="AU158" s="245" t="s">
        <v>88</v>
      </c>
      <c r="AV158" s="14" t="s">
        <v>88</v>
      </c>
      <c r="AW158" s="14" t="s">
        <v>39</v>
      </c>
      <c r="AX158" s="14" t="s">
        <v>78</v>
      </c>
      <c r="AY158" s="245" t="s">
        <v>164</v>
      </c>
    </row>
    <row r="159" s="14" customFormat="1">
      <c r="A159" s="14"/>
      <c r="B159" s="235"/>
      <c r="C159" s="236"/>
      <c r="D159" s="226" t="s">
        <v>171</v>
      </c>
      <c r="E159" s="237" t="s">
        <v>32</v>
      </c>
      <c r="F159" s="238" t="s">
        <v>285</v>
      </c>
      <c r="G159" s="236"/>
      <c r="H159" s="239">
        <v>3.0750000000000002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171</v>
      </c>
      <c r="AU159" s="245" t="s">
        <v>88</v>
      </c>
      <c r="AV159" s="14" t="s">
        <v>88</v>
      </c>
      <c r="AW159" s="14" t="s">
        <v>39</v>
      </c>
      <c r="AX159" s="14" t="s">
        <v>86</v>
      </c>
      <c r="AY159" s="245" t="s">
        <v>164</v>
      </c>
    </row>
    <row r="160" s="2" customFormat="1" ht="24.15" customHeight="1">
      <c r="A160" s="42"/>
      <c r="B160" s="43"/>
      <c r="C160" s="210" t="s">
        <v>286</v>
      </c>
      <c r="D160" s="210" t="s">
        <v>166</v>
      </c>
      <c r="E160" s="211" t="s">
        <v>287</v>
      </c>
      <c r="F160" s="212" t="s">
        <v>288</v>
      </c>
      <c r="G160" s="213" t="s">
        <v>278</v>
      </c>
      <c r="H160" s="214">
        <v>5</v>
      </c>
      <c r="I160" s="215"/>
      <c r="J160" s="216">
        <f>ROUND(I160*H160,2)</f>
        <v>0</v>
      </c>
      <c r="K160" s="217"/>
      <c r="L160" s="48"/>
      <c r="M160" s="218" t="s">
        <v>32</v>
      </c>
      <c r="N160" s="219" t="s">
        <v>49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2" t="s">
        <v>169</v>
      </c>
      <c r="AT160" s="222" t="s">
        <v>166</v>
      </c>
      <c r="AU160" s="222" t="s">
        <v>88</v>
      </c>
      <c r="AY160" s="20" t="s">
        <v>164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86</v>
      </c>
      <c r="BK160" s="223">
        <f>ROUND(I160*H160,2)</f>
        <v>0</v>
      </c>
      <c r="BL160" s="20" t="s">
        <v>169</v>
      </c>
      <c r="BM160" s="222" t="s">
        <v>289</v>
      </c>
    </row>
    <row r="161" s="2" customFormat="1" ht="16.5" customHeight="1">
      <c r="A161" s="42"/>
      <c r="B161" s="43"/>
      <c r="C161" s="257" t="s">
        <v>290</v>
      </c>
      <c r="D161" s="257" t="s">
        <v>243</v>
      </c>
      <c r="E161" s="258" t="s">
        <v>291</v>
      </c>
      <c r="F161" s="259" t="s">
        <v>292</v>
      </c>
      <c r="G161" s="260" t="s">
        <v>278</v>
      </c>
      <c r="H161" s="261">
        <v>5</v>
      </c>
      <c r="I161" s="262"/>
      <c r="J161" s="263">
        <f>ROUND(I161*H161,2)</f>
        <v>0</v>
      </c>
      <c r="K161" s="264"/>
      <c r="L161" s="265"/>
      <c r="M161" s="266" t="s">
        <v>32</v>
      </c>
      <c r="N161" s="267" t="s">
        <v>49</v>
      </c>
      <c r="O161" s="88"/>
      <c r="P161" s="220">
        <f>O161*H161</f>
        <v>0</v>
      </c>
      <c r="Q161" s="220">
        <v>0.040000000000000001</v>
      </c>
      <c r="R161" s="220">
        <f>Q161*H161</f>
        <v>0.20000000000000001</v>
      </c>
      <c r="S161" s="220">
        <v>0</v>
      </c>
      <c r="T161" s="221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206</v>
      </c>
      <c r="AT161" s="222" t="s">
        <v>243</v>
      </c>
      <c r="AU161" s="222" t="s">
        <v>88</v>
      </c>
      <c r="AY161" s="20" t="s">
        <v>164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86</v>
      </c>
      <c r="BK161" s="223">
        <f>ROUND(I161*H161,2)</f>
        <v>0</v>
      </c>
      <c r="BL161" s="20" t="s">
        <v>169</v>
      </c>
      <c r="BM161" s="222" t="s">
        <v>293</v>
      </c>
    </row>
    <row r="162" s="2" customFormat="1" ht="16.5" customHeight="1">
      <c r="A162" s="42"/>
      <c r="B162" s="43"/>
      <c r="C162" s="210" t="s">
        <v>294</v>
      </c>
      <c r="D162" s="210" t="s">
        <v>166</v>
      </c>
      <c r="E162" s="211" t="s">
        <v>295</v>
      </c>
      <c r="F162" s="212" t="s">
        <v>296</v>
      </c>
      <c r="G162" s="213" t="s">
        <v>278</v>
      </c>
      <c r="H162" s="214">
        <v>5</v>
      </c>
      <c r="I162" s="215"/>
      <c r="J162" s="216">
        <f>ROUND(I162*H162,2)</f>
        <v>0</v>
      </c>
      <c r="K162" s="217"/>
      <c r="L162" s="48"/>
      <c r="M162" s="218" t="s">
        <v>32</v>
      </c>
      <c r="N162" s="219" t="s">
        <v>49</v>
      </c>
      <c r="O162" s="88"/>
      <c r="P162" s="220">
        <f>O162*H162</f>
        <v>0</v>
      </c>
      <c r="Q162" s="220">
        <v>5.0000000000000002E-05</v>
      </c>
      <c r="R162" s="220">
        <f>Q162*H162</f>
        <v>0.00025000000000000001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169</v>
      </c>
      <c r="AT162" s="222" t="s">
        <v>166</v>
      </c>
      <c r="AU162" s="222" t="s">
        <v>88</v>
      </c>
      <c r="AY162" s="20" t="s">
        <v>164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86</v>
      </c>
      <c r="BK162" s="223">
        <f>ROUND(I162*H162,2)</f>
        <v>0</v>
      </c>
      <c r="BL162" s="20" t="s">
        <v>169</v>
      </c>
      <c r="BM162" s="222" t="s">
        <v>297</v>
      </c>
    </row>
    <row r="163" s="2" customFormat="1" ht="16.5" customHeight="1">
      <c r="A163" s="42"/>
      <c r="B163" s="43"/>
      <c r="C163" s="257" t="s">
        <v>298</v>
      </c>
      <c r="D163" s="257" t="s">
        <v>243</v>
      </c>
      <c r="E163" s="258" t="s">
        <v>299</v>
      </c>
      <c r="F163" s="259" t="s">
        <v>300</v>
      </c>
      <c r="G163" s="260" t="s">
        <v>278</v>
      </c>
      <c r="H163" s="261">
        <v>15</v>
      </c>
      <c r="I163" s="262"/>
      <c r="J163" s="263">
        <f>ROUND(I163*H163,2)</f>
        <v>0</v>
      </c>
      <c r="K163" s="264"/>
      <c r="L163" s="265"/>
      <c r="M163" s="266" t="s">
        <v>32</v>
      </c>
      <c r="N163" s="267" t="s">
        <v>49</v>
      </c>
      <c r="O163" s="88"/>
      <c r="P163" s="220">
        <f>O163*H163</f>
        <v>0</v>
      </c>
      <c r="Q163" s="220">
        <v>0.0047200000000000002</v>
      </c>
      <c r="R163" s="220">
        <f>Q163*H163</f>
        <v>0.070800000000000002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206</v>
      </c>
      <c r="AT163" s="222" t="s">
        <v>243</v>
      </c>
      <c r="AU163" s="222" t="s">
        <v>88</v>
      </c>
      <c r="AY163" s="20" t="s">
        <v>164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86</v>
      </c>
      <c r="BK163" s="223">
        <f>ROUND(I163*H163,2)</f>
        <v>0</v>
      </c>
      <c r="BL163" s="20" t="s">
        <v>169</v>
      </c>
      <c r="BM163" s="222" t="s">
        <v>301</v>
      </c>
    </row>
    <row r="164" s="14" customFormat="1">
      <c r="A164" s="14"/>
      <c r="B164" s="235"/>
      <c r="C164" s="236"/>
      <c r="D164" s="226" t="s">
        <v>171</v>
      </c>
      <c r="E164" s="237" t="s">
        <v>32</v>
      </c>
      <c r="F164" s="238" t="s">
        <v>302</v>
      </c>
      <c r="G164" s="236"/>
      <c r="H164" s="239">
        <v>15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171</v>
      </c>
      <c r="AU164" s="245" t="s">
        <v>88</v>
      </c>
      <c r="AV164" s="14" t="s">
        <v>88</v>
      </c>
      <c r="AW164" s="14" t="s">
        <v>39</v>
      </c>
      <c r="AX164" s="14" t="s">
        <v>86</v>
      </c>
      <c r="AY164" s="245" t="s">
        <v>164</v>
      </c>
    </row>
    <row r="165" s="2" customFormat="1" ht="21.75" customHeight="1">
      <c r="A165" s="42"/>
      <c r="B165" s="43"/>
      <c r="C165" s="210" t="s">
        <v>303</v>
      </c>
      <c r="D165" s="210" t="s">
        <v>166</v>
      </c>
      <c r="E165" s="211" t="s">
        <v>304</v>
      </c>
      <c r="F165" s="212" t="s">
        <v>305</v>
      </c>
      <c r="G165" s="213" t="s">
        <v>278</v>
      </c>
      <c r="H165" s="214">
        <v>5</v>
      </c>
      <c r="I165" s="215"/>
      <c r="J165" s="216">
        <f>ROUND(I165*H165,2)</f>
        <v>0</v>
      </c>
      <c r="K165" s="217"/>
      <c r="L165" s="48"/>
      <c r="M165" s="218" t="s">
        <v>32</v>
      </c>
      <c r="N165" s="219" t="s">
        <v>49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169</v>
      </c>
      <c r="AT165" s="222" t="s">
        <v>166</v>
      </c>
      <c r="AU165" s="222" t="s">
        <v>88</v>
      </c>
      <c r="AY165" s="20" t="s">
        <v>164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86</v>
      </c>
      <c r="BK165" s="223">
        <f>ROUND(I165*H165,2)</f>
        <v>0</v>
      </c>
      <c r="BL165" s="20" t="s">
        <v>169</v>
      </c>
      <c r="BM165" s="222" t="s">
        <v>306</v>
      </c>
    </row>
    <row r="166" s="2" customFormat="1" ht="16.5" customHeight="1">
      <c r="A166" s="42"/>
      <c r="B166" s="43"/>
      <c r="C166" s="210" t="s">
        <v>307</v>
      </c>
      <c r="D166" s="210" t="s">
        <v>166</v>
      </c>
      <c r="E166" s="211" t="s">
        <v>308</v>
      </c>
      <c r="F166" s="212" t="s">
        <v>309</v>
      </c>
      <c r="G166" s="213" t="s">
        <v>278</v>
      </c>
      <c r="H166" s="214">
        <v>5</v>
      </c>
      <c r="I166" s="215"/>
      <c r="J166" s="216">
        <f>ROUND(I166*H166,2)</f>
        <v>0</v>
      </c>
      <c r="K166" s="217"/>
      <c r="L166" s="48"/>
      <c r="M166" s="218" t="s">
        <v>32</v>
      </c>
      <c r="N166" s="219" t="s">
        <v>49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169</v>
      </c>
      <c r="AT166" s="222" t="s">
        <v>166</v>
      </c>
      <c r="AU166" s="222" t="s">
        <v>88</v>
      </c>
      <c r="AY166" s="20" t="s">
        <v>164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86</v>
      </c>
      <c r="BK166" s="223">
        <f>ROUND(I166*H166,2)</f>
        <v>0</v>
      </c>
      <c r="BL166" s="20" t="s">
        <v>169</v>
      </c>
      <c r="BM166" s="222" t="s">
        <v>310</v>
      </c>
    </row>
    <row r="167" s="2" customFormat="1" ht="21.75" customHeight="1">
      <c r="A167" s="42"/>
      <c r="B167" s="43"/>
      <c r="C167" s="210" t="s">
        <v>311</v>
      </c>
      <c r="D167" s="210" t="s">
        <v>166</v>
      </c>
      <c r="E167" s="211" t="s">
        <v>312</v>
      </c>
      <c r="F167" s="212" t="s">
        <v>313</v>
      </c>
      <c r="G167" s="213" t="s">
        <v>102</v>
      </c>
      <c r="H167" s="214">
        <v>10</v>
      </c>
      <c r="I167" s="215"/>
      <c r="J167" s="216">
        <f>ROUND(I167*H167,2)</f>
        <v>0</v>
      </c>
      <c r="K167" s="217"/>
      <c r="L167" s="48"/>
      <c r="M167" s="218" t="s">
        <v>32</v>
      </c>
      <c r="N167" s="219" t="s">
        <v>49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2" t="s">
        <v>169</v>
      </c>
      <c r="AT167" s="222" t="s">
        <v>166</v>
      </c>
      <c r="AU167" s="222" t="s">
        <v>88</v>
      </c>
      <c r="AY167" s="20" t="s">
        <v>164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0" t="s">
        <v>86</v>
      </c>
      <c r="BK167" s="223">
        <f>ROUND(I167*H167,2)</f>
        <v>0</v>
      </c>
      <c r="BL167" s="20" t="s">
        <v>169</v>
      </c>
      <c r="BM167" s="222" t="s">
        <v>314</v>
      </c>
    </row>
    <row r="168" s="13" customFormat="1">
      <c r="A168" s="13"/>
      <c r="B168" s="224"/>
      <c r="C168" s="225"/>
      <c r="D168" s="226" t="s">
        <v>171</v>
      </c>
      <c r="E168" s="227" t="s">
        <v>32</v>
      </c>
      <c r="F168" s="228" t="s">
        <v>315</v>
      </c>
      <c r="G168" s="225"/>
      <c r="H168" s="227" t="s">
        <v>32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171</v>
      </c>
      <c r="AU168" s="234" t="s">
        <v>88</v>
      </c>
      <c r="AV168" s="13" t="s">
        <v>86</v>
      </c>
      <c r="AW168" s="13" t="s">
        <v>39</v>
      </c>
      <c r="AX168" s="13" t="s">
        <v>78</v>
      </c>
      <c r="AY168" s="234" t="s">
        <v>164</v>
      </c>
    </row>
    <row r="169" s="14" customFormat="1">
      <c r="A169" s="14"/>
      <c r="B169" s="235"/>
      <c r="C169" s="236"/>
      <c r="D169" s="226" t="s">
        <v>171</v>
      </c>
      <c r="E169" s="237" t="s">
        <v>32</v>
      </c>
      <c r="F169" s="238" t="s">
        <v>316</v>
      </c>
      <c r="G169" s="236"/>
      <c r="H169" s="239">
        <v>10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171</v>
      </c>
      <c r="AU169" s="245" t="s">
        <v>88</v>
      </c>
      <c r="AV169" s="14" t="s">
        <v>88</v>
      </c>
      <c r="AW169" s="14" t="s">
        <v>39</v>
      </c>
      <c r="AX169" s="14" t="s">
        <v>86</v>
      </c>
      <c r="AY169" s="245" t="s">
        <v>164</v>
      </c>
    </row>
    <row r="170" s="2" customFormat="1" ht="16.5" customHeight="1">
      <c r="A170" s="42"/>
      <c r="B170" s="43"/>
      <c r="C170" s="257" t="s">
        <v>317</v>
      </c>
      <c r="D170" s="257" t="s">
        <v>243</v>
      </c>
      <c r="E170" s="258" t="s">
        <v>318</v>
      </c>
      <c r="F170" s="259" t="s">
        <v>319</v>
      </c>
      <c r="G170" s="260" t="s">
        <v>130</v>
      </c>
      <c r="H170" s="261">
        <v>1.53</v>
      </c>
      <c r="I170" s="262"/>
      <c r="J170" s="263">
        <f>ROUND(I170*H170,2)</f>
        <v>0</v>
      </c>
      <c r="K170" s="264"/>
      <c r="L170" s="265"/>
      <c r="M170" s="266" t="s">
        <v>32</v>
      </c>
      <c r="N170" s="267" t="s">
        <v>49</v>
      </c>
      <c r="O170" s="88"/>
      <c r="P170" s="220">
        <f>O170*H170</f>
        <v>0</v>
      </c>
      <c r="Q170" s="220">
        <v>0.20000000000000001</v>
      </c>
      <c r="R170" s="220">
        <f>Q170*H170</f>
        <v>0.30600000000000005</v>
      </c>
      <c r="S170" s="220">
        <v>0</v>
      </c>
      <c r="T170" s="221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2" t="s">
        <v>206</v>
      </c>
      <c r="AT170" s="222" t="s">
        <v>243</v>
      </c>
      <c r="AU170" s="222" t="s">
        <v>88</v>
      </c>
      <c r="AY170" s="20" t="s">
        <v>164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0" t="s">
        <v>86</v>
      </c>
      <c r="BK170" s="223">
        <f>ROUND(I170*H170,2)</f>
        <v>0</v>
      </c>
      <c r="BL170" s="20" t="s">
        <v>169</v>
      </c>
      <c r="BM170" s="222" t="s">
        <v>320</v>
      </c>
    </row>
    <row r="171" s="14" customFormat="1">
      <c r="A171" s="14"/>
      <c r="B171" s="235"/>
      <c r="C171" s="236"/>
      <c r="D171" s="226" t="s">
        <v>171</v>
      </c>
      <c r="E171" s="237" t="s">
        <v>32</v>
      </c>
      <c r="F171" s="238" t="s">
        <v>321</v>
      </c>
      <c r="G171" s="236"/>
      <c r="H171" s="239">
        <v>1.53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171</v>
      </c>
      <c r="AU171" s="245" t="s">
        <v>88</v>
      </c>
      <c r="AV171" s="14" t="s">
        <v>88</v>
      </c>
      <c r="AW171" s="14" t="s">
        <v>39</v>
      </c>
      <c r="AX171" s="14" t="s">
        <v>86</v>
      </c>
      <c r="AY171" s="245" t="s">
        <v>164</v>
      </c>
    </row>
    <row r="172" s="2" customFormat="1" ht="16.5" customHeight="1">
      <c r="A172" s="42"/>
      <c r="B172" s="43"/>
      <c r="C172" s="210" t="s">
        <v>322</v>
      </c>
      <c r="D172" s="210" t="s">
        <v>166</v>
      </c>
      <c r="E172" s="211" t="s">
        <v>323</v>
      </c>
      <c r="F172" s="212" t="s">
        <v>324</v>
      </c>
      <c r="G172" s="213" t="s">
        <v>130</v>
      </c>
      <c r="H172" s="214">
        <v>0.5</v>
      </c>
      <c r="I172" s="215"/>
      <c r="J172" s="216">
        <f>ROUND(I172*H172,2)</f>
        <v>0</v>
      </c>
      <c r="K172" s="217"/>
      <c r="L172" s="48"/>
      <c r="M172" s="218" t="s">
        <v>32</v>
      </c>
      <c r="N172" s="219" t="s">
        <v>49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169</v>
      </c>
      <c r="AT172" s="222" t="s">
        <v>166</v>
      </c>
      <c r="AU172" s="222" t="s">
        <v>88</v>
      </c>
      <c r="AY172" s="20" t="s">
        <v>164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86</v>
      </c>
      <c r="BK172" s="223">
        <f>ROUND(I172*H172,2)</f>
        <v>0</v>
      </c>
      <c r="BL172" s="20" t="s">
        <v>169</v>
      </c>
      <c r="BM172" s="222" t="s">
        <v>325</v>
      </c>
    </row>
    <row r="173" s="14" customFormat="1">
      <c r="A173" s="14"/>
      <c r="B173" s="235"/>
      <c r="C173" s="236"/>
      <c r="D173" s="226" t="s">
        <v>171</v>
      </c>
      <c r="E173" s="237" t="s">
        <v>132</v>
      </c>
      <c r="F173" s="238" t="s">
        <v>326</v>
      </c>
      <c r="G173" s="236"/>
      <c r="H173" s="239">
        <v>0.5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171</v>
      </c>
      <c r="AU173" s="245" t="s">
        <v>88</v>
      </c>
      <c r="AV173" s="14" t="s">
        <v>88</v>
      </c>
      <c r="AW173" s="14" t="s">
        <v>39</v>
      </c>
      <c r="AX173" s="14" t="s">
        <v>86</v>
      </c>
      <c r="AY173" s="245" t="s">
        <v>164</v>
      </c>
    </row>
    <row r="174" s="2" customFormat="1" ht="16.5" customHeight="1">
      <c r="A174" s="42"/>
      <c r="B174" s="43"/>
      <c r="C174" s="210" t="s">
        <v>327</v>
      </c>
      <c r="D174" s="210" t="s">
        <v>166</v>
      </c>
      <c r="E174" s="211" t="s">
        <v>328</v>
      </c>
      <c r="F174" s="212" t="s">
        <v>329</v>
      </c>
      <c r="G174" s="213" t="s">
        <v>130</v>
      </c>
      <c r="H174" s="214">
        <v>1.44</v>
      </c>
      <c r="I174" s="215"/>
      <c r="J174" s="216">
        <f>ROUND(I174*H174,2)</f>
        <v>0</v>
      </c>
      <c r="K174" s="217"/>
      <c r="L174" s="48"/>
      <c r="M174" s="218" t="s">
        <v>32</v>
      </c>
      <c r="N174" s="219" t="s">
        <v>49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169</v>
      </c>
      <c r="AT174" s="222" t="s">
        <v>166</v>
      </c>
      <c r="AU174" s="222" t="s">
        <v>88</v>
      </c>
      <c r="AY174" s="20" t="s">
        <v>164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86</v>
      </c>
      <c r="BK174" s="223">
        <f>ROUND(I174*H174,2)</f>
        <v>0</v>
      </c>
      <c r="BL174" s="20" t="s">
        <v>169</v>
      </c>
      <c r="BM174" s="222" t="s">
        <v>330</v>
      </c>
    </row>
    <row r="175" s="14" customFormat="1">
      <c r="A175" s="14"/>
      <c r="B175" s="235"/>
      <c r="C175" s="236"/>
      <c r="D175" s="226" t="s">
        <v>171</v>
      </c>
      <c r="E175" s="237" t="s">
        <v>128</v>
      </c>
      <c r="F175" s="238" t="s">
        <v>331</v>
      </c>
      <c r="G175" s="236"/>
      <c r="H175" s="239">
        <v>1.44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171</v>
      </c>
      <c r="AU175" s="245" t="s">
        <v>88</v>
      </c>
      <c r="AV175" s="14" t="s">
        <v>88</v>
      </c>
      <c r="AW175" s="14" t="s">
        <v>39</v>
      </c>
      <c r="AX175" s="14" t="s">
        <v>86</v>
      </c>
      <c r="AY175" s="245" t="s">
        <v>164</v>
      </c>
    </row>
    <row r="176" s="2" customFormat="1" ht="16.5" customHeight="1">
      <c r="A176" s="42"/>
      <c r="B176" s="43"/>
      <c r="C176" s="210" t="s">
        <v>332</v>
      </c>
      <c r="D176" s="210" t="s">
        <v>166</v>
      </c>
      <c r="E176" s="211" t="s">
        <v>333</v>
      </c>
      <c r="F176" s="212" t="s">
        <v>334</v>
      </c>
      <c r="G176" s="213" t="s">
        <v>130</v>
      </c>
      <c r="H176" s="214">
        <v>1.94</v>
      </c>
      <c r="I176" s="215"/>
      <c r="J176" s="216">
        <f>ROUND(I176*H176,2)</f>
        <v>0</v>
      </c>
      <c r="K176" s="217"/>
      <c r="L176" s="48"/>
      <c r="M176" s="218" t="s">
        <v>32</v>
      </c>
      <c r="N176" s="219" t="s">
        <v>49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169</v>
      </c>
      <c r="AT176" s="222" t="s">
        <v>166</v>
      </c>
      <c r="AU176" s="222" t="s">
        <v>88</v>
      </c>
      <c r="AY176" s="20" t="s">
        <v>164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86</v>
      </c>
      <c r="BK176" s="223">
        <f>ROUND(I176*H176,2)</f>
        <v>0</v>
      </c>
      <c r="BL176" s="20" t="s">
        <v>169</v>
      </c>
      <c r="BM176" s="222" t="s">
        <v>335</v>
      </c>
    </row>
    <row r="177" s="14" customFormat="1">
      <c r="A177" s="14"/>
      <c r="B177" s="235"/>
      <c r="C177" s="236"/>
      <c r="D177" s="226" t="s">
        <v>171</v>
      </c>
      <c r="E177" s="237" t="s">
        <v>32</v>
      </c>
      <c r="F177" s="238" t="s">
        <v>336</v>
      </c>
      <c r="G177" s="236"/>
      <c r="H177" s="239">
        <v>1.94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171</v>
      </c>
      <c r="AU177" s="245" t="s">
        <v>88</v>
      </c>
      <c r="AV177" s="14" t="s">
        <v>88</v>
      </c>
      <c r="AW177" s="14" t="s">
        <v>39</v>
      </c>
      <c r="AX177" s="14" t="s">
        <v>86</v>
      </c>
      <c r="AY177" s="245" t="s">
        <v>164</v>
      </c>
    </row>
    <row r="178" s="2" customFormat="1" ht="16.5" customHeight="1">
      <c r="A178" s="42"/>
      <c r="B178" s="43"/>
      <c r="C178" s="210" t="s">
        <v>113</v>
      </c>
      <c r="D178" s="210" t="s">
        <v>166</v>
      </c>
      <c r="E178" s="211" t="s">
        <v>337</v>
      </c>
      <c r="F178" s="212" t="s">
        <v>338</v>
      </c>
      <c r="G178" s="213" t="s">
        <v>130</v>
      </c>
      <c r="H178" s="214">
        <v>7.7599999999999998</v>
      </c>
      <c r="I178" s="215"/>
      <c r="J178" s="216">
        <f>ROUND(I178*H178,2)</f>
        <v>0</v>
      </c>
      <c r="K178" s="217"/>
      <c r="L178" s="48"/>
      <c r="M178" s="218" t="s">
        <v>32</v>
      </c>
      <c r="N178" s="219" t="s">
        <v>49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2" t="s">
        <v>169</v>
      </c>
      <c r="AT178" s="222" t="s">
        <v>166</v>
      </c>
      <c r="AU178" s="222" t="s">
        <v>88</v>
      </c>
      <c r="AY178" s="20" t="s">
        <v>164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0" t="s">
        <v>86</v>
      </c>
      <c r="BK178" s="223">
        <f>ROUND(I178*H178,2)</f>
        <v>0</v>
      </c>
      <c r="BL178" s="20" t="s">
        <v>169</v>
      </c>
      <c r="BM178" s="222" t="s">
        <v>339</v>
      </c>
    </row>
    <row r="179" s="14" customFormat="1">
      <c r="A179" s="14"/>
      <c r="B179" s="235"/>
      <c r="C179" s="236"/>
      <c r="D179" s="226" t="s">
        <v>171</v>
      </c>
      <c r="E179" s="237" t="s">
        <v>32</v>
      </c>
      <c r="F179" s="238" t="s">
        <v>336</v>
      </c>
      <c r="G179" s="236"/>
      <c r="H179" s="239">
        <v>1.94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171</v>
      </c>
      <c r="AU179" s="245" t="s">
        <v>88</v>
      </c>
      <c r="AV179" s="14" t="s">
        <v>88</v>
      </c>
      <c r="AW179" s="14" t="s">
        <v>39</v>
      </c>
      <c r="AX179" s="14" t="s">
        <v>78</v>
      </c>
      <c r="AY179" s="245" t="s">
        <v>164</v>
      </c>
    </row>
    <row r="180" s="14" customFormat="1">
      <c r="A180" s="14"/>
      <c r="B180" s="235"/>
      <c r="C180" s="236"/>
      <c r="D180" s="226" t="s">
        <v>171</v>
      </c>
      <c r="E180" s="237" t="s">
        <v>32</v>
      </c>
      <c r="F180" s="238" t="s">
        <v>340</v>
      </c>
      <c r="G180" s="236"/>
      <c r="H180" s="239">
        <v>7.7599999999999998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171</v>
      </c>
      <c r="AU180" s="245" t="s">
        <v>88</v>
      </c>
      <c r="AV180" s="14" t="s">
        <v>88</v>
      </c>
      <c r="AW180" s="14" t="s">
        <v>39</v>
      </c>
      <c r="AX180" s="14" t="s">
        <v>86</v>
      </c>
      <c r="AY180" s="245" t="s">
        <v>164</v>
      </c>
    </row>
    <row r="181" s="12" customFormat="1" ht="22.8" customHeight="1">
      <c r="A181" s="12"/>
      <c r="B181" s="194"/>
      <c r="C181" s="195"/>
      <c r="D181" s="196" t="s">
        <v>77</v>
      </c>
      <c r="E181" s="208" t="s">
        <v>88</v>
      </c>
      <c r="F181" s="208" t="s">
        <v>341</v>
      </c>
      <c r="G181" s="195"/>
      <c r="H181" s="195"/>
      <c r="I181" s="198"/>
      <c r="J181" s="209">
        <f>BK181</f>
        <v>0</v>
      </c>
      <c r="K181" s="195"/>
      <c r="L181" s="200"/>
      <c r="M181" s="201"/>
      <c r="N181" s="202"/>
      <c r="O181" s="202"/>
      <c r="P181" s="203">
        <f>SUM(P182:P186)</f>
        <v>0</v>
      </c>
      <c r="Q181" s="202"/>
      <c r="R181" s="203">
        <f>SUM(R182:R186)</f>
        <v>18.059985600000001</v>
      </c>
      <c r="S181" s="202"/>
      <c r="T181" s="204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5" t="s">
        <v>86</v>
      </c>
      <c r="AT181" s="206" t="s">
        <v>77</v>
      </c>
      <c r="AU181" s="206" t="s">
        <v>86</v>
      </c>
      <c r="AY181" s="205" t="s">
        <v>164</v>
      </c>
      <c r="BK181" s="207">
        <f>SUM(BK182:BK186)</f>
        <v>0</v>
      </c>
    </row>
    <row r="182" s="2" customFormat="1" ht="24.15" customHeight="1">
      <c r="A182" s="42"/>
      <c r="B182" s="43"/>
      <c r="C182" s="210" t="s">
        <v>342</v>
      </c>
      <c r="D182" s="210" t="s">
        <v>166</v>
      </c>
      <c r="E182" s="211" t="s">
        <v>343</v>
      </c>
      <c r="F182" s="212" t="s">
        <v>344</v>
      </c>
      <c r="G182" s="213" t="s">
        <v>102</v>
      </c>
      <c r="H182" s="214">
        <v>116.16</v>
      </c>
      <c r="I182" s="215"/>
      <c r="J182" s="216">
        <f>ROUND(I182*H182,2)</f>
        <v>0</v>
      </c>
      <c r="K182" s="217"/>
      <c r="L182" s="48"/>
      <c r="M182" s="218" t="s">
        <v>32</v>
      </c>
      <c r="N182" s="219" t="s">
        <v>49</v>
      </c>
      <c r="O182" s="88"/>
      <c r="P182" s="220">
        <f>O182*H182</f>
        <v>0</v>
      </c>
      <c r="Q182" s="220">
        <v>0.00017000000000000001</v>
      </c>
      <c r="R182" s="220">
        <f>Q182*H182</f>
        <v>0.019747199999999999</v>
      </c>
      <c r="S182" s="220">
        <v>0</v>
      </c>
      <c r="T182" s="221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2" t="s">
        <v>169</v>
      </c>
      <c r="AT182" s="222" t="s">
        <v>166</v>
      </c>
      <c r="AU182" s="222" t="s">
        <v>88</v>
      </c>
      <c r="AY182" s="20" t="s">
        <v>164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0" t="s">
        <v>86</v>
      </c>
      <c r="BK182" s="223">
        <f>ROUND(I182*H182,2)</f>
        <v>0</v>
      </c>
      <c r="BL182" s="20" t="s">
        <v>169</v>
      </c>
      <c r="BM182" s="222" t="s">
        <v>345</v>
      </c>
    </row>
    <row r="183" s="14" customFormat="1">
      <c r="A183" s="14"/>
      <c r="B183" s="235"/>
      <c r="C183" s="236"/>
      <c r="D183" s="226" t="s">
        <v>171</v>
      </c>
      <c r="E183" s="237" t="s">
        <v>32</v>
      </c>
      <c r="F183" s="238" t="s">
        <v>346</v>
      </c>
      <c r="G183" s="236"/>
      <c r="H183" s="239">
        <v>116.16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171</v>
      </c>
      <c r="AU183" s="245" t="s">
        <v>88</v>
      </c>
      <c r="AV183" s="14" t="s">
        <v>88</v>
      </c>
      <c r="AW183" s="14" t="s">
        <v>39</v>
      </c>
      <c r="AX183" s="14" t="s">
        <v>86</v>
      </c>
      <c r="AY183" s="245" t="s">
        <v>164</v>
      </c>
    </row>
    <row r="184" s="2" customFormat="1" ht="16.5" customHeight="1">
      <c r="A184" s="42"/>
      <c r="B184" s="43"/>
      <c r="C184" s="257" t="s">
        <v>347</v>
      </c>
      <c r="D184" s="257" t="s">
        <v>243</v>
      </c>
      <c r="E184" s="258" t="s">
        <v>348</v>
      </c>
      <c r="F184" s="259" t="s">
        <v>349</v>
      </c>
      <c r="G184" s="260" t="s">
        <v>102</v>
      </c>
      <c r="H184" s="261">
        <v>137.59200000000001</v>
      </c>
      <c r="I184" s="262"/>
      <c r="J184" s="263">
        <f>ROUND(I184*H184,2)</f>
        <v>0</v>
      </c>
      <c r="K184" s="264"/>
      <c r="L184" s="265"/>
      <c r="M184" s="266" t="s">
        <v>32</v>
      </c>
      <c r="N184" s="267" t="s">
        <v>49</v>
      </c>
      <c r="O184" s="88"/>
      <c r="P184" s="220">
        <f>O184*H184</f>
        <v>0</v>
      </c>
      <c r="Q184" s="220">
        <v>0.00020000000000000001</v>
      </c>
      <c r="R184" s="220">
        <f>Q184*H184</f>
        <v>0.027518400000000005</v>
      </c>
      <c r="S184" s="220">
        <v>0</v>
      </c>
      <c r="T184" s="221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2" t="s">
        <v>206</v>
      </c>
      <c r="AT184" s="222" t="s">
        <v>243</v>
      </c>
      <c r="AU184" s="222" t="s">
        <v>88</v>
      </c>
      <c r="AY184" s="20" t="s">
        <v>164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0" t="s">
        <v>86</v>
      </c>
      <c r="BK184" s="223">
        <f>ROUND(I184*H184,2)</f>
        <v>0</v>
      </c>
      <c r="BL184" s="20" t="s">
        <v>169</v>
      </c>
      <c r="BM184" s="222" t="s">
        <v>350</v>
      </c>
    </row>
    <row r="185" s="14" customFormat="1">
      <c r="A185" s="14"/>
      <c r="B185" s="235"/>
      <c r="C185" s="236"/>
      <c r="D185" s="226" t="s">
        <v>171</v>
      </c>
      <c r="E185" s="237" t="s">
        <v>32</v>
      </c>
      <c r="F185" s="238" t="s">
        <v>351</v>
      </c>
      <c r="G185" s="236"/>
      <c r="H185" s="239">
        <v>137.59200000000001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171</v>
      </c>
      <c r="AU185" s="245" t="s">
        <v>88</v>
      </c>
      <c r="AV185" s="14" t="s">
        <v>88</v>
      </c>
      <c r="AW185" s="14" t="s">
        <v>39</v>
      </c>
      <c r="AX185" s="14" t="s">
        <v>86</v>
      </c>
      <c r="AY185" s="245" t="s">
        <v>164</v>
      </c>
    </row>
    <row r="186" s="2" customFormat="1" ht="33" customHeight="1">
      <c r="A186" s="42"/>
      <c r="B186" s="43"/>
      <c r="C186" s="210" t="s">
        <v>352</v>
      </c>
      <c r="D186" s="210" t="s">
        <v>166</v>
      </c>
      <c r="E186" s="211" t="s">
        <v>353</v>
      </c>
      <c r="F186" s="212" t="s">
        <v>354</v>
      </c>
      <c r="G186" s="213" t="s">
        <v>186</v>
      </c>
      <c r="H186" s="214">
        <v>88</v>
      </c>
      <c r="I186" s="215"/>
      <c r="J186" s="216">
        <f>ROUND(I186*H186,2)</f>
        <v>0</v>
      </c>
      <c r="K186" s="217"/>
      <c r="L186" s="48"/>
      <c r="M186" s="218" t="s">
        <v>32</v>
      </c>
      <c r="N186" s="219" t="s">
        <v>49</v>
      </c>
      <c r="O186" s="88"/>
      <c r="P186" s="220">
        <f>O186*H186</f>
        <v>0</v>
      </c>
      <c r="Q186" s="220">
        <v>0.20469000000000001</v>
      </c>
      <c r="R186" s="220">
        <f>Q186*H186</f>
        <v>18.012720000000002</v>
      </c>
      <c r="S186" s="220">
        <v>0</v>
      </c>
      <c r="T186" s="221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2" t="s">
        <v>169</v>
      </c>
      <c r="AT186" s="222" t="s">
        <v>166</v>
      </c>
      <c r="AU186" s="222" t="s">
        <v>88</v>
      </c>
      <c r="AY186" s="20" t="s">
        <v>164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86</v>
      </c>
      <c r="BK186" s="223">
        <f>ROUND(I186*H186,2)</f>
        <v>0</v>
      </c>
      <c r="BL186" s="20" t="s">
        <v>169</v>
      </c>
      <c r="BM186" s="222" t="s">
        <v>355</v>
      </c>
    </row>
    <row r="187" s="12" customFormat="1" ht="22.8" customHeight="1">
      <c r="A187" s="12"/>
      <c r="B187" s="194"/>
      <c r="C187" s="195"/>
      <c r="D187" s="196" t="s">
        <v>77</v>
      </c>
      <c r="E187" s="208" t="s">
        <v>106</v>
      </c>
      <c r="F187" s="208" t="s">
        <v>356</v>
      </c>
      <c r="G187" s="195"/>
      <c r="H187" s="195"/>
      <c r="I187" s="198"/>
      <c r="J187" s="209">
        <f>BK187</f>
        <v>0</v>
      </c>
      <c r="K187" s="195"/>
      <c r="L187" s="200"/>
      <c r="M187" s="201"/>
      <c r="N187" s="202"/>
      <c r="O187" s="202"/>
      <c r="P187" s="203">
        <f>SUM(P188:P232)</f>
        <v>0</v>
      </c>
      <c r="Q187" s="202"/>
      <c r="R187" s="203">
        <f>SUM(R188:R232)</f>
        <v>107.54332500000001</v>
      </c>
      <c r="S187" s="202"/>
      <c r="T187" s="204">
        <f>SUM(T188:T232)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5" t="s">
        <v>86</v>
      </c>
      <c r="AT187" s="206" t="s">
        <v>77</v>
      </c>
      <c r="AU187" s="206" t="s">
        <v>86</v>
      </c>
      <c r="AY187" s="205" t="s">
        <v>164</v>
      </c>
      <c r="BK187" s="207">
        <f>SUM(BK188:BK232)</f>
        <v>0</v>
      </c>
    </row>
    <row r="188" s="2" customFormat="1" ht="21.75" customHeight="1">
      <c r="A188" s="42"/>
      <c r="B188" s="43"/>
      <c r="C188" s="210" t="s">
        <v>357</v>
      </c>
      <c r="D188" s="210" t="s">
        <v>166</v>
      </c>
      <c r="E188" s="211" t="s">
        <v>358</v>
      </c>
      <c r="F188" s="212" t="s">
        <v>359</v>
      </c>
      <c r="G188" s="213" t="s">
        <v>102</v>
      </c>
      <c r="H188" s="214">
        <v>502.5</v>
      </c>
      <c r="I188" s="215"/>
      <c r="J188" s="216">
        <f>ROUND(I188*H188,2)</f>
        <v>0</v>
      </c>
      <c r="K188" s="217"/>
      <c r="L188" s="48"/>
      <c r="M188" s="218" t="s">
        <v>32</v>
      </c>
      <c r="N188" s="219" t="s">
        <v>49</v>
      </c>
      <c r="O188" s="88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2" t="s">
        <v>169</v>
      </c>
      <c r="AT188" s="222" t="s">
        <v>166</v>
      </c>
      <c r="AU188" s="222" t="s">
        <v>88</v>
      </c>
      <c r="AY188" s="20" t="s">
        <v>164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0" t="s">
        <v>86</v>
      </c>
      <c r="BK188" s="223">
        <f>ROUND(I188*H188,2)</f>
        <v>0</v>
      </c>
      <c r="BL188" s="20" t="s">
        <v>169</v>
      </c>
      <c r="BM188" s="222" t="s">
        <v>360</v>
      </c>
    </row>
    <row r="189" s="14" customFormat="1">
      <c r="A189" s="14"/>
      <c r="B189" s="235"/>
      <c r="C189" s="236"/>
      <c r="D189" s="226" t="s">
        <v>171</v>
      </c>
      <c r="E189" s="237" t="s">
        <v>32</v>
      </c>
      <c r="F189" s="238" t="s">
        <v>361</v>
      </c>
      <c r="G189" s="236"/>
      <c r="H189" s="239">
        <v>268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171</v>
      </c>
      <c r="AU189" s="245" t="s">
        <v>88</v>
      </c>
      <c r="AV189" s="14" t="s">
        <v>88</v>
      </c>
      <c r="AW189" s="14" t="s">
        <v>39</v>
      </c>
      <c r="AX189" s="14" t="s">
        <v>78</v>
      </c>
      <c r="AY189" s="245" t="s">
        <v>164</v>
      </c>
    </row>
    <row r="190" s="14" customFormat="1">
      <c r="A190" s="14"/>
      <c r="B190" s="235"/>
      <c r="C190" s="236"/>
      <c r="D190" s="226" t="s">
        <v>171</v>
      </c>
      <c r="E190" s="237" t="s">
        <v>32</v>
      </c>
      <c r="F190" s="238" t="s">
        <v>362</v>
      </c>
      <c r="G190" s="236"/>
      <c r="H190" s="239">
        <v>69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171</v>
      </c>
      <c r="AU190" s="245" t="s">
        <v>88</v>
      </c>
      <c r="AV190" s="14" t="s">
        <v>88</v>
      </c>
      <c r="AW190" s="14" t="s">
        <v>39</v>
      </c>
      <c r="AX190" s="14" t="s">
        <v>78</v>
      </c>
      <c r="AY190" s="245" t="s">
        <v>164</v>
      </c>
    </row>
    <row r="191" s="14" customFormat="1">
      <c r="A191" s="14"/>
      <c r="B191" s="235"/>
      <c r="C191" s="236"/>
      <c r="D191" s="226" t="s">
        <v>171</v>
      </c>
      <c r="E191" s="237" t="s">
        <v>32</v>
      </c>
      <c r="F191" s="238" t="s">
        <v>363</v>
      </c>
      <c r="G191" s="236"/>
      <c r="H191" s="239">
        <v>165.5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171</v>
      </c>
      <c r="AU191" s="245" t="s">
        <v>88</v>
      </c>
      <c r="AV191" s="14" t="s">
        <v>88</v>
      </c>
      <c r="AW191" s="14" t="s">
        <v>39</v>
      </c>
      <c r="AX191" s="14" t="s">
        <v>78</v>
      </c>
      <c r="AY191" s="245" t="s">
        <v>164</v>
      </c>
    </row>
    <row r="192" s="15" customFormat="1">
      <c r="A192" s="15"/>
      <c r="B192" s="246"/>
      <c r="C192" s="247"/>
      <c r="D192" s="226" t="s">
        <v>171</v>
      </c>
      <c r="E192" s="248" t="s">
        <v>32</v>
      </c>
      <c r="F192" s="249" t="s">
        <v>178</v>
      </c>
      <c r="G192" s="247"/>
      <c r="H192" s="250">
        <v>502.5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171</v>
      </c>
      <c r="AU192" s="256" t="s">
        <v>88</v>
      </c>
      <c r="AV192" s="15" t="s">
        <v>169</v>
      </c>
      <c r="AW192" s="15" t="s">
        <v>39</v>
      </c>
      <c r="AX192" s="15" t="s">
        <v>86</v>
      </c>
      <c r="AY192" s="256" t="s">
        <v>164</v>
      </c>
    </row>
    <row r="193" s="2" customFormat="1" ht="21.75" customHeight="1">
      <c r="A193" s="42"/>
      <c r="B193" s="43"/>
      <c r="C193" s="210" t="s">
        <v>364</v>
      </c>
      <c r="D193" s="210" t="s">
        <v>166</v>
      </c>
      <c r="E193" s="211" t="s">
        <v>365</v>
      </c>
      <c r="F193" s="212" t="s">
        <v>366</v>
      </c>
      <c r="G193" s="213" t="s">
        <v>102</v>
      </c>
      <c r="H193" s="214">
        <v>82</v>
      </c>
      <c r="I193" s="215"/>
      <c r="J193" s="216">
        <f>ROUND(I193*H193,2)</f>
        <v>0</v>
      </c>
      <c r="K193" s="217"/>
      <c r="L193" s="48"/>
      <c r="M193" s="218" t="s">
        <v>32</v>
      </c>
      <c r="N193" s="219" t="s">
        <v>49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2" t="s">
        <v>169</v>
      </c>
      <c r="AT193" s="222" t="s">
        <v>166</v>
      </c>
      <c r="AU193" s="222" t="s">
        <v>88</v>
      </c>
      <c r="AY193" s="20" t="s">
        <v>164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0" t="s">
        <v>86</v>
      </c>
      <c r="BK193" s="223">
        <f>ROUND(I193*H193,2)</f>
        <v>0</v>
      </c>
      <c r="BL193" s="20" t="s">
        <v>169</v>
      </c>
      <c r="BM193" s="222" t="s">
        <v>367</v>
      </c>
    </row>
    <row r="194" s="14" customFormat="1">
      <c r="A194" s="14"/>
      <c r="B194" s="235"/>
      <c r="C194" s="236"/>
      <c r="D194" s="226" t="s">
        <v>171</v>
      </c>
      <c r="E194" s="237" t="s">
        <v>32</v>
      </c>
      <c r="F194" s="238" t="s">
        <v>125</v>
      </c>
      <c r="G194" s="236"/>
      <c r="H194" s="239">
        <v>82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171</v>
      </c>
      <c r="AU194" s="245" t="s">
        <v>88</v>
      </c>
      <c r="AV194" s="14" t="s">
        <v>88</v>
      </c>
      <c r="AW194" s="14" t="s">
        <v>39</v>
      </c>
      <c r="AX194" s="14" t="s">
        <v>86</v>
      </c>
      <c r="AY194" s="245" t="s">
        <v>164</v>
      </c>
    </row>
    <row r="195" s="2" customFormat="1" ht="24.15" customHeight="1">
      <c r="A195" s="42"/>
      <c r="B195" s="43"/>
      <c r="C195" s="210" t="s">
        <v>368</v>
      </c>
      <c r="D195" s="210" t="s">
        <v>166</v>
      </c>
      <c r="E195" s="211" t="s">
        <v>369</v>
      </c>
      <c r="F195" s="212" t="s">
        <v>370</v>
      </c>
      <c r="G195" s="213" t="s">
        <v>102</v>
      </c>
      <c r="H195" s="214">
        <v>82</v>
      </c>
      <c r="I195" s="215"/>
      <c r="J195" s="216">
        <f>ROUND(I195*H195,2)</f>
        <v>0</v>
      </c>
      <c r="K195" s="217"/>
      <c r="L195" s="48"/>
      <c r="M195" s="218" t="s">
        <v>32</v>
      </c>
      <c r="N195" s="219" t="s">
        <v>49</v>
      </c>
      <c r="O195" s="88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2" t="s">
        <v>169</v>
      </c>
      <c r="AT195" s="222" t="s">
        <v>166</v>
      </c>
      <c r="AU195" s="222" t="s">
        <v>88</v>
      </c>
      <c r="AY195" s="20" t="s">
        <v>164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0" t="s">
        <v>86</v>
      </c>
      <c r="BK195" s="223">
        <f>ROUND(I195*H195,2)</f>
        <v>0</v>
      </c>
      <c r="BL195" s="20" t="s">
        <v>169</v>
      </c>
      <c r="BM195" s="222" t="s">
        <v>371</v>
      </c>
    </row>
    <row r="196" s="14" customFormat="1">
      <c r="A196" s="14"/>
      <c r="B196" s="235"/>
      <c r="C196" s="236"/>
      <c r="D196" s="226" t="s">
        <v>171</v>
      </c>
      <c r="E196" s="237" t="s">
        <v>32</v>
      </c>
      <c r="F196" s="238" t="s">
        <v>125</v>
      </c>
      <c r="G196" s="236"/>
      <c r="H196" s="239">
        <v>82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171</v>
      </c>
      <c r="AU196" s="245" t="s">
        <v>88</v>
      </c>
      <c r="AV196" s="14" t="s">
        <v>88</v>
      </c>
      <c r="AW196" s="14" t="s">
        <v>39</v>
      </c>
      <c r="AX196" s="14" t="s">
        <v>86</v>
      </c>
      <c r="AY196" s="245" t="s">
        <v>164</v>
      </c>
    </row>
    <row r="197" s="2" customFormat="1" ht="37.8" customHeight="1">
      <c r="A197" s="42"/>
      <c r="B197" s="43"/>
      <c r="C197" s="210" t="s">
        <v>372</v>
      </c>
      <c r="D197" s="210" t="s">
        <v>166</v>
      </c>
      <c r="E197" s="211" t="s">
        <v>373</v>
      </c>
      <c r="F197" s="212" t="s">
        <v>374</v>
      </c>
      <c r="G197" s="213" t="s">
        <v>102</v>
      </c>
      <c r="H197" s="214">
        <v>5</v>
      </c>
      <c r="I197" s="215"/>
      <c r="J197" s="216">
        <f>ROUND(I197*H197,2)</f>
        <v>0</v>
      </c>
      <c r="K197" s="217"/>
      <c r="L197" s="48"/>
      <c r="M197" s="218" t="s">
        <v>32</v>
      </c>
      <c r="N197" s="219" t="s">
        <v>49</v>
      </c>
      <c r="O197" s="88"/>
      <c r="P197" s="220">
        <f>O197*H197</f>
        <v>0</v>
      </c>
      <c r="Q197" s="220">
        <v>0.098479999999999998</v>
      </c>
      <c r="R197" s="220">
        <f>Q197*H197</f>
        <v>0.4924</v>
      </c>
      <c r="S197" s="220">
        <v>0</v>
      </c>
      <c r="T197" s="221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2" t="s">
        <v>169</v>
      </c>
      <c r="AT197" s="222" t="s">
        <v>166</v>
      </c>
      <c r="AU197" s="222" t="s">
        <v>88</v>
      </c>
      <c r="AY197" s="20" t="s">
        <v>164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0" t="s">
        <v>86</v>
      </c>
      <c r="BK197" s="223">
        <f>ROUND(I197*H197,2)</f>
        <v>0</v>
      </c>
      <c r="BL197" s="20" t="s">
        <v>169</v>
      </c>
      <c r="BM197" s="222" t="s">
        <v>375</v>
      </c>
    </row>
    <row r="198" s="13" customFormat="1">
      <c r="A198" s="13"/>
      <c r="B198" s="224"/>
      <c r="C198" s="225"/>
      <c r="D198" s="226" t="s">
        <v>171</v>
      </c>
      <c r="E198" s="227" t="s">
        <v>32</v>
      </c>
      <c r="F198" s="228" t="s">
        <v>376</v>
      </c>
      <c r="G198" s="225"/>
      <c r="H198" s="227" t="s">
        <v>32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171</v>
      </c>
      <c r="AU198" s="234" t="s">
        <v>88</v>
      </c>
      <c r="AV198" s="13" t="s">
        <v>86</v>
      </c>
      <c r="AW198" s="13" t="s">
        <v>39</v>
      </c>
      <c r="AX198" s="13" t="s">
        <v>78</v>
      </c>
      <c r="AY198" s="234" t="s">
        <v>164</v>
      </c>
    </row>
    <row r="199" s="14" customFormat="1">
      <c r="A199" s="14"/>
      <c r="B199" s="235"/>
      <c r="C199" s="236"/>
      <c r="D199" s="226" t="s">
        <v>171</v>
      </c>
      <c r="E199" s="237" t="s">
        <v>32</v>
      </c>
      <c r="F199" s="238" t="s">
        <v>377</v>
      </c>
      <c r="G199" s="236"/>
      <c r="H199" s="239">
        <v>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171</v>
      </c>
      <c r="AU199" s="245" t="s">
        <v>88</v>
      </c>
      <c r="AV199" s="14" t="s">
        <v>88</v>
      </c>
      <c r="AW199" s="14" t="s">
        <v>39</v>
      </c>
      <c r="AX199" s="14" t="s">
        <v>78</v>
      </c>
      <c r="AY199" s="245" t="s">
        <v>164</v>
      </c>
    </row>
    <row r="200" s="15" customFormat="1">
      <c r="A200" s="15"/>
      <c r="B200" s="246"/>
      <c r="C200" s="247"/>
      <c r="D200" s="226" t="s">
        <v>171</v>
      </c>
      <c r="E200" s="248" t="s">
        <v>32</v>
      </c>
      <c r="F200" s="249" t="s">
        <v>178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171</v>
      </c>
      <c r="AU200" s="256" t="s">
        <v>88</v>
      </c>
      <c r="AV200" s="15" t="s">
        <v>169</v>
      </c>
      <c r="AW200" s="15" t="s">
        <v>39</v>
      </c>
      <c r="AX200" s="15" t="s">
        <v>86</v>
      </c>
      <c r="AY200" s="256" t="s">
        <v>164</v>
      </c>
    </row>
    <row r="201" s="2" customFormat="1" ht="24.15" customHeight="1">
      <c r="A201" s="42"/>
      <c r="B201" s="43"/>
      <c r="C201" s="210" t="s">
        <v>378</v>
      </c>
      <c r="D201" s="210" t="s">
        <v>166</v>
      </c>
      <c r="E201" s="211" t="s">
        <v>379</v>
      </c>
      <c r="F201" s="212" t="s">
        <v>380</v>
      </c>
      <c r="G201" s="213" t="s">
        <v>102</v>
      </c>
      <c r="H201" s="214">
        <v>82</v>
      </c>
      <c r="I201" s="215"/>
      <c r="J201" s="216">
        <f>ROUND(I201*H201,2)</f>
        <v>0</v>
      </c>
      <c r="K201" s="217"/>
      <c r="L201" s="48"/>
      <c r="M201" s="218" t="s">
        <v>32</v>
      </c>
      <c r="N201" s="219" t="s">
        <v>49</v>
      </c>
      <c r="O201" s="88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2" t="s">
        <v>169</v>
      </c>
      <c r="AT201" s="222" t="s">
        <v>166</v>
      </c>
      <c r="AU201" s="222" t="s">
        <v>88</v>
      </c>
      <c r="AY201" s="20" t="s">
        <v>164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0" t="s">
        <v>86</v>
      </c>
      <c r="BK201" s="223">
        <f>ROUND(I201*H201,2)</f>
        <v>0</v>
      </c>
      <c r="BL201" s="20" t="s">
        <v>169</v>
      </c>
      <c r="BM201" s="222" t="s">
        <v>381</v>
      </c>
    </row>
    <row r="202" s="14" customFormat="1">
      <c r="A202" s="14"/>
      <c r="B202" s="235"/>
      <c r="C202" s="236"/>
      <c r="D202" s="226" t="s">
        <v>171</v>
      </c>
      <c r="E202" s="237" t="s">
        <v>125</v>
      </c>
      <c r="F202" s="238" t="s">
        <v>382</v>
      </c>
      <c r="G202" s="236"/>
      <c r="H202" s="239">
        <v>82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171</v>
      </c>
      <c r="AU202" s="245" t="s">
        <v>88</v>
      </c>
      <c r="AV202" s="14" t="s">
        <v>88</v>
      </c>
      <c r="AW202" s="14" t="s">
        <v>39</v>
      </c>
      <c r="AX202" s="14" t="s">
        <v>78</v>
      </c>
      <c r="AY202" s="245" t="s">
        <v>164</v>
      </c>
    </row>
    <row r="203" s="15" customFormat="1">
      <c r="A203" s="15"/>
      <c r="B203" s="246"/>
      <c r="C203" s="247"/>
      <c r="D203" s="226" t="s">
        <v>171</v>
      </c>
      <c r="E203" s="248" t="s">
        <v>32</v>
      </c>
      <c r="F203" s="249" t="s">
        <v>178</v>
      </c>
      <c r="G203" s="247"/>
      <c r="H203" s="250">
        <v>82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171</v>
      </c>
      <c r="AU203" s="256" t="s">
        <v>88</v>
      </c>
      <c r="AV203" s="15" t="s">
        <v>169</v>
      </c>
      <c r="AW203" s="15" t="s">
        <v>39</v>
      </c>
      <c r="AX203" s="15" t="s">
        <v>86</v>
      </c>
      <c r="AY203" s="256" t="s">
        <v>164</v>
      </c>
    </row>
    <row r="204" s="2" customFormat="1" ht="37.8" customHeight="1">
      <c r="A204" s="42"/>
      <c r="B204" s="43"/>
      <c r="C204" s="210" t="s">
        <v>383</v>
      </c>
      <c r="D204" s="210" t="s">
        <v>166</v>
      </c>
      <c r="E204" s="211" t="s">
        <v>384</v>
      </c>
      <c r="F204" s="212" t="s">
        <v>385</v>
      </c>
      <c r="G204" s="213" t="s">
        <v>102</v>
      </c>
      <c r="H204" s="214">
        <v>170.5</v>
      </c>
      <c r="I204" s="215"/>
      <c r="J204" s="216">
        <f>ROUND(I204*H204,2)</f>
        <v>0</v>
      </c>
      <c r="K204" s="217"/>
      <c r="L204" s="48"/>
      <c r="M204" s="218" t="s">
        <v>32</v>
      </c>
      <c r="N204" s="219" t="s">
        <v>49</v>
      </c>
      <c r="O204" s="88"/>
      <c r="P204" s="220">
        <f>O204*H204</f>
        <v>0</v>
      </c>
      <c r="Q204" s="220">
        <v>0.089219999999999994</v>
      </c>
      <c r="R204" s="220">
        <f>Q204*H204</f>
        <v>15.212009999999999</v>
      </c>
      <c r="S204" s="220">
        <v>0</v>
      </c>
      <c r="T204" s="221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2" t="s">
        <v>169</v>
      </c>
      <c r="AT204" s="222" t="s">
        <v>166</v>
      </c>
      <c r="AU204" s="222" t="s">
        <v>88</v>
      </c>
      <c r="AY204" s="20" t="s">
        <v>164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0" t="s">
        <v>86</v>
      </c>
      <c r="BK204" s="223">
        <f>ROUND(I204*H204,2)</f>
        <v>0</v>
      </c>
      <c r="BL204" s="20" t="s">
        <v>169</v>
      </c>
      <c r="BM204" s="222" t="s">
        <v>386</v>
      </c>
    </row>
    <row r="205" s="14" customFormat="1">
      <c r="A205" s="14"/>
      <c r="B205" s="235"/>
      <c r="C205" s="236"/>
      <c r="D205" s="226" t="s">
        <v>171</v>
      </c>
      <c r="E205" s="237" t="s">
        <v>117</v>
      </c>
      <c r="F205" s="238" t="s">
        <v>387</v>
      </c>
      <c r="G205" s="236"/>
      <c r="H205" s="239">
        <v>151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171</v>
      </c>
      <c r="AU205" s="245" t="s">
        <v>88</v>
      </c>
      <c r="AV205" s="14" t="s">
        <v>88</v>
      </c>
      <c r="AW205" s="14" t="s">
        <v>39</v>
      </c>
      <c r="AX205" s="14" t="s">
        <v>78</v>
      </c>
      <c r="AY205" s="245" t="s">
        <v>164</v>
      </c>
    </row>
    <row r="206" s="14" customFormat="1">
      <c r="A206" s="14"/>
      <c r="B206" s="235"/>
      <c r="C206" s="236"/>
      <c r="D206" s="226" t="s">
        <v>171</v>
      </c>
      <c r="E206" s="237" t="s">
        <v>32</v>
      </c>
      <c r="F206" s="238" t="s">
        <v>388</v>
      </c>
      <c r="G206" s="236"/>
      <c r="H206" s="239">
        <v>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171</v>
      </c>
      <c r="AU206" s="245" t="s">
        <v>88</v>
      </c>
      <c r="AV206" s="14" t="s">
        <v>88</v>
      </c>
      <c r="AW206" s="14" t="s">
        <v>39</v>
      </c>
      <c r="AX206" s="14" t="s">
        <v>78</v>
      </c>
      <c r="AY206" s="245" t="s">
        <v>164</v>
      </c>
    </row>
    <row r="207" s="14" customFormat="1">
      <c r="A207" s="14"/>
      <c r="B207" s="235"/>
      <c r="C207" s="236"/>
      <c r="D207" s="226" t="s">
        <v>171</v>
      </c>
      <c r="E207" s="237" t="s">
        <v>121</v>
      </c>
      <c r="F207" s="238" t="s">
        <v>389</v>
      </c>
      <c r="G207" s="236"/>
      <c r="H207" s="239">
        <v>14.5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171</v>
      </c>
      <c r="AU207" s="245" t="s">
        <v>88</v>
      </c>
      <c r="AV207" s="14" t="s">
        <v>88</v>
      </c>
      <c r="AW207" s="14" t="s">
        <v>39</v>
      </c>
      <c r="AX207" s="14" t="s">
        <v>78</v>
      </c>
      <c r="AY207" s="245" t="s">
        <v>164</v>
      </c>
    </row>
    <row r="208" s="15" customFormat="1">
      <c r="A208" s="15"/>
      <c r="B208" s="246"/>
      <c r="C208" s="247"/>
      <c r="D208" s="226" t="s">
        <v>171</v>
      </c>
      <c r="E208" s="248" t="s">
        <v>32</v>
      </c>
      <c r="F208" s="249" t="s">
        <v>178</v>
      </c>
      <c r="G208" s="247"/>
      <c r="H208" s="250">
        <v>170.5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171</v>
      </c>
      <c r="AU208" s="256" t="s">
        <v>88</v>
      </c>
      <c r="AV208" s="15" t="s">
        <v>169</v>
      </c>
      <c r="AW208" s="15" t="s">
        <v>39</v>
      </c>
      <c r="AX208" s="15" t="s">
        <v>86</v>
      </c>
      <c r="AY208" s="256" t="s">
        <v>164</v>
      </c>
    </row>
    <row r="209" s="2" customFormat="1" ht="16.5" customHeight="1">
      <c r="A209" s="42"/>
      <c r="B209" s="43"/>
      <c r="C209" s="257" t="s">
        <v>390</v>
      </c>
      <c r="D209" s="257" t="s">
        <v>243</v>
      </c>
      <c r="E209" s="258" t="s">
        <v>391</v>
      </c>
      <c r="F209" s="259" t="s">
        <v>392</v>
      </c>
      <c r="G209" s="260" t="s">
        <v>102</v>
      </c>
      <c r="H209" s="261">
        <v>175.61500000000001</v>
      </c>
      <c r="I209" s="262"/>
      <c r="J209" s="263">
        <f>ROUND(I209*H209,2)</f>
        <v>0</v>
      </c>
      <c r="K209" s="264"/>
      <c r="L209" s="265"/>
      <c r="M209" s="266" t="s">
        <v>32</v>
      </c>
      <c r="N209" s="267" t="s">
        <v>49</v>
      </c>
      <c r="O209" s="88"/>
      <c r="P209" s="220">
        <f>O209*H209</f>
        <v>0</v>
      </c>
      <c r="Q209" s="220">
        <v>0.13100000000000001</v>
      </c>
      <c r="R209" s="220">
        <f>Q209*H209</f>
        <v>23.005565000000001</v>
      </c>
      <c r="S209" s="220">
        <v>0</v>
      </c>
      <c r="T209" s="221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2" t="s">
        <v>206</v>
      </c>
      <c r="AT209" s="222" t="s">
        <v>243</v>
      </c>
      <c r="AU209" s="222" t="s">
        <v>88</v>
      </c>
      <c r="AY209" s="20" t="s">
        <v>164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0" t="s">
        <v>86</v>
      </c>
      <c r="BK209" s="223">
        <f>ROUND(I209*H209,2)</f>
        <v>0</v>
      </c>
      <c r="BL209" s="20" t="s">
        <v>169</v>
      </c>
      <c r="BM209" s="222" t="s">
        <v>393</v>
      </c>
    </row>
    <row r="210" s="14" customFormat="1">
      <c r="A210" s="14"/>
      <c r="B210" s="235"/>
      <c r="C210" s="236"/>
      <c r="D210" s="226" t="s">
        <v>171</v>
      </c>
      <c r="E210" s="237" t="s">
        <v>32</v>
      </c>
      <c r="F210" s="238" t="s">
        <v>394</v>
      </c>
      <c r="G210" s="236"/>
      <c r="H210" s="239">
        <v>175.61500000000001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171</v>
      </c>
      <c r="AU210" s="245" t="s">
        <v>88</v>
      </c>
      <c r="AV210" s="14" t="s">
        <v>88</v>
      </c>
      <c r="AW210" s="14" t="s">
        <v>39</v>
      </c>
      <c r="AX210" s="14" t="s">
        <v>86</v>
      </c>
      <c r="AY210" s="245" t="s">
        <v>164</v>
      </c>
    </row>
    <row r="211" s="2" customFormat="1" ht="16.5" customHeight="1">
      <c r="A211" s="42"/>
      <c r="B211" s="43"/>
      <c r="C211" s="257" t="s">
        <v>395</v>
      </c>
      <c r="D211" s="257" t="s">
        <v>243</v>
      </c>
      <c r="E211" s="258" t="s">
        <v>396</v>
      </c>
      <c r="F211" s="259" t="s">
        <v>397</v>
      </c>
      <c r="G211" s="260" t="s">
        <v>102</v>
      </c>
      <c r="H211" s="261">
        <v>175.61500000000001</v>
      </c>
      <c r="I211" s="262"/>
      <c r="J211" s="263">
        <f>ROUND(I211*H211,2)</f>
        <v>0</v>
      </c>
      <c r="K211" s="264"/>
      <c r="L211" s="265"/>
      <c r="M211" s="266" t="s">
        <v>32</v>
      </c>
      <c r="N211" s="267" t="s">
        <v>49</v>
      </c>
      <c r="O211" s="88"/>
      <c r="P211" s="220">
        <f>O211*H211</f>
        <v>0</v>
      </c>
      <c r="Q211" s="220">
        <v>0.13100000000000001</v>
      </c>
      <c r="R211" s="220">
        <f>Q211*H211</f>
        <v>23.005565000000001</v>
      </c>
      <c r="S211" s="220">
        <v>0</v>
      </c>
      <c r="T211" s="221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2" t="s">
        <v>206</v>
      </c>
      <c r="AT211" s="222" t="s">
        <v>243</v>
      </c>
      <c r="AU211" s="222" t="s">
        <v>88</v>
      </c>
      <c r="AY211" s="20" t="s">
        <v>164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0" t="s">
        <v>86</v>
      </c>
      <c r="BK211" s="223">
        <f>ROUND(I211*H211,2)</f>
        <v>0</v>
      </c>
      <c r="BL211" s="20" t="s">
        <v>169</v>
      </c>
      <c r="BM211" s="222" t="s">
        <v>398</v>
      </c>
    </row>
    <row r="212" s="14" customFormat="1">
      <c r="A212" s="14"/>
      <c r="B212" s="235"/>
      <c r="C212" s="236"/>
      <c r="D212" s="226" t="s">
        <v>171</v>
      </c>
      <c r="E212" s="237" t="s">
        <v>32</v>
      </c>
      <c r="F212" s="238" t="s">
        <v>394</v>
      </c>
      <c r="G212" s="236"/>
      <c r="H212" s="239">
        <v>175.61500000000001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171</v>
      </c>
      <c r="AU212" s="245" t="s">
        <v>88</v>
      </c>
      <c r="AV212" s="14" t="s">
        <v>88</v>
      </c>
      <c r="AW212" s="14" t="s">
        <v>39</v>
      </c>
      <c r="AX212" s="14" t="s">
        <v>86</v>
      </c>
      <c r="AY212" s="245" t="s">
        <v>164</v>
      </c>
    </row>
    <row r="213" s="2" customFormat="1" ht="37.8" customHeight="1">
      <c r="A213" s="42"/>
      <c r="B213" s="43"/>
      <c r="C213" s="210" t="s">
        <v>399</v>
      </c>
      <c r="D213" s="210" t="s">
        <v>166</v>
      </c>
      <c r="E213" s="211" t="s">
        <v>400</v>
      </c>
      <c r="F213" s="212" t="s">
        <v>401</v>
      </c>
      <c r="G213" s="213" t="s">
        <v>102</v>
      </c>
      <c r="H213" s="214">
        <v>34.5</v>
      </c>
      <c r="I213" s="215"/>
      <c r="J213" s="216">
        <f>ROUND(I213*H213,2)</f>
        <v>0</v>
      </c>
      <c r="K213" s="217"/>
      <c r="L213" s="48"/>
      <c r="M213" s="218" t="s">
        <v>32</v>
      </c>
      <c r="N213" s="219" t="s">
        <v>49</v>
      </c>
      <c r="O213" s="88"/>
      <c r="P213" s="220">
        <f>O213*H213</f>
        <v>0</v>
      </c>
      <c r="Q213" s="220">
        <v>0.11162</v>
      </c>
      <c r="R213" s="220">
        <f>Q213*H213</f>
        <v>3.8508899999999997</v>
      </c>
      <c r="S213" s="220">
        <v>0</v>
      </c>
      <c r="T213" s="221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2" t="s">
        <v>169</v>
      </c>
      <c r="AT213" s="222" t="s">
        <v>166</v>
      </c>
      <c r="AU213" s="222" t="s">
        <v>88</v>
      </c>
      <c r="AY213" s="20" t="s">
        <v>164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0" t="s">
        <v>86</v>
      </c>
      <c r="BK213" s="223">
        <f>ROUND(I213*H213,2)</f>
        <v>0</v>
      </c>
      <c r="BL213" s="20" t="s">
        <v>169</v>
      </c>
      <c r="BM213" s="222" t="s">
        <v>402</v>
      </c>
    </row>
    <row r="214" s="14" customFormat="1">
      <c r="A214" s="14"/>
      <c r="B214" s="235"/>
      <c r="C214" s="236"/>
      <c r="D214" s="226" t="s">
        <v>171</v>
      </c>
      <c r="E214" s="237" t="s">
        <v>32</v>
      </c>
      <c r="F214" s="238" t="s">
        <v>403</v>
      </c>
      <c r="G214" s="236"/>
      <c r="H214" s="239">
        <v>17.25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171</v>
      </c>
      <c r="AU214" s="245" t="s">
        <v>88</v>
      </c>
      <c r="AV214" s="14" t="s">
        <v>88</v>
      </c>
      <c r="AW214" s="14" t="s">
        <v>39</v>
      </c>
      <c r="AX214" s="14" t="s">
        <v>78</v>
      </c>
      <c r="AY214" s="245" t="s">
        <v>164</v>
      </c>
    </row>
    <row r="215" s="14" customFormat="1">
      <c r="A215" s="14"/>
      <c r="B215" s="235"/>
      <c r="C215" s="236"/>
      <c r="D215" s="226" t="s">
        <v>171</v>
      </c>
      <c r="E215" s="237" t="s">
        <v>32</v>
      </c>
      <c r="F215" s="238" t="s">
        <v>404</v>
      </c>
      <c r="G215" s="236"/>
      <c r="H215" s="239">
        <v>15.75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171</v>
      </c>
      <c r="AU215" s="245" t="s">
        <v>88</v>
      </c>
      <c r="AV215" s="14" t="s">
        <v>88</v>
      </c>
      <c r="AW215" s="14" t="s">
        <v>39</v>
      </c>
      <c r="AX215" s="14" t="s">
        <v>78</v>
      </c>
      <c r="AY215" s="245" t="s">
        <v>164</v>
      </c>
    </row>
    <row r="216" s="16" customFormat="1">
      <c r="A216" s="16"/>
      <c r="B216" s="272"/>
      <c r="C216" s="273"/>
      <c r="D216" s="226" t="s">
        <v>171</v>
      </c>
      <c r="E216" s="274" t="s">
        <v>111</v>
      </c>
      <c r="F216" s="275" t="s">
        <v>405</v>
      </c>
      <c r="G216" s="273"/>
      <c r="H216" s="276">
        <v>33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2" t="s">
        <v>171</v>
      </c>
      <c r="AU216" s="282" t="s">
        <v>88</v>
      </c>
      <c r="AV216" s="16" t="s">
        <v>179</v>
      </c>
      <c r="AW216" s="16" t="s">
        <v>39</v>
      </c>
      <c r="AX216" s="16" t="s">
        <v>78</v>
      </c>
      <c r="AY216" s="282" t="s">
        <v>164</v>
      </c>
    </row>
    <row r="217" s="14" customFormat="1">
      <c r="A217" s="14"/>
      <c r="B217" s="235"/>
      <c r="C217" s="236"/>
      <c r="D217" s="226" t="s">
        <v>171</v>
      </c>
      <c r="E217" s="237" t="s">
        <v>114</v>
      </c>
      <c r="F217" s="238" t="s">
        <v>406</v>
      </c>
      <c r="G217" s="236"/>
      <c r="H217" s="239">
        <v>1.5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171</v>
      </c>
      <c r="AU217" s="245" t="s">
        <v>88</v>
      </c>
      <c r="AV217" s="14" t="s">
        <v>88</v>
      </c>
      <c r="AW217" s="14" t="s">
        <v>39</v>
      </c>
      <c r="AX217" s="14" t="s">
        <v>78</v>
      </c>
      <c r="AY217" s="245" t="s">
        <v>164</v>
      </c>
    </row>
    <row r="218" s="15" customFormat="1">
      <c r="A218" s="15"/>
      <c r="B218" s="246"/>
      <c r="C218" s="247"/>
      <c r="D218" s="226" t="s">
        <v>171</v>
      </c>
      <c r="E218" s="248" t="s">
        <v>32</v>
      </c>
      <c r="F218" s="249" t="s">
        <v>178</v>
      </c>
      <c r="G218" s="247"/>
      <c r="H218" s="250">
        <v>34.5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171</v>
      </c>
      <c r="AU218" s="256" t="s">
        <v>88</v>
      </c>
      <c r="AV218" s="15" t="s">
        <v>169</v>
      </c>
      <c r="AW218" s="15" t="s">
        <v>39</v>
      </c>
      <c r="AX218" s="15" t="s">
        <v>86</v>
      </c>
      <c r="AY218" s="256" t="s">
        <v>164</v>
      </c>
    </row>
    <row r="219" s="2" customFormat="1" ht="16.5" customHeight="1">
      <c r="A219" s="42"/>
      <c r="B219" s="43"/>
      <c r="C219" s="257" t="s">
        <v>407</v>
      </c>
      <c r="D219" s="257" t="s">
        <v>243</v>
      </c>
      <c r="E219" s="258" t="s">
        <v>408</v>
      </c>
      <c r="F219" s="259" t="s">
        <v>409</v>
      </c>
      <c r="G219" s="260" t="s">
        <v>102</v>
      </c>
      <c r="H219" s="261">
        <v>33.990000000000002</v>
      </c>
      <c r="I219" s="262"/>
      <c r="J219" s="263">
        <f>ROUND(I219*H219,2)</f>
        <v>0</v>
      </c>
      <c r="K219" s="264"/>
      <c r="L219" s="265"/>
      <c r="M219" s="266" t="s">
        <v>32</v>
      </c>
      <c r="N219" s="267" t="s">
        <v>49</v>
      </c>
      <c r="O219" s="88"/>
      <c r="P219" s="220">
        <f>O219*H219</f>
        <v>0</v>
      </c>
      <c r="Q219" s="220">
        <v>0.17599999999999999</v>
      </c>
      <c r="R219" s="220">
        <f>Q219*H219</f>
        <v>5.98224</v>
      </c>
      <c r="S219" s="220">
        <v>0</v>
      </c>
      <c r="T219" s="221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2" t="s">
        <v>206</v>
      </c>
      <c r="AT219" s="222" t="s">
        <v>243</v>
      </c>
      <c r="AU219" s="222" t="s">
        <v>88</v>
      </c>
      <c r="AY219" s="20" t="s">
        <v>164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0" t="s">
        <v>86</v>
      </c>
      <c r="BK219" s="223">
        <f>ROUND(I219*H219,2)</f>
        <v>0</v>
      </c>
      <c r="BL219" s="20" t="s">
        <v>169</v>
      </c>
      <c r="BM219" s="222" t="s">
        <v>410</v>
      </c>
    </row>
    <row r="220" s="14" customFormat="1">
      <c r="A220" s="14"/>
      <c r="B220" s="235"/>
      <c r="C220" s="236"/>
      <c r="D220" s="226" t="s">
        <v>171</v>
      </c>
      <c r="E220" s="237" t="s">
        <v>32</v>
      </c>
      <c r="F220" s="238" t="s">
        <v>111</v>
      </c>
      <c r="G220" s="236"/>
      <c r="H220" s="239">
        <v>33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171</v>
      </c>
      <c r="AU220" s="245" t="s">
        <v>88</v>
      </c>
      <c r="AV220" s="14" t="s">
        <v>88</v>
      </c>
      <c r="AW220" s="14" t="s">
        <v>39</v>
      </c>
      <c r="AX220" s="14" t="s">
        <v>78</v>
      </c>
      <c r="AY220" s="245" t="s">
        <v>164</v>
      </c>
    </row>
    <row r="221" s="14" customFormat="1">
      <c r="A221" s="14"/>
      <c r="B221" s="235"/>
      <c r="C221" s="236"/>
      <c r="D221" s="226" t="s">
        <v>171</v>
      </c>
      <c r="E221" s="237" t="s">
        <v>32</v>
      </c>
      <c r="F221" s="238" t="s">
        <v>411</v>
      </c>
      <c r="G221" s="236"/>
      <c r="H221" s="239">
        <v>33.990000000000002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171</v>
      </c>
      <c r="AU221" s="245" t="s">
        <v>88</v>
      </c>
      <c r="AV221" s="14" t="s">
        <v>88</v>
      </c>
      <c r="AW221" s="14" t="s">
        <v>39</v>
      </c>
      <c r="AX221" s="14" t="s">
        <v>86</v>
      </c>
      <c r="AY221" s="245" t="s">
        <v>164</v>
      </c>
    </row>
    <row r="222" s="2" customFormat="1" ht="16.5" customHeight="1">
      <c r="A222" s="42"/>
      <c r="B222" s="43"/>
      <c r="C222" s="257" t="s">
        <v>412</v>
      </c>
      <c r="D222" s="257" t="s">
        <v>243</v>
      </c>
      <c r="E222" s="258" t="s">
        <v>413</v>
      </c>
      <c r="F222" s="259" t="s">
        <v>414</v>
      </c>
      <c r="G222" s="260" t="s">
        <v>102</v>
      </c>
      <c r="H222" s="261">
        <v>1.5449999999999999</v>
      </c>
      <c r="I222" s="262"/>
      <c r="J222" s="263">
        <f>ROUND(I222*H222,2)</f>
        <v>0</v>
      </c>
      <c r="K222" s="264"/>
      <c r="L222" s="265"/>
      <c r="M222" s="266" t="s">
        <v>32</v>
      </c>
      <c r="N222" s="267" t="s">
        <v>49</v>
      </c>
      <c r="O222" s="88"/>
      <c r="P222" s="220">
        <f>O222*H222</f>
        <v>0</v>
      </c>
      <c r="Q222" s="220">
        <v>0.17499999999999999</v>
      </c>
      <c r="R222" s="220">
        <f>Q222*H222</f>
        <v>0.27037499999999998</v>
      </c>
      <c r="S222" s="220">
        <v>0</v>
      </c>
      <c r="T222" s="221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2" t="s">
        <v>206</v>
      </c>
      <c r="AT222" s="222" t="s">
        <v>243</v>
      </c>
      <c r="AU222" s="222" t="s">
        <v>88</v>
      </c>
      <c r="AY222" s="20" t="s">
        <v>164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0" t="s">
        <v>86</v>
      </c>
      <c r="BK222" s="223">
        <f>ROUND(I222*H222,2)</f>
        <v>0</v>
      </c>
      <c r="BL222" s="20" t="s">
        <v>169</v>
      </c>
      <c r="BM222" s="222" t="s">
        <v>415</v>
      </c>
    </row>
    <row r="223" s="14" customFormat="1">
      <c r="A223" s="14"/>
      <c r="B223" s="235"/>
      <c r="C223" s="236"/>
      <c r="D223" s="226" t="s">
        <v>171</v>
      </c>
      <c r="E223" s="237" t="s">
        <v>32</v>
      </c>
      <c r="F223" s="238" t="s">
        <v>114</v>
      </c>
      <c r="G223" s="236"/>
      <c r="H223" s="239">
        <v>1.5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171</v>
      </c>
      <c r="AU223" s="245" t="s">
        <v>88</v>
      </c>
      <c r="AV223" s="14" t="s">
        <v>88</v>
      </c>
      <c r="AW223" s="14" t="s">
        <v>39</v>
      </c>
      <c r="AX223" s="14" t="s">
        <v>78</v>
      </c>
      <c r="AY223" s="245" t="s">
        <v>164</v>
      </c>
    </row>
    <row r="224" s="14" customFormat="1">
      <c r="A224" s="14"/>
      <c r="B224" s="235"/>
      <c r="C224" s="236"/>
      <c r="D224" s="226" t="s">
        <v>171</v>
      </c>
      <c r="E224" s="237" t="s">
        <v>32</v>
      </c>
      <c r="F224" s="238" t="s">
        <v>416</v>
      </c>
      <c r="G224" s="236"/>
      <c r="H224" s="239">
        <v>1.5449999999999999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171</v>
      </c>
      <c r="AU224" s="245" t="s">
        <v>88</v>
      </c>
      <c r="AV224" s="14" t="s">
        <v>88</v>
      </c>
      <c r="AW224" s="14" t="s">
        <v>39</v>
      </c>
      <c r="AX224" s="14" t="s">
        <v>86</v>
      </c>
      <c r="AY224" s="245" t="s">
        <v>164</v>
      </c>
    </row>
    <row r="225" s="2" customFormat="1" ht="44.25" customHeight="1">
      <c r="A225" s="42"/>
      <c r="B225" s="43"/>
      <c r="C225" s="210" t="s">
        <v>417</v>
      </c>
      <c r="D225" s="210" t="s">
        <v>166</v>
      </c>
      <c r="E225" s="211" t="s">
        <v>418</v>
      </c>
      <c r="F225" s="212" t="s">
        <v>419</v>
      </c>
      <c r="G225" s="213" t="s">
        <v>102</v>
      </c>
      <c r="H225" s="214">
        <v>134</v>
      </c>
      <c r="I225" s="215"/>
      <c r="J225" s="216">
        <f>ROUND(I225*H225,2)</f>
        <v>0</v>
      </c>
      <c r="K225" s="217"/>
      <c r="L225" s="48"/>
      <c r="M225" s="218" t="s">
        <v>32</v>
      </c>
      <c r="N225" s="219" t="s">
        <v>49</v>
      </c>
      <c r="O225" s="88"/>
      <c r="P225" s="220">
        <f>O225*H225</f>
        <v>0</v>
      </c>
      <c r="Q225" s="220">
        <v>0.11162</v>
      </c>
      <c r="R225" s="220">
        <f>Q225*H225</f>
        <v>14.95708</v>
      </c>
      <c r="S225" s="220">
        <v>0</v>
      </c>
      <c r="T225" s="221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2" t="s">
        <v>169</v>
      </c>
      <c r="AT225" s="222" t="s">
        <v>166</v>
      </c>
      <c r="AU225" s="222" t="s">
        <v>88</v>
      </c>
      <c r="AY225" s="20" t="s">
        <v>164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0" t="s">
        <v>86</v>
      </c>
      <c r="BK225" s="223">
        <f>ROUND(I225*H225,2)</f>
        <v>0</v>
      </c>
      <c r="BL225" s="20" t="s">
        <v>169</v>
      </c>
      <c r="BM225" s="222" t="s">
        <v>420</v>
      </c>
    </row>
    <row r="226" s="14" customFormat="1">
      <c r="A226" s="14"/>
      <c r="B226" s="235"/>
      <c r="C226" s="236"/>
      <c r="D226" s="226" t="s">
        <v>171</v>
      </c>
      <c r="E226" s="237" t="s">
        <v>108</v>
      </c>
      <c r="F226" s="238" t="s">
        <v>421</v>
      </c>
      <c r="G226" s="236"/>
      <c r="H226" s="239">
        <v>134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171</v>
      </c>
      <c r="AU226" s="245" t="s">
        <v>88</v>
      </c>
      <c r="AV226" s="14" t="s">
        <v>88</v>
      </c>
      <c r="AW226" s="14" t="s">
        <v>39</v>
      </c>
      <c r="AX226" s="14" t="s">
        <v>78</v>
      </c>
      <c r="AY226" s="245" t="s">
        <v>164</v>
      </c>
    </row>
    <row r="227" s="15" customFormat="1">
      <c r="A227" s="15"/>
      <c r="B227" s="246"/>
      <c r="C227" s="247"/>
      <c r="D227" s="226" t="s">
        <v>171</v>
      </c>
      <c r="E227" s="248" t="s">
        <v>32</v>
      </c>
      <c r="F227" s="249" t="s">
        <v>178</v>
      </c>
      <c r="G227" s="247"/>
      <c r="H227" s="250">
        <v>134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171</v>
      </c>
      <c r="AU227" s="256" t="s">
        <v>88</v>
      </c>
      <c r="AV227" s="15" t="s">
        <v>169</v>
      </c>
      <c r="AW227" s="15" t="s">
        <v>39</v>
      </c>
      <c r="AX227" s="15" t="s">
        <v>86</v>
      </c>
      <c r="AY227" s="256" t="s">
        <v>164</v>
      </c>
    </row>
    <row r="228" s="2" customFormat="1" ht="16.5" customHeight="1">
      <c r="A228" s="42"/>
      <c r="B228" s="43"/>
      <c r="C228" s="257" t="s">
        <v>422</v>
      </c>
      <c r="D228" s="257" t="s">
        <v>243</v>
      </c>
      <c r="E228" s="258" t="s">
        <v>423</v>
      </c>
      <c r="F228" s="259" t="s">
        <v>424</v>
      </c>
      <c r="G228" s="260" t="s">
        <v>102</v>
      </c>
      <c r="H228" s="261">
        <v>126.48</v>
      </c>
      <c r="I228" s="262"/>
      <c r="J228" s="263">
        <f>ROUND(I228*H228,2)</f>
        <v>0</v>
      </c>
      <c r="K228" s="264"/>
      <c r="L228" s="265"/>
      <c r="M228" s="266" t="s">
        <v>32</v>
      </c>
      <c r="N228" s="267" t="s">
        <v>49</v>
      </c>
      <c r="O228" s="88"/>
      <c r="P228" s="220">
        <f>O228*H228</f>
        <v>0</v>
      </c>
      <c r="Q228" s="220">
        <v>0.14999999999999999</v>
      </c>
      <c r="R228" s="220">
        <f>Q228*H228</f>
        <v>18.972000000000001</v>
      </c>
      <c r="S228" s="220">
        <v>0</v>
      </c>
      <c r="T228" s="221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2" t="s">
        <v>206</v>
      </c>
      <c r="AT228" s="222" t="s">
        <v>243</v>
      </c>
      <c r="AU228" s="222" t="s">
        <v>88</v>
      </c>
      <c r="AY228" s="20" t="s">
        <v>164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0" t="s">
        <v>86</v>
      </c>
      <c r="BK228" s="223">
        <f>ROUND(I228*H228,2)</f>
        <v>0</v>
      </c>
      <c r="BL228" s="20" t="s">
        <v>169</v>
      </c>
      <c r="BM228" s="222" t="s">
        <v>425</v>
      </c>
    </row>
    <row r="229" s="14" customFormat="1">
      <c r="A229" s="14"/>
      <c r="B229" s="235"/>
      <c r="C229" s="236"/>
      <c r="D229" s="226" t="s">
        <v>171</v>
      </c>
      <c r="E229" s="237" t="s">
        <v>32</v>
      </c>
      <c r="F229" s="238" t="s">
        <v>426</v>
      </c>
      <c r="G229" s="236"/>
      <c r="H229" s="239">
        <v>126.48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171</v>
      </c>
      <c r="AU229" s="245" t="s">
        <v>88</v>
      </c>
      <c r="AV229" s="14" t="s">
        <v>88</v>
      </c>
      <c r="AW229" s="14" t="s">
        <v>39</v>
      </c>
      <c r="AX229" s="14" t="s">
        <v>86</v>
      </c>
      <c r="AY229" s="245" t="s">
        <v>164</v>
      </c>
    </row>
    <row r="230" s="2" customFormat="1" ht="16.5" customHeight="1">
      <c r="A230" s="42"/>
      <c r="B230" s="43"/>
      <c r="C230" s="257" t="s">
        <v>427</v>
      </c>
      <c r="D230" s="257" t="s">
        <v>243</v>
      </c>
      <c r="E230" s="258" t="s">
        <v>428</v>
      </c>
      <c r="F230" s="259" t="s">
        <v>429</v>
      </c>
      <c r="G230" s="260" t="s">
        <v>102</v>
      </c>
      <c r="H230" s="261">
        <v>10.199999999999999</v>
      </c>
      <c r="I230" s="262"/>
      <c r="J230" s="263">
        <f>ROUND(I230*H230,2)</f>
        <v>0</v>
      </c>
      <c r="K230" s="264"/>
      <c r="L230" s="265"/>
      <c r="M230" s="266" t="s">
        <v>32</v>
      </c>
      <c r="N230" s="267" t="s">
        <v>49</v>
      </c>
      <c r="O230" s="88"/>
      <c r="P230" s="220">
        <f>O230*H230</f>
        <v>0</v>
      </c>
      <c r="Q230" s="220">
        <v>0.17599999999999999</v>
      </c>
      <c r="R230" s="220">
        <f>Q230*H230</f>
        <v>1.7951999999999997</v>
      </c>
      <c r="S230" s="220">
        <v>0</v>
      </c>
      <c r="T230" s="221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2" t="s">
        <v>206</v>
      </c>
      <c r="AT230" s="222" t="s">
        <v>243</v>
      </c>
      <c r="AU230" s="222" t="s">
        <v>88</v>
      </c>
      <c r="AY230" s="20" t="s">
        <v>164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0" t="s">
        <v>86</v>
      </c>
      <c r="BK230" s="223">
        <f>ROUND(I230*H230,2)</f>
        <v>0</v>
      </c>
      <c r="BL230" s="20" t="s">
        <v>169</v>
      </c>
      <c r="BM230" s="222" t="s">
        <v>430</v>
      </c>
    </row>
    <row r="231" s="13" customFormat="1">
      <c r="A231" s="13"/>
      <c r="B231" s="224"/>
      <c r="C231" s="225"/>
      <c r="D231" s="226" t="s">
        <v>171</v>
      </c>
      <c r="E231" s="227" t="s">
        <v>32</v>
      </c>
      <c r="F231" s="228" t="s">
        <v>431</v>
      </c>
      <c r="G231" s="225"/>
      <c r="H231" s="227" t="s">
        <v>32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171</v>
      </c>
      <c r="AU231" s="234" t="s">
        <v>88</v>
      </c>
      <c r="AV231" s="13" t="s">
        <v>86</v>
      </c>
      <c r="AW231" s="13" t="s">
        <v>39</v>
      </c>
      <c r="AX231" s="13" t="s">
        <v>78</v>
      </c>
      <c r="AY231" s="234" t="s">
        <v>164</v>
      </c>
    </row>
    <row r="232" s="14" customFormat="1">
      <c r="A232" s="14"/>
      <c r="B232" s="235"/>
      <c r="C232" s="236"/>
      <c r="D232" s="226" t="s">
        <v>171</v>
      </c>
      <c r="E232" s="237" t="s">
        <v>32</v>
      </c>
      <c r="F232" s="238" t="s">
        <v>432</v>
      </c>
      <c r="G232" s="236"/>
      <c r="H232" s="239">
        <v>10.199999999999999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171</v>
      </c>
      <c r="AU232" s="245" t="s">
        <v>88</v>
      </c>
      <c r="AV232" s="14" t="s">
        <v>88</v>
      </c>
      <c r="AW232" s="14" t="s">
        <v>39</v>
      </c>
      <c r="AX232" s="14" t="s">
        <v>86</v>
      </c>
      <c r="AY232" s="245" t="s">
        <v>164</v>
      </c>
    </row>
    <row r="233" s="12" customFormat="1" ht="22.8" customHeight="1">
      <c r="A233" s="12"/>
      <c r="B233" s="194"/>
      <c r="C233" s="195"/>
      <c r="D233" s="196" t="s">
        <v>77</v>
      </c>
      <c r="E233" s="208" t="s">
        <v>206</v>
      </c>
      <c r="F233" s="208" t="s">
        <v>433</v>
      </c>
      <c r="G233" s="195"/>
      <c r="H233" s="195"/>
      <c r="I233" s="198"/>
      <c r="J233" s="209">
        <f>BK233</f>
        <v>0</v>
      </c>
      <c r="K233" s="195"/>
      <c r="L233" s="200"/>
      <c r="M233" s="201"/>
      <c r="N233" s="202"/>
      <c r="O233" s="202"/>
      <c r="P233" s="203">
        <f>SUM(P234:P238)</f>
        <v>0</v>
      </c>
      <c r="Q233" s="202"/>
      <c r="R233" s="203">
        <f>SUM(R234:R238)</f>
        <v>1.24</v>
      </c>
      <c r="S233" s="202"/>
      <c r="T233" s="204">
        <f>SUM(T234:T238)</f>
        <v>0.90000000000000002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5" t="s">
        <v>86</v>
      </c>
      <c r="AT233" s="206" t="s">
        <v>77</v>
      </c>
      <c r="AU233" s="206" t="s">
        <v>86</v>
      </c>
      <c r="AY233" s="205" t="s">
        <v>164</v>
      </c>
      <c r="BK233" s="207">
        <f>SUM(BK234:BK238)</f>
        <v>0</v>
      </c>
    </row>
    <row r="234" s="2" customFormat="1" ht="16.5" customHeight="1">
      <c r="A234" s="42"/>
      <c r="B234" s="43"/>
      <c r="C234" s="210" t="s">
        <v>434</v>
      </c>
      <c r="D234" s="210" t="s">
        <v>166</v>
      </c>
      <c r="E234" s="211" t="s">
        <v>435</v>
      </c>
      <c r="F234" s="212" t="s">
        <v>436</v>
      </c>
      <c r="G234" s="213" t="s">
        <v>437</v>
      </c>
      <c r="H234" s="214">
        <v>1</v>
      </c>
      <c r="I234" s="215"/>
      <c r="J234" s="216">
        <f>ROUND(I234*H234,2)</f>
        <v>0</v>
      </c>
      <c r="K234" s="217"/>
      <c r="L234" s="48"/>
      <c r="M234" s="218" t="s">
        <v>32</v>
      </c>
      <c r="N234" s="219" t="s">
        <v>49</v>
      </c>
      <c r="O234" s="88"/>
      <c r="P234" s="220">
        <f>O234*H234</f>
        <v>0</v>
      </c>
      <c r="Q234" s="220">
        <v>1.24</v>
      </c>
      <c r="R234" s="220">
        <f>Q234*H234</f>
        <v>1.24</v>
      </c>
      <c r="S234" s="220">
        <v>0</v>
      </c>
      <c r="T234" s="221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2" t="s">
        <v>169</v>
      </c>
      <c r="AT234" s="222" t="s">
        <v>166</v>
      </c>
      <c r="AU234" s="222" t="s">
        <v>88</v>
      </c>
      <c r="AY234" s="20" t="s">
        <v>164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20" t="s">
        <v>86</v>
      </c>
      <c r="BK234" s="223">
        <f>ROUND(I234*H234,2)</f>
        <v>0</v>
      </c>
      <c r="BL234" s="20" t="s">
        <v>169</v>
      </c>
      <c r="BM234" s="222" t="s">
        <v>438</v>
      </c>
    </row>
    <row r="235" s="2" customFormat="1">
      <c r="A235" s="42"/>
      <c r="B235" s="43"/>
      <c r="C235" s="44"/>
      <c r="D235" s="226" t="s">
        <v>248</v>
      </c>
      <c r="E235" s="44"/>
      <c r="F235" s="268" t="s">
        <v>439</v>
      </c>
      <c r="G235" s="44"/>
      <c r="H235" s="44"/>
      <c r="I235" s="269"/>
      <c r="J235" s="44"/>
      <c r="K235" s="44"/>
      <c r="L235" s="48"/>
      <c r="M235" s="270"/>
      <c r="N235" s="271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248</v>
      </c>
      <c r="AU235" s="20" t="s">
        <v>88</v>
      </c>
    </row>
    <row r="236" s="2" customFormat="1" ht="16.5" customHeight="1">
      <c r="A236" s="42"/>
      <c r="B236" s="43"/>
      <c r="C236" s="210" t="s">
        <v>440</v>
      </c>
      <c r="D236" s="210" t="s">
        <v>166</v>
      </c>
      <c r="E236" s="211" t="s">
        <v>441</v>
      </c>
      <c r="F236" s="212" t="s">
        <v>442</v>
      </c>
      <c r="G236" s="213" t="s">
        <v>278</v>
      </c>
      <c r="H236" s="214">
        <v>1</v>
      </c>
      <c r="I236" s="215"/>
      <c r="J236" s="216">
        <f>ROUND(I236*H236,2)</f>
        <v>0</v>
      </c>
      <c r="K236" s="217"/>
      <c r="L236" s="48"/>
      <c r="M236" s="218" t="s">
        <v>32</v>
      </c>
      <c r="N236" s="219" t="s">
        <v>49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0.80000000000000004</v>
      </c>
      <c r="T236" s="221">
        <f>S236*H236</f>
        <v>0.80000000000000004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169</v>
      </c>
      <c r="AT236" s="222" t="s">
        <v>166</v>
      </c>
      <c r="AU236" s="222" t="s">
        <v>88</v>
      </c>
      <c r="AY236" s="20" t="s">
        <v>164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86</v>
      </c>
      <c r="BK236" s="223">
        <f>ROUND(I236*H236,2)</f>
        <v>0</v>
      </c>
      <c r="BL236" s="20" t="s">
        <v>169</v>
      </c>
      <c r="BM236" s="222" t="s">
        <v>443</v>
      </c>
    </row>
    <row r="237" s="2" customFormat="1" ht="16.5" customHeight="1">
      <c r="A237" s="42"/>
      <c r="B237" s="43"/>
      <c r="C237" s="210" t="s">
        <v>444</v>
      </c>
      <c r="D237" s="210" t="s">
        <v>166</v>
      </c>
      <c r="E237" s="211" t="s">
        <v>445</v>
      </c>
      <c r="F237" s="212" t="s">
        <v>446</v>
      </c>
      <c r="G237" s="213" t="s">
        <v>278</v>
      </c>
      <c r="H237" s="214">
        <v>1</v>
      </c>
      <c r="I237" s="215"/>
      <c r="J237" s="216">
        <f>ROUND(I237*H237,2)</f>
        <v>0</v>
      </c>
      <c r="K237" s="217"/>
      <c r="L237" s="48"/>
      <c r="M237" s="218" t="s">
        <v>32</v>
      </c>
      <c r="N237" s="219" t="s">
        <v>49</v>
      </c>
      <c r="O237" s="88"/>
      <c r="P237" s="220">
        <f>O237*H237</f>
        <v>0</v>
      </c>
      <c r="Q237" s="220">
        <v>0</v>
      </c>
      <c r="R237" s="220">
        <f>Q237*H237</f>
        <v>0</v>
      </c>
      <c r="S237" s="220">
        <v>0.10000000000000001</v>
      </c>
      <c r="T237" s="221">
        <f>S237*H237</f>
        <v>0.10000000000000001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2" t="s">
        <v>169</v>
      </c>
      <c r="AT237" s="222" t="s">
        <v>166</v>
      </c>
      <c r="AU237" s="222" t="s">
        <v>88</v>
      </c>
      <c r="AY237" s="20" t="s">
        <v>164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0" t="s">
        <v>86</v>
      </c>
      <c r="BK237" s="223">
        <f>ROUND(I237*H237,2)</f>
        <v>0</v>
      </c>
      <c r="BL237" s="20" t="s">
        <v>169</v>
      </c>
      <c r="BM237" s="222" t="s">
        <v>447</v>
      </c>
    </row>
    <row r="238" s="14" customFormat="1">
      <c r="A238" s="14"/>
      <c r="B238" s="235"/>
      <c r="C238" s="236"/>
      <c r="D238" s="226" t="s">
        <v>171</v>
      </c>
      <c r="E238" s="237" t="s">
        <v>32</v>
      </c>
      <c r="F238" s="238" t="s">
        <v>448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171</v>
      </c>
      <c r="AU238" s="245" t="s">
        <v>88</v>
      </c>
      <c r="AV238" s="14" t="s">
        <v>88</v>
      </c>
      <c r="AW238" s="14" t="s">
        <v>39</v>
      </c>
      <c r="AX238" s="14" t="s">
        <v>86</v>
      </c>
      <c r="AY238" s="245" t="s">
        <v>164</v>
      </c>
    </row>
    <row r="239" s="12" customFormat="1" ht="22.8" customHeight="1">
      <c r="A239" s="12"/>
      <c r="B239" s="194"/>
      <c r="C239" s="195"/>
      <c r="D239" s="196" t="s">
        <v>77</v>
      </c>
      <c r="E239" s="208" t="s">
        <v>212</v>
      </c>
      <c r="F239" s="208" t="s">
        <v>449</v>
      </c>
      <c r="G239" s="195"/>
      <c r="H239" s="195"/>
      <c r="I239" s="198"/>
      <c r="J239" s="209">
        <f>BK239</f>
        <v>0</v>
      </c>
      <c r="K239" s="195"/>
      <c r="L239" s="200"/>
      <c r="M239" s="201"/>
      <c r="N239" s="202"/>
      <c r="O239" s="202"/>
      <c r="P239" s="203">
        <f>SUM(P240:P291)</f>
        <v>0</v>
      </c>
      <c r="Q239" s="202"/>
      <c r="R239" s="203">
        <f>SUM(R240:R291)</f>
        <v>41.273777000000003</v>
      </c>
      <c r="S239" s="202"/>
      <c r="T239" s="204">
        <f>SUM(T240:T291)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5" t="s">
        <v>86</v>
      </c>
      <c r="AT239" s="206" t="s">
        <v>77</v>
      </c>
      <c r="AU239" s="206" t="s">
        <v>86</v>
      </c>
      <c r="AY239" s="205" t="s">
        <v>164</v>
      </c>
      <c r="BK239" s="207">
        <f>SUM(BK240:BK291)</f>
        <v>0</v>
      </c>
    </row>
    <row r="240" s="2" customFormat="1" ht="16.5" customHeight="1">
      <c r="A240" s="42"/>
      <c r="B240" s="43"/>
      <c r="C240" s="210" t="s">
        <v>450</v>
      </c>
      <c r="D240" s="210" t="s">
        <v>166</v>
      </c>
      <c r="E240" s="211" t="s">
        <v>451</v>
      </c>
      <c r="F240" s="212" t="s">
        <v>452</v>
      </c>
      <c r="G240" s="213" t="s">
        <v>278</v>
      </c>
      <c r="H240" s="214">
        <v>2</v>
      </c>
      <c r="I240" s="215"/>
      <c r="J240" s="216">
        <f>ROUND(I240*H240,2)</f>
        <v>0</v>
      </c>
      <c r="K240" s="217"/>
      <c r="L240" s="48"/>
      <c r="M240" s="218" t="s">
        <v>32</v>
      </c>
      <c r="N240" s="219" t="s">
        <v>49</v>
      </c>
      <c r="O240" s="88"/>
      <c r="P240" s="220">
        <f>O240*H240</f>
        <v>0</v>
      </c>
      <c r="Q240" s="220">
        <v>0.00069999999999999999</v>
      </c>
      <c r="R240" s="220">
        <f>Q240*H240</f>
        <v>0.0014</v>
      </c>
      <c r="S240" s="220">
        <v>0</v>
      </c>
      <c r="T240" s="221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2" t="s">
        <v>169</v>
      </c>
      <c r="AT240" s="222" t="s">
        <v>166</v>
      </c>
      <c r="AU240" s="222" t="s">
        <v>88</v>
      </c>
      <c r="AY240" s="20" t="s">
        <v>164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0" t="s">
        <v>86</v>
      </c>
      <c r="BK240" s="223">
        <f>ROUND(I240*H240,2)</f>
        <v>0</v>
      </c>
      <c r="BL240" s="20" t="s">
        <v>169</v>
      </c>
      <c r="BM240" s="222" t="s">
        <v>453</v>
      </c>
    </row>
    <row r="241" s="2" customFormat="1" ht="16.5" customHeight="1">
      <c r="A241" s="42"/>
      <c r="B241" s="43"/>
      <c r="C241" s="257" t="s">
        <v>454</v>
      </c>
      <c r="D241" s="257" t="s">
        <v>243</v>
      </c>
      <c r="E241" s="258" t="s">
        <v>455</v>
      </c>
      <c r="F241" s="259" t="s">
        <v>456</v>
      </c>
      <c r="G241" s="260" t="s">
        <v>278</v>
      </c>
      <c r="H241" s="261">
        <v>1</v>
      </c>
      <c r="I241" s="262"/>
      <c r="J241" s="263">
        <f>ROUND(I241*H241,2)</f>
        <v>0</v>
      </c>
      <c r="K241" s="264"/>
      <c r="L241" s="265"/>
      <c r="M241" s="266" t="s">
        <v>32</v>
      </c>
      <c r="N241" s="267" t="s">
        <v>49</v>
      </c>
      <c r="O241" s="88"/>
      <c r="P241" s="220">
        <f>O241*H241</f>
        <v>0</v>
      </c>
      <c r="Q241" s="220">
        <v>0.0025000000000000001</v>
      </c>
      <c r="R241" s="220">
        <f>Q241*H241</f>
        <v>0.0025000000000000001</v>
      </c>
      <c r="S241" s="220">
        <v>0</v>
      </c>
      <c r="T241" s="221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2" t="s">
        <v>206</v>
      </c>
      <c r="AT241" s="222" t="s">
        <v>243</v>
      </c>
      <c r="AU241" s="222" t="s">
        <v>88</v>
      </c>
      <c r="AY241" s="20" t="s">
        <v>164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0" t="s">
        <v>86</v>
      </c>
      <c r="BK241" s="223">
        <f>ROUND(I241*H241,2)</f>
        <v>0</v>
      </c>
      <c r="BL241" s="20" t="s">
        <v>169</v>
      </c>
      <c r="BM241" s="222" t="s">
        <v>457</v>
      </c>
    </row>
    <row r="242" s="14" customFormat="1">
      <c r="A242" s="14"/>
      <c r="B242" s="235"/>
      <c r="C242" s="236"/>
      <c r="D242" s="226" t="s">
        <v>171</v>
      </c>
      <c r="E242" s="237" t="s">
        <v>32</v>
      </c>
      <c r="F242" s="238" t="s">
        <v>458</v>
      </c>
      <c r="G242" s="236"/>
      <c r="H242" s="239">
        <v>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171</v>
      </c>
      <c r="AU242" s="245" t="s">
        <v>88</v>
      </c>
      <c r="AV242" s="14" t="s">
        <v>88</v>
      </c>
      <c r="AW242" s="14" t="s">
        <v>39</v>
      </c>
      <c r="AX242" s="14" t="s">
        <v>86</v>
      </c>
      <c r="AY242" s="245" t="s">
        <v>164</v>
      </c>
    </row>
    <row r="243" s="2" customFormat="1" ht="16.5" customHeight="1">
      <c r="A243" s="42"/>
      <c r="B243" s="43"/>
      <c r="C243" s="257" t="s">
        <v>459</v>
      </c>
      <c r="D243" s="257" t="s">
        <v>243</v>
      </c>
      <c r="E243" s="258" t="s">
        <v>460</v>
      </c>
      <c r="F243" s="259" t="s">
        <v>461</v>
      </c>
      <c r="G243" s="260" t="s">
        <v>278</v>
      </c>
      <c r="H243" s="261">
        <v>1</v>
      </c>
      <c r="I243" s="262"/>
      <c r="J243" s="263">
        <f>ROUND(I243*H243,2)</f>
        <v>0</v>
      </c>
      <c r="K243" s="264"/>
      <c r="L243" s="265"/>
      <c r="M243" s="266" t="s">
        <v>32</v>
      </c>
      <c r="N243" s="267" t="s">
        <v>49</v>
      </c>
      <c r="O243" s="88"/>
      <c r="P243" s="220">
        <f>O243*H243</f>
        <v>0</v>
      </c>
      <c r="Q243" s="220">
        <v>0.0035000000000000001</v>
      </c>
      <c r="R243" s="220">
        <f>Q243*H243</f>
        <v>0.0035000000000000001</v>
      </c>
      <c r="S243" s="220">
        <v>0</v>
      </c>
      <c r="T243" s="221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2" t="s">
        <v>206</v>
      </c>
      <c r="AT243" s="222" t="s">
        <v>243</v>
      </c>
      <c r="AU243" s="222" t="s">
        <v>88</v>
      </c>
      <c r="AY243" s="20" t="s">
        <v>164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0" t="s">
        <v>86</v>
      </c>
      <c r="BK243" s="223">
        <f>ROUND(I243*H243,2)</f>
        <v>0</v>
      </c>
      <c r="BL243" s="20" t="s">
        <v>169</v>
      </c>
      <c r="BM243" s="222" t="s">
        <v>462</v>
      </c>
    </row>
    <row r="244" s="14" customFormat="1">
      <c r="A244" s="14"/>
      <c r="B244" s="235"/>
      <c r="C244" s="236"/>
      <c r="D244" s="226" t="s">
        <v>171</v>
      </c>
      <c r="E244" s="237" t="s">
        <v>32</v>
      </c>
      <c r="F244" s="238" t="s">
        <v>463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171</v>
      </c>
      <c r="AU244" s="245" t="s">
        <v>88</v>
      </c>
      <c r="AV244" s="14" t="s">
        <v>88</v>
      </c>
      <c r="AW244" s="14" t="s">
        <v>39</v>
      </c>
      <c r="AX244" s="14" t="s">
        <v>86</v>
      </c>
      <c r="AY244" s="245" t="s">
        <v>164</v>
      </c>
    </row>
    <row r="245" s="2" customFormat="1" ht="16.5" customHeight="1">
      <c r="A245" s="42"/>
      <c r="B245" s="43"/>
      <c r="C245" s="210" t="s">
        <v>464</v>
      </c>
      <c r="D245" s="210" t="s">
        <v>166</v>
      </c>
      <c r="E245" s="211" t="s">
        <v>465</v>
      </c>
      <c r="F245" s="212" t="s">
        <v>466</v>
      </c>
      <c r="G245" s="213" t="s">
        <v>278</v>
      </c>
      <c r="H245" s="214">
        <v>1</v>
      </c>
      <c r="I245" s="215"/>
      <c r="J245" s="216">
        <f>ROUND(I245*H245,2)</f>
        <v>0</v>
      </c>
      <c r="K245" s="217"/>
      <c r="L245" s="48"/>
      <c r="M245" s="218" t="s">
        <v>32</v>
      </c>
      <c r="N245" s="219" t="s">
        <v>49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2" t="s">
        <v>169</v>
      </c>
      <c r="AT245" s="222" t="s">
        <v>166</v>
      </c>
      <c r="AU245" s="222" t="s">
        <v>88</v>
      </c>
      <c r="AY245" s="20" t="s">
        <v>164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86</v>
      </c>
      <c r="BK245" s="223">
        <f>ROUND(I245*H245,2)</f>
        <v>0</v>
      </c>
      <c r="BL245" s="20" t="s">
        <v>169</v>
      </c>
      <c r="BM245" s="222" t="s">
        <v>467</v>
      </c>
    </row>
    <row r="246" s="2" customFormat="1" ht="16.5" customHeight="1">
      <c r="A246" s="42"/>
      <c r="B246" s="43"/>
      <c r="C246" s="257" t="s">
        <v>468</v>
      </c>
      <c r="D246" s="257" t="s">
        <v>243</v>
      </c>
      <c r="E246" s="258" t="s">
        <v>469</v>
      </c>
      <c r="F246" s="259" t="s">
        <v>470</v>
      </c>
      <c r="G246" s="260" t="s">
        <v>278</v>
      </c>
      <c r="H246" s="261">
        <v>1</v>
      </c>
      <c r="I246" s="262"/>
      <c r="J246" s="263">
        <f>ROUND(I246*H246,2)</f>
        <v>0</v>
      </c>
      <c r="K246" s="264"/>
      <c r="L246" s="265"/>
      <c r="M246" s="266" t="s">
        <v>32</v>
      </c>
      <c r="N246" s="267" t="s">
        <v>49</v>
      </c>
      <c r="O246" s="88"/>
      <c r="P246" s="220">
        <f>O246*H246</f>
        <v>0</v>
      </c>
      <c r="Q246" s="220">
        <v>0.0089999999999999993</v>
      </c>
      <c r="R246" s="220">
        <f>Q246*H246</f>
        <v>0.0089999999999999993</v>
      </c>
      <c r="S246" s="220">
        <v>0</v>
      </c>
      <c r="T246" s="221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2" t="s">
        <v>206</v>
      </c>
      <c r="AT246" s="222" t="s">
        <v>243</v>
      </c>
      <c r="AU246" s="222" t="s">
        <v>88</v>
      </c>
      <c r="AY246" s="20" t="s">
        <v>164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0" t="s">
        <v>86</v>
      </c>
      <c r="BK246" s="223">
        <f>ROUND(I246*H246,2)</f>
        <v>0</v>
      </c>
      <c r="BL246" s="20" t="s">
        <v>169</v>
      </c>
      <c r="BM246" s="222" t="s">
        <v>471</v>
      </c>
    </row>
    <row r="247" s="2" customFormat="1" ht="16.5" customHeight="1">
      <c r="A247" s="42"/>
      <c r="B247" s="43"/>
      <c r="C247" s="210" t="s">
        <v>472</v>
      </c>
      <c r="D247" s="210" t="s">
        <v>166</v>
      </c>
      <c r="E247" s="211" t="s">
        <v>473</v>
      </c>
      <c r="F247" s="212" t="s">
        <v>474</v>
      </c>
      <c r="G247" s="213" t="s">
        <v>278</v>
      </c>
      <c r="H247" s="214">
        <v>3</v>
      </c>
      <c r="I247" s="215"/>
      <c r="J247" s="216">
        <f>ROUND(I247*H247,2)</f>
        <v>0</v>
      </c>
      <c r="K247" s="217"/>
      <c r="L247" s="48"/>
      <c r="M247" s="218" t="s">
        <v>32</v>
      </c>
      <c r="N247" s="219" t="s">
        <v>49</v>
      </c>
      <c r="O247" s="88"/>
      <c r="P247" s="220">
        <f>O247*H247</f>
        <v>0</v>
      </c>
      <c r="Q247" s="220">
        <v>0.10940999999999999</v>
      </c>
      <c r="R247" s="220">
        <f>Q247*H247</f>
        <v>0.32822999999999997</v>
      </c>
      <c r="S247" s="220">
        <v>0</v>
      </c>
      <c r="T247" s="221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2" t="s">
        <v>169</v>
      </c>
      <c r="AT247" s="222" t="s">
        <v>166</v>
      </c>
      <c r="AU247" s="222" t="s">
        <v>88</v>
      </c>
      <c r="AY247" s="20" t="s">
        <v>164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0" t="s">
        <v>86</v>
      </c>
      <c r="BK247" s="223">
        <f>ROUND(I247*H247,2)</f>
        <v>0</v>
      </c>
      <c r="BL247" s="20" t="s">
        <v>169</v>
      </c>
      <c r="BM247" s="222" t="s">
        <v>475</v>
      </c>
    </row>
    <row r="248" s="14" customFormat="1">
      <c r="A248" s="14"/>
      <c r="B248" s="235"/>
      <c r="C248" s="236"/>
      <c r="D248" s="226" t="s">
        <v>171</v>
      </c>
      <c r="E248" s="237" t="s">
        <v>32</v>
      </c>
      <c r="F248" s="238" t="s">
        <v>476</v>
      </c>
      <c r="G248" s="236"/>
      <c r="H248" s="239">
        <v>3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171</v>
      </c>
      <c r="AU248" s="245" t="s">
        <v>88</v>
      </c>
      <c r="AV248" s="14" t="s">
        <v>88</v>
      </c>
      <c r="AW248" s="14" t="s">
        <v>39</v>
      </c>
      <c r="AX248" s="14" t="s">
        <v>86</v>
      </c>
      <c r="AY248" s="245" t="s">
        <v>164</v>
      </c>
    </row>
    <row r="249" s="2" customFormat="1" ht="16.5" customHeight="1">
      <c r="A249" s="42"/>
      <c r="B249" s="43"/>
      <c r="C249" s="257" t="s">
        <v>477</v>
      </c>
      <c r="D249" s="257" t="s">
        <v>243</v>
      </c>
      <c r="E249" s="258" t="s">
        <v>478</v>
      </c>
      <c r="F249" s="259" t="s">
        <v>479</v>
      </c>
      <c r="G249" s="260" t="s">
        <v>278</v>
      </c>
      <c r="H249" s="261">
        <v>3</v>
      </c>
      <c r="I249" s="262"/>
      <c r="J249" s="263">
        <f>ROUND(I249*H249,2)</f>
        <v>0</v>
      </c>
      <c r="K249" s="264"/>
      <c r="L249" s="265"/>
      <c r="M249" s="266" t="s">
        <v>32</v>
      </c>
      <c r="N249" s="267" t="s">
        <v>49</v>
      </c>
      <c r="O249" s="88"/>
      <c r="P249" s="220">
        <f>O249*H249</f>
        <v>0</v>
      </c>
      <c r="Q249" s="220">
        <v>0.0061000000000000004</v>
      </c>
      <c r="R249" s="220">
        <f>Q249*H249</f>
        <v>0.0183</v>
      </c>
      <c r="S249" s="220">
        <v>0</v>
      </c>
      <c r="T249" s="221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2" t="s">
        <v>206</v>
      </c>
      <c r="AT249" s="222" t="s">
        <v>243</v>
      </c>
      <c r="AU249" s="222" t="s">
        <v>88</v>
      </c>
      <c r="AY249" s="20" t="s">
        <v>164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20" t="s">
        <v>86</v>
      </c>
      <c r="BK249" s="223">
        <f>ROUND(I249*H249,2)</f>
        <v>0</v>
      </c>
      <c r="BL249" s="20" t="s">
        <v>169</v>
      </c>
      <c r="BM249" s="222" t="s">
        <v>480</v>
      </c>
    </row>
    <row r="250" s="2" customFormat="1" ht="21.75" customHeight="1">
      <c r="A250" s="42"/>
      <c r="B250" s="43"/>
      <c r="C250" s="210" t="s">
        <v>481</v>
      </c>
      <c r="D250" s="210" t="s">
        <v>166</v>
      </c>
      <c r="E250" s="211" t="s">
        <v>482</v>
      </c>
      <c r="F250" s="212" t="s">
        <v>483</v>
      </c>
      <c r="G250" s="213" t="s">
        <v>186</v>
      </c>
      <c r="H250" s="214">
        <v>76</v>
      </c>
      <c r="I250" s="215"/>
      <c r="J250" s="216">
        <f>ROUND(I250*H250,2)</f>
        <v>0</v>
      </c>
      <c r="K250" s="217"/>
      <c r="L250" s="48"/>
      <c r="M250" s="218" t="s">
        <v>32</v>
      </c>
      <c r="N250" s="219" t="s">
        <v>49</v>
      </c>
      <c r="O250" s="88"/>
      <c r="P250" s="220">
        <f>O250*H250</f>
        <v>0</v>
      </c>
      <c r="Q250" s="220">
        <v>0.00012999999999999999</v>
      </c>
      <c r="R250" s="220">
        <f>Q250*H250</f>
        <v>0.0098799999999999999</v>
      </c>
      <c r="S250" s="220">
        <v>0</v>
      </c>
      <c r="T250" s="221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2" t="s">
        <v>169</v>
      </c>
      <c r="AT250" s="222" t="s">
        <v>166</v>
      </c>
      <c r="AU250" s="222" t="s">
        <v>88</v>
      </c>
      <c r="AY250" s="20" t="s">
        <v>164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0" t="s">
        <v>86</v>
      </c>
      <c r="BK250" s="223">
        <f>ROUND(I250*H250,2)</f>
        <v>0</v>
      </c>
      <c r="BL250" s="20" t="s">
        <v>169</v>
      </c>
      <c r="BM250" s="222" t="s">
        <v>484</v>
      </c>
    </row>
    <row r="251" s="14" customFormat="1">
      <c r="A251" s="14"/>
      <c r="B251" s="235"/>
      <c r="C251" s="236"/>
      <c r="D251" s="226" t="s">
        <v>171</v>
      </c>
      <c r="E251" s="237" t="s">
        <v>32</v>
      </c>
      <c r="F251" s="238" t="s">
        <v>485</v>
      </c>
      <c r="G251" s="236"/>
      <c r="H251" s="239">
        <v>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171</v>
      </c>
      <c r="AU251" s="245" t="s">
        <v>88</v>
      </c>
      <c r="AV251" s="14" t="s">
        <v>88</v>
      </c>
      <c r="AW251" s="14" t="s">
        <v>39</v>
      </c>
      <c r="AX251" s="14" t="s">
        <v>78</v>
      </c>
      <c r="AY251" s="245" t="s">
        <v>164</v>
      </c>
    </row>
    <row r="252" s="14" customFormat="1">
      <c r="A252" s="14"/>
      <c r="B252" s="235"/>
      <c r="C252" s="236"/>
      <c r="D252" s="226" t="s">
        <v>171</v>
      </c>
      <c r="E252" s="237" t="s">
        <v>32</v>
      </c>
      <c r="F252" s="238" t="s">
        <v>486</v>
      </c>
      <c r="G252" s="236"/>
      <c r="H252" s="239">
        <v>69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171</v>
      </c>
      <c r="AU252" s="245" t="s">
        <v>88</v>
      </c>
      <c r="AV252" s="14" t="s">
        <v>88</v>
      </c>
      <c r="AW252" s="14" t="s">
        <v>39</v>
      </c>
      <c r="AX252" s="14" t="s">
        <v>78</v>
      </c>
      <c r="AY252" s="245" t="s">
        <v>164</v>
      </c>
    </row>
    <row r="253" s="15" customFormat="1">
      <c r="A253" s="15"/>
      <c r="B253" s="246"/>
      <c r="C253" s="247"/>
      <c r="D253" s="226" t="s">
        <v>171</v>
      </c>
      <c r="E253" s="248" t="s">
        <v>32</v>
      </c>
      <c r="F253" s="249" t="s">
        <v>178</v>
      </c>
      <c r="G253" s="247"/>
      <c r="H253" s="250">
        <v>76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171</v>
      </c>
      <c r="AU253" s="256" t="s">
        <v>88</v>
      </c>
      <c r="AV253" s="15" t="s">
        <v>169</v>
      </c>
      <c r="AW253" s="15" t="s">
        <v>39</v>
      </c>
      <c r="AX253" s="15" t="s">
        <v>86</v>
      </c>
      <c r="AY253" s="256" t="s">
        <v>164</v>
      </c>
    </row>
    <row r="254" s="2" customFormat="1" ht="21.75" customHeight="1">
      <c r="A254" s="42"/>
      <c r="B254" s="43"/>
      <c r="C254" s="210" t="s">
        <v>487</v>
      </c>
      <c r="D254" s="210" t="s">
        <v>166</v>
      </c>
      <c r="E254" s="211" t="s">
        <v>488</v>
      </c>
      <c r="F254" s="212" t="s">
        <v>489</v>
      </c>
      <c r="G254" s="213" t="s">
        <v>102</v>
      </c>
      <c r="H254" s="214">
        <v>1.5</v>
      </c>
      <c r="I254" s="215"/>
      <c r="J254" s="216">
        <f>ROUND(I254*H254,2)</f>
        <v>0</v>
      </c>
      <c r="K254" s="217"/>
      <c r="L254" s="48"/>
      <c r="M254" s="218" t="s">
        <v>32</v>
      </c>
      <c r="N254" s="219" t="s">
        <v>49</v>
      </c>
      <c r="O254" s="88"/>
      <c r="P254" s="220">
        <f>O254*H254</f>
        <v>0</v>
      </c>
      <c r="Q254" s="220">
        <v>0.0016000000000000001</v>
      </c>
      <c r="R254" s="220">
        <f>Q254*H254</f>
        <v>0.0024000000000000002</v>
      </c>
      <c r="S254" s="220">
        <v>0</v>
      </c>
      <c r="T254" s="221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2" t="s">
        <v>169</v>
      </c>
      <c r="AT254" s="222" t="s">
        <v>166</v>
      </c>
      <c r="AU254" s="222" t="s">
        <v>88</v>
      </c>
      <c r="AY254" s="20" t="s">
        <v>164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0" t="s">
        <v>86</v>
      </c>
      <c r="BK254" s="223">
        <f>ROUND(I254*H254,2)</f>
        <v>0</v>
      </c>
      <c r="BL254" s="20" t="s">
        <v>169</v>
      </c>
      <c r="BM254" s="222" t="s">
        <v>490</v>
      </c>
    </row>
    <row r="255" s="14" customFormat="1">
      <c r="A255" s="14"/>
      <c r="B255" s="235"/>
      <c r="C255" s="236"/>
      <c r="D255" s="226" t="s">
        <v>171</v>
      </c>
      <c r="E255" s="237" t="s">
        <v>32</v>
      </c>
      <c r="F255" s="238" t="s">
        <v>491</v>
      </c>
      <c r="G255" s="236"/>
      <c r="H255" s="239">
        <v>1.5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171</v>
      </c>
      <c r="AU255" s="245" t="s">
        <v>88</v>
      </c>
      <c r="AV255" s="14" t="s">
        <v>88</v>
      </c>
      <c r="AW255" s="14" t="s">
        <v>39</v>
      </c>
      <c r="AX255" s="14" t="s">
        <v>86</v>
      </c>
      <c r="AY255" s="245" t="s">
        <v>164</v>
      </c>
    </row>
    <row r="256" s="2" customFormat="1" ht="24.15" customHeight="1">
      <c r="A256" s="42"/>
      <c r="B256" s="43"/>
      <c r="C256" s="210" t="s">
        <v>492</v>
      </c>
      <c r="D256" s="210" t="s">
        <v>166</v>
      </c>
      <c r="E256" s="211" t="s">
        <v>493</v>
      </c>
      <c r="F256" s="212" t="s">
        <v>494</v>
      </c>
      <c r="G256" s="213" t="s">
        <v>186</v>
      </c>
      <c r="H256" s="214">
        <v>76</v>
      </c>
      <c r="I256" s="215"/>
      <c r="J256" s="216">
        <f>ROUND(I256*H256,2)</f>
        <v>0</v>
      </c>
      <c r="K256" s="217"/>
      <c r="L256" s="48"/>
      <c r="M256" s="218" t="s">
        <v>32</v>
      </c>
      <c r="N256" s="219" t="s">
        <v>49</v>
      </c>
      <c r="O256" s="88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2" t="s">
        <v>169</v>
      </c>
      <c r="AT256" s="222" t="s">
        <v>166</v>
      </c>
      <c r="AU256" s="222" t="s">
        <v>88</v>
      </c>
      <c r="AY256" s="20" t="s">
        <v>164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0" t="s">
        <v>86</v>
      </c>
      <c r="BK256" s="223">
        <f>ROUND(I256*H256,2)</f>
        <v>0</v>
      </c>
      <c r="BL256" s="20" t="s">
        <v>169</v>
      </c>
      <c r="BM256" s="222" t="s">
        <v>495</v>
      </c>
    </row>
    <row r="257" s="14" customFormat="1">
      <c r="A257" s="14"/>
      <c r="B257" s="235"/>
      <c r="C257" s="236"/>
      <c r="D257" s="226" t="s">
        <v>171</v>
      </c>
      <c r="E257" s="237" t="s">
        <v>32</v>
      </c>
      <c r="F257" s="238" t="s">
        <v>496</v>
      </c>
      <c r="G257" s="236"/>
      <c r="H257" s="239">
        <v>76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171</v>
      </c>
      <c r="AU257" s="245" t="s">
        <v>88</v>
      </c>
      <c r="AV257" s="14" t="s">
        <v>88</v>
      </c>
      <c r="AW257" s="14" t="s">
        <v>39</v>
      </c>
      <c r="AX257" s="14" t="s">
        <v>86</v>
      </c>
      <c r="AY257" s="245" t="s">
        <v>164</v>
      </c>
    </row>
    <row r="258" s="2" customFormat="1" ht="24.15" customHeight="1">
      <c r="A258" s="42"/>
      <c r="B258" s="43"/>
      <c r="C258" s="210" t="s">
        <v>497</v>
      </c>
      <c r="D258" s="210" t="s">
        <v>166</v>
      </c>
      <c r="E258" s="211" t="s">
        <v>498</v>
      </c>
      <c r="F258" s="212" t="s">
        <v>499</v>
      </c>
      <c r="G258" s="213" t="s">
        <v>102</v>
      </c>
      <c r="H258" s="214">
        <v>1.5</v>
      </c>
      <c r="I258" s="215"/>
      <c r="J258" s="216">
        <f>ROUND(I258*H258,2)</f>
        <v>0</v>
      </c>
      <c r="K258" s="217"/>
      <c r="L258" s="48"/>
      <c r="M258" s="218" t="s">
        <v>32</v>
      </c>
      <c r="N258" s="219" t="s">
        <v>49</v>
      </c>
      <c r="O258" s="88"/>
      <c r="P258" s="220">
        <f>O258*H258</f>
        <v>0</v>
      </c>
      <c r="Q258" s="220">
        <v>1.0000000000000001E-05</v>
      </c>
      <c r="R258" s="220">
        <f>Q258*H258</f>
        <v>1.5000000000000002E-05</v>
      </c>
      <c r="S258" s="220">
        <v>0</v>
      </c>
      <c r="T258" s="221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2" t="s">
        <v>169</v>
      </c>
      <c r="AT258" s="222" t="s">
        <v>166</v>
      </c>
      <c r="AU258" s="222" t="s">
        <v>88</v>
      </c>
      <c r="AY258" s="20" t="s">
        <v>164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0" t="s">
        <v>86</v>
      </c>
      <c r="BK258" s="223">
        <f>ROUND(I258*H258,2)</f>
        <v>0</v>
      </c>
      <c r="BL258" s="20" t="s">
        <v>169</v>
      </c>
      <c r="BM258" s="222" t="s">
        <v>500</v>
      </c>
    </row>
    <row r="259" s="2" customFormat="1" ht="24.15" customHeight="1">
      <c r="A259" s="42"/>
      <c r="B259" s="43"/>
      <c r="C259" s="210" t="s">
        <v>501</v>
      </c>
      <c r="D259" s="210" t="s">
        <v>166</v>
      </c>
      <c r="E259" s="211" t="s">
        <v>502</v>
      </c>
      <c r="F259" s="212" t="s">
        <v>503</v>
      </c>
      <c r="G259" s="213" t="s">
        <v>186</v>
      </c>
      <c r="H259" s="214">
        <v>133</v>
      </c>
      <c r="I259" s="215"/>
      <c r="J259" s="216">
        <f>ROUND(I259*H259,2)</f>
        <v>0</v>
      </c>
      <c r="K259" s="217"/>
      <c r="L259" s="48"/>
      <c r="M259" s="218" t="s">
        <v>32</v>
      </c>
      <c r="N259" s="219" t="s">
        <v>49</v>
      </c>
      <c r="O259" s="88"/>
      <c r="P259" s="220">
        <f>O259*H259</f>
        <v>0</v>
      </c>
      <c r="Q259" s="220">
        <v>0.15540000000000001</v>
      </c>
      <c r="R259" s="220">
        <f>Q259*H259</f>
        <v>20.668200000000002</v>
      </c>
      <c r="S259" s="220">
        <v>0</v>
      </c>
      <c r="T259" s="221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2" t="s">
        <v>169</v>
      </c>
      <c r="AT259" s="222" t="s">
        <v>166</v>
      </c>
      <c r="AU259" s="222" t="s">
        <v>88</v>
      </c>
      <c r="AY259" s="20" t="s">
        <v>164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0" t="s">
        <v>86</v>
      </c>
      <c r="BK259" s="223">
        <f>ROUND(I259*H259,2)</f>
        <v>0</v>
      </c>
      <c r="BL259" s="20" t="s">
        <v>169</v>
      </c>
      <c r="BM259" s="222" t="s">
        <v>504</v>
      </c>
    </row>
    <row r="260" s="13" customFormat="1">
      <c r="A260" s="13"/>
      <c r="B260" s="224"/>
      <c r="C260" s="225"/>
      <c r="D260" s="226" t="s">
        <v>171</v>
      </c>
      <c r="E260" s="227" t="s">
        <v>32</v>
      </c>
      <c r="F260" s="228" t="s">
        <v>505</v>
      </c>
      <c r="G260" s="225"/>
      <c r="H260" s="227" t="s">
        <v>32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171</v>
      </c>
      <c r="AU260" s="234" t="s">
        <v>88</v>
      </c>
      <c r="AV260" s="13" t="s">
        <v>86</v>
      </c>
      <c r="AW260" s="13" t="s">
        <v>39</v>
      </c>
      <c r="AX260" s="13" t="s">
        <v>78</v>
      </c>
      <c r="AY260" s="234" t="s">
        <v>164</v>
      </c>
    </row>
    <row r="261" s="14" customFormat="1">
      <c r="A261" s="14"/>
      <c r="B261" s="235"/>
      <c r="C261" s="236"/>
      <c r="D261" s="226" t="s">
        <v>171</v>
      </c>
      <c r="E261" s="237" t="s">
        <v>32</v>
      </c>
      <c r="F261" s="238" t="s">
        <v>506</v>
      </c>
      <c r="G261" s="236"/>
      <c r="H261" s="239">
        <v>76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171</v>
      </c>
      <c r="AU261" s="245" t="s">
        <v>88</v>
      </c>
      <c r="AV261" s="14" t="s">
        <v>88</v>
      </c>
      <c r="AW261" s="14" t="s">
        <v>39</v>
      </c>
      <c r="AX261" s="14" t="s">
        <v>78</v>
      </c>
      <c r="AY261" s="245" t="s">
        <v>164</v>
      </c>
    </row>
    <row r="262" s="14" customFormat="1">
      <c r="A262" s="14"/>
      <c r="B262" s="235"/>
      <c r="C262" s="236"/>
      <c r="D262" s="226" t="s">
        <v>171</v>
      </c>
      <c r="E262" s="237" t="s">
        <v>32</v>
      </c>
      <c r="F262" s="238" t="s">
        <v>507</v>
      </c>
      <c r="G262" s="236"/>
      <c r="H262" s="239">
        <v>57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171</v>
      </c>
      <c r="AU262" s="245" t="s">
        <v>88</v>
      </c>
      <c r="AV262" s="14" t="s">
        <v>88</v>
      </c>
      <c r="AW262" s="14" t="s">
        <v>39</v>
      </c>
      <c r="AX262" s="14" t="s">
        <v>78</v>
      </c>
      <c r="AY262" s="245" t="s">
        <v>164</v>
      </c>
    </row>
    <row r="263" s="15" customFormat="1">
      <c r="A263" s="15"/>
      <c r="B263" s="246"/>
      <c r="C263" s="247"/>
      <c r="D263" s="226" t="s">
        <v>171</v>
      </c>
      <c r="E263" s="248" t="s">
        <v>32</v>
      </c>
      <c r="F263" s="249" t="s">
        <v>178</v>
      </c>
      <c r="G263" s="247"/>
      <c r="H263" s="250">
        <v>133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171</v>
      </c>
      <c r="AU263" s="256" t="s">
        <v>88</v>
      </c>
      <c r="AV263" s="15" t="s">
        <v>169</v>
      </c>
      <c r="AW263" s="15" t="s">
        <v>39</v>
      </c>
      <c r="AX263" s="15" t="s">
        <v>86</v>
      </c>
      <c r="AY263" s="256" t="s">
        <v>164</v>
      </c>
    </row>
    <row r="264" s="2" customFormat="1" ht="16.5" customHeight="1">
      <c r="A264" s="42"/>
      <c r="B264" s="43"/>
      <c r="C264" s="257" t="s">
        <v>508</v>
      </c>
      <c r="D264" s="257" t="s">
        <v>243</v>
      </c>
      <c r="E264" s="258" t="s">
        <v>509</v>
      </c>
      <c r="F264" s="259" t="s">
        <v>510</v>
      </c>
      <c r="G264" s="260" t="s">
        <v>186</v>
      </c>
      <c r="H264" s="261">
        <v>77.519999999999996</v>
      </c>
      <c r="I264" s="262"/>
      <c r="J264" s="263">
        <f>ROUND(I264*H264,2)</f>
        <v>0</v>
      </c>
      <c r="K264" s="264"/>
      <c r="L264" s="265"/>
      <c r="M264" s="266" t="s">
        <v>32</v>
      </c>
      <c r="N264" s="267" t="s">
        <v>49</v>
      </c>
      <c r="O264" s="88"/>
      <c r="P264" s="220">
        <f>O264*H264</f>
        <v>0</v>
      </c>
      <c r="Q264" s="220">
        <v>0.080000000000000002</v>
      </c>
      <c r="R264" s="220">
        <f>Q264*H264</f>
        <v>6.2016</v>
      </c>
      <c r="S264" s="220">
        <v>0</v>
      </c>
      <c r="T264" s="221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2" t="s">
        <v>206</v>
      </c>
      <c r="AT264" s="222" t="s">
        <v>243</v>
      </c>
      <c r="AU264" s="222" t="s">
        <v>88</v>
      </c>
      <c r="AY264" s="20" t="s">
        <v>164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0" t="s">
        <v>86</v>
      </c>
      <c r="BK264" s="223">
        <f>ROUND(I264*H264,2)</f>
        <v>0</v>
      </c>
      <c r="BL264" s="20" t="s">
        <v>169</v>
      </c>
      <c r="BM264" s="222" t="s">
        <v>511</v>
      </c>
    </row>
    <row r="265" s="14" customFormat="1">
      <c r="A265" s="14"/>
      <c r="B265" s="235"/>
      <c r="C265" s="236"/>
      <c r="D265" s="226" t="s">
        <v>171</v>
      </c>
      <c r="E265" s="237" t="s">
        <v>32</v>
      </c>
      <c r="F265" s="238" t="s">
        <v>512</v>
      </c>
      <c r="G265" s="236"/>
      <c r="H265" s="239">
        <v>77.519999999999996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171</v>
      </c>
      <c r="AU265" s="245" t="s">
        <v>88</v>
      </c>
      <c r="AV265" s="14" t="s">
        <v>88</v>
      </c>
      <c r="AW265" s="14" t="s">
        <v>39</v>
      </c>
      <c r="AX265" s="14" t="s">
        <v>86</v>
      </c>
      <c r="AY265" s="245" t="s">
        <v>164</v>
      </c>
    </row>
    <row r="266" s="2" customFormat="1" ht="16.5" customHeight="1">
      <c r="A266" s="42"/>
      <c r="B266" s="43"/>
      <c r="C266" s="257" t="s">
        <v>513</v>
      </c>
      <c r="D266" s="257" t="s">
        <v>243</v>
      </c>
      <c r="E266" s="258" t="s">
        <v>514</v>
      </c>
      <c r="F266" s="259" t="s">
        <v>515</v>
      </c>
      <c r="G266" s="260" t="s">
        <v>186</v>
      </c>
      <c r="H266" s="261">
        <v>58.140000000000001</v>
      </c>
      <c r="I266" s="262"/>
      <c r="J266" s="263">
        <f>ROUND(I266*H266,2)</f>
        <v>0</v>
      </c>
      <c r="K266" s="264"/>
      <c r="L266" s="265"/>
      <c r="M266" s="266" t="s">
        <v>32</v>
      </c>
      <c r="N266" s="267" t="s">
        <v>49</v>
      </c>
      <c r="O266" s="88"/>
      <c r="P266" s="220">
        <f>O266*H266</f>
        <v>0</v>
      </c>
      <c r="Q266" s="220">
        <v>0.048300000000000003</v>
      </c>
      <c r="R266" s="220">
        <f>Q266*H266</f>
        <v>2.8081620000000003</v>
      </c>
      <c r="S266" s="220">
        <v>0</v>
      </c>
      <c r="T266" s="221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2" t="s">
        <v>206</v>
      </c>
      <c r="AT266" s="222" t="s">
        <v>243</v>
      </c>
      <c r="AU266" s="222" t="s">
        <v>88</v>
      </c>
      <c r="AY266" s="20" t="s">
        <v>164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0" t="s">
        <v>86</v>
      </c>
      <c r="BK266" s="223">
        <f>ROUND(I266*H266,2)</f>
        <v>0</v>
      </c>
      <c r="BL266" s="20" t="s">
        <v>169</v>
      </c>
      <c r="BM266" s="222" t="s">
        <v>516</v>
      </c>
    </row>
    <row r="267" s="14" customFormat="1">
      <c r="A267" s="14"/>
      <c r="B267" s="235"/>
      <c r="C267" s="236"/>
      <c r="D267" s="226" t="s">
        <v>171</v>
      </c>
      <c r="E267" s="237" t="s">
        <v>32</v>
      </c>
      <c r="F267" s="238" t="s">
        <v>517</v>
      </c>
      <c r="G267" s="236"/>
      <c r="H267" s="239">
        <v>58.140000000000001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171</v>
      </c>
      <c r="AU267" s="245" t="s">
        <v>88</v>
      </c>
      <c r="AV267" s="14" t="s">
        <v>88</v>
      </c>
      <c r="AW267" s="14" t="s">
        <v>39</v>
      </c>
      <c r="AX267" s="14" t="s">
        <v>86</v>
      </c>
      <c r="AY267" s="245" t="s">
        <v>164</v>
      </c>
    </row>
    <row r="268" s="2" customFormat="1" ht="33" customHeight="1">
      <c r="A268" s="42"/>
      <c r="B268" s="43"/>
      <c r="C268" s="210" t="s">
        <v>518</v>
      </c>
      <c r="D268" s="210" t="s">
        <v>166</v>
      </c>
      <c r="E268" s="211" t="s">
        <v>519</v>
      </c>
      <c r="F268" s="212" t="s">
        <v>520</v>
      </c>
      <c r="G268" s="213" t="s">
        <v>186</v>
      </c>
      <c r="H268" s="214">
        <v>16</v>
      </c>
      <c r="I268" s="215"/>
      <c r="J268" s="216">
        <f>ROUND(I268*H268,2)</f>
        <v>0</v>
      </c>
      <c r="K268" s="217"/>
      <c r="L268" s="48"/>
      <c r="M268" s="218" t="s">
        <v>32</v>
      </c>
      <c r="N268" s="219" t="s">
        <v>49</v>
      </c>
      <c r="O268" s="88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2" t="s">
        <v>169</v>
      </c>
      <c r="AT268" s="222" t="s">
        <v>166</v>
      </c>
      <c r="AU268" s="222" t="s">
        <v>88</v>
      </c>
      <c r="AY268" s="20" t="s">
        <v>164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0" t="s">
        <v>86</v>
      </c>
      <c r="BK268" s="223">
        <f>ROUND(I268*H268,2)</f>
        <v>0</v>
      </c>
      <c r="BL268" s="20" t="s">
        <v>169</v>
      </c>
      <c r="BM268" s="222" t="s">
        <v>521</v>
      </c>
    </row>
    <row r="269" s="14" customFormat="1">
      <c r="A269" s="14"/>
      <c r="B269" s="235"/>
      <c r="C269" s="236"/>
      <c r="D269" s="226" t="s">
        <v>171</v>
      </c>
      <c r="E269" s="237" t="s">
        <v>32</v>
      </c>
      <c r="F269" s="238" t="s">
        <v>522</v>
      </c>
      <c r="G269" s="236"/>
      <c r="H269" s="239">
        <v>10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171</v>
      </c>
      <c r="AU269" s="245" t="s">
        <v>88</v>
      </c>
      <c r="AV269" s="14" t="s">
        <v>88</v>
      </c>
      <c r="AW269" s="14" t="s">
        <v>39</v>
      </c>
      <c r="AX269" s="14" t="s">
        <v>78</v>
      </c>
      <c r="AY269" s="245" t="s">
        <v>164</v>
      </c>
    </row>
    <row r="270" s="14" customFormat="1">
      <c r="A270" s="14"/>
      <c r="B270" s="235"/>
      <c r="C270" s="236"/>
      <c r="D270" s="226" t="s">
        <v>171</v>
      </c>
      <c r="E270" s="237" t="s">
        <v>32</v>
      </c>
      <c r="F270" s="238" t="s">
        <v>523</v>
      </c>
      <c r="G270" s="236"/>
      <c r="H270" s="239">
        <v>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171</v>
      </c>
      <c r="AU270" s="245" t="s">
        <v>88</v>
      </c>
      <c r="AV270" s="14" t="s">
        <v>88</v>
      </c>
      <c r="AW270" s="14" t="s">
        <v>39</v>
      </c>
      <c r="AX270" s="14" t="s">
        <v>78</v>
      </c>
      <c r="AY270" s="245" t="s">
        <v>164</v>
      </c>
    </row>
    <row r="271" s="15" customFormat="1">
      <c r="A271" s="15"/>
      <c r="B271" s="246"/>
      <c r="C271" s="247"/>
      <c r="D271" s="226" t="s">
        <v>171</v>
      </c>
      <c r="E271" s="248" t="s">
        <v>32</v>
      </c>
      <c r="F271" s="249" t="s">
        <v>178</v>
      </c>
      <c r="G271" s="247"/>
      <c r="H271" s="250">
        <v>16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171</v>
      </c>
      <c r="AU271" s="256" t="s">
        <v>88</v>
      </c>
      <c r="AV271" s="15" t="s">
        <v>169</v>
      </c>
      <c r="AW271" s="15" t="s">
        <v>39</v>
      </c>
      <c r="AX271" s="15" t="s">
        <v>86</v>
      </c>
      <c r="AY271" s="256" t="s">
        <v>164</v>
      </c>
    </row>
    <row r="272" s="2" customFormat="1" ht="24.15" customHeight="1">
      <c r="A272" s="42"/>
      <c r="B272" s="43"/>
      <c r="C272" s="210" t="s">
        <v>524</v>
      </c>
      <c r="D272" s="210" t="s">
        <v>166</v>
      </c>
      <c r="E272" s="211" t="s">
        <v>525</v>
      </c>
      <c r="F272" s="212" t="s">
        <v>526</v>
      </c>
      <c r="G272" s="213" t="s">
        <v>186</v>
      </c>
      <c r="H272" s="214">
        <v>88</v>
      </c>
      <c r="I272" s="215"/>
      <c r="J272" s="216">
        <f>ROUND(I272*H272,2)</f>
        <v>0</v>
      </c>
      <c r="K272" s="217"/>
      <c r="L272" s="48"/>
      <c r="M272" s="218" t="s">
        <v>32</v>
      </c>
      <c r="N272" s="219" t="s">
        <v>49</v>
      </c>
      <c r="O272" s="88"/>
      <c r="P272" s="220">
        <f>O272*H272</f>
        <v>0</v>
      </c>
      <c r="Q272" s="220">
        <v>0.10095</v>
      </c>
      <c r="R272" s="220">
        <f>Q272*H272</f>
        <v>8.8835999999999995</v>
      </c>
      <c r="S272" s="220">
        <v>0</v>
      </c>
      <c r="T272" s="221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2" t="s">
        <v>169</v>
      </c>
      <c r="AT272" s="222" t="s">
        <v>166</v>
      </c>
      <c r="AU272" s="222" t="s">
        <v>88</v>
      </c>
      <c r="AY272" s="20" t="s">
        <v>164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0" t="s">
        <v>86</v>
      </c>
      <c r="BK272" s="223">
        <f>ROUND(I272*H272,2)</f>
        <v>0</v>
      </c>
      <c r="BL272" s="20" t="s">
        <v>169</v>
      </c>
      <c r="BM272" s="222" t="s">
        <v>527</v>
      </c>
    </row>
    <row r="273" s="14" customFormat="1">
      <c r="A273" s="14"/>
      <c r="B273" s="235"/>
      <c r="C273" s="236"/>
      <c r="D273" s="226" t="s">
        <v>171</v>
      </c>
      <c r="E273" s="237" t="s">
        <v>32</v>
      </c>
      <c r="F273" s="238" t="s">
        <v>528</v>
      </c>
      <c r="G273" s="236"/>
      <c r="H273" s="239">
        <v>88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171</v>
      </c>
      <c r="AU273" s="245" t="s">
        <v>88</v>
      </c>
      <c r="AV273" s="14" t="s">
        <v>88</v>
      </c>
      <c r="AW273" s="14" t="s">
        <v>39</v>
      </c>
      <c r="AX273" s="14" t="s">
        <v>86</v>
      </c>
      <c r="AY273" s="245" t="s">
        <v>164</v>
      </c>
    </row>
    <row r="274" s="2" customFormat="1" ht="16.5" customHeight="1">
      <c r="A274" s="42"/>
      <c r="B274" s="43"/>
      <c r="C274" s="257" t="s">
        <v>529</v>
      </c>
      <c r="D274" s="257" t="s">
        <v>243</v>
      </c>
      <c r="E274" s="258" t="s">
        <v>530</v>
      </c>
      <c r="F274" s="259" t="s">
        <v>531</v>
      </c>
      <c r="G274" s="260" t="s">
        <v>186</v>
      </c>
      <c r="H274" s="261">
        <v>89.760000000000005</v>
      </c>
      <c r="I274" s="262"/>
      <c r="J274" s="263">
        <f>ROUND(I274*H274,2)</f>
        <v>0</v>
      </c>
      <c r="K274" s="264"/>
      <c r="L274" s="265"/>
      <c r="M274" s="266" t="s">
        <v>32</v>
      </c>
      <c r="N274" s="267" t="s">
        <v>49</v>
      </c>
      <c r="O274" s="88"/>
      <c r="P274" s="220">
        <f>O274*H274</f>
        <v>0</v>
      </c>
      <c r="Q274" s="220">
        <v>0.024</v>
      </c>
      <c r="R274" s="220">
        <f>Q274*H274</f>
        <v>2.1542400000000002</v>
      </c>
      <c r="S274" s="220">
        <v>0</v>
      </c>
      <c r="T274" s="221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2" t="s">
        <v>206</v>
      </c>
      <c r="AT274" s="222" t="s">
        <v>243</v>
      </c>
      <c r="AU274" s="222" t="s">
        <v>88</v>
      </c>
      <c r="AY274" s="20" t="s">
        <v>164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0" t="s">
        <v>86</v>
      </c>
      <c r="BK274" s="223">
        <f>ROUND(I274*H274,2)</f>
        <v>0</v>
      </c>
      <c r="BL274" s="20" t="s">
        <v>169</v>
      </c>
      <c r="BM274" s="222" t="s">
        <v>532</v>
      </c>
    </row>
    <row r="275" s="14" customFormat="1">
      <c r="A275" s="14"/>
      <c r="B275" s="235"/>
      <c r="C275" s="236"/>
      <c r="D275" s="226" t="s">
        <v>171</v>
      </c>
      <c r="E275" s="237" t="s">
        <v>32</v>
      </c>
      <c r="F275" s="238" t="s">
        <v>533</v>
      </c>
      <c r="G275" s="236"/>
      <c r="H275" s="239">
        <v>89.760000000000005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171</v>
      </c>
      <c r="AU275" s="245" t="s">
        <v>88</v>
      </c>
      <c r="AV275" s="14" t="s">
        <v>88</v>
      </c>
      <c r="AW275" s="14" t="s">
        <v>39</v>
      </c>
      <c r="AX275" s="14" t="s">
        <v>86</v>
      </c>
      <c r="AY275" s="245" t="s">
        <v>164</v>
      </c>
    </row>
    <row r="276" s="2" customFormat="1" ht="21.75" customHeight="1">
      <c r="A276" s="42"/>
      <c r="B276" s="43"/>
      <c r="C276" s="210" t="s">
        <v>534</v>
      </c>
      <c r="D276" s="210" t="s">
        <v>166</v>
      </c>
      <c r="E276" s="211" t="s">
        <v>535</v>
      </c>
      <c r="F276" s="212" t="s">
        <v>536</v>
      </c>
      <c r="G276" s="213" t="s">
        <v>186</v>
      </c>
      <c r="H276" s="214">
        <v>65</v>
      </c>
      <c r="I276" s="215"/>
      <c r="J276" s="216">
        <f>ROUND(I276*H276,2)</f>
        <v>0</v>
      </c>
      <c r="K276" s="217"/>
      <c r="L276" s="48"/>
      <c r="M276" s="218" t="s">
        <v>32</v>
      </c>
      <c r="N276" s="219" t="s">
        <v>49</v>
      </c>
      <c r="O276" s="88"/>
      <c r="P276" s="220">
        <f>O276*H276</f>
        <v>0</v>
      </c>
      <c r="Q276" s="220">
        <v>0.00044999999999999999</v>
      </c>
      <c r="R276" s="220">
        <f>Q276*H276</f>
        <v>0.029249999999999998</v>
      </c>
      <c r="S276" s="220">
        <v>0</v>
      </c>
      <c r="T276" s="221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2" t="s">
        <v>169</v>
      </c>
      <c r="AT276" s="222" t="s">
        <v>166</v>
      </c>
      <c r="AU276" s="222" t="s">
        <v>88</v>
      </c>
      <c r="AY276" s="20" t="s">
        <v>164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0" t="s">
        <v>86</v>
      </c>
      <c r="BK276" s="223">
        <f>ROUND(I276*H276,2)</f>
        <v>0</v>
      </c>
      <c r="BL276" s="20" t="s">
        <v>169</v>
      </c>
      <c r="BM276" s="222" t="s">
        <v>537</v>
      </c>
    </row>
    <row r="277" s="13" customFormat="1">
      <c r="A277" s="13"/>
      <c r="B277" s="224"/>
      <c r="C277" s="225"/>
      <c r="D277" s="226" t="s">
        <v>171</v>
      </c>
      <c r="E277" s="227" t="s">
        <v>32</v>
      </c>
      <c r="F277" s="228" t="s">
        <v>538</v>
      </c>
      <c r="G277" s="225"/>
      <c r="H277" s="227" t="s">
        <v>32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171</v>
      </c>
      <c r="AU277" s="234" t="s">
        <v>88</v>
      </c>
      <c r="AV277" s="13" t="s">
        <v>86</v>
      </c>
      <c r="AW277" s="13" t="s">
        <v>39</v>
      </c>
      <c r="AX277" s="13" t="s">
        <v>78</v>
      </c>
      <c r="AY277" s="234" t="s">
        <v>164</v>
      </c>
    </row>
    <row r="278" s="14" customFormat="1">
      <c r="A278" s="14"/>
      <c r="B278" s="235"/>
      <c r="C278" s="236"/>
      <c r="D278" s="226" t="s">
        <v>171</v>
      </c>
      <c r="E278" s="237" t="s">
        <v>32</v>
      </c>
      <c r="F278" s="238" t="s">
        <v>539</v>
      </c>
      <c r="G278" s="236"/>
      <c r="H278" s="239">
        <v>65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171</v>
      </c>
      <c r="AU278" s="245" t="s">
        <v>88</v>
      </c>
      <c r="AV278" s="14" t="s">
        <v>88</v>
      </c>
      <c r="AW278" s="14" t="s">
        <v>39</v>
      </c>
      <c r="AX278" s="14" t="s">
        <v>86</v>
      </c>
      <c r="AY278" s="245" t="s">
        <v>164</v>
      </c>
    </row>
    <row r="279" s="2" customFormat="1" ht="16.5" customHeight="1">
      <c r="A279" s="42"/>
      <c r="B279" s="43"/>
      <c r="C279" s="210" t="s">
        <v>540</v>
      </c>
      <c r="D279" s="210" t="s">
        <v>166</v>
      </c>
      <c r="E279" s="211" t="s">
        <v>541</v>
      </c>
      <c r="F279" s="212" t="s">
        <v>542</v>
      </c>
      <c r="G279" s="213" t="s">
        <v>102</v>
      </c>
      <c r="H279" s="214">
        <v>165</v>
      </c>
      <c r="I279" s="215"/>
      <c r="J279" s="216">
        <f>ROUND(I279*H279,2)</f>
        <v>0</v>
      </c>
      <c r="K279" s="217"/>
      <c r="L279" s="48"/>
      <c r="M279" s="218" t="s">
        <v>32</v>
      </c>
      <c r="N279" s="219" t="s">
        <v>49</v>
      </c>
      <c r="O279" s="88"/>
      <c r="P279" s="220">
        <f>O279*H279</f>
        <v>0</v>
      </c>
      <c r="Q279" s="220">
        <v>0.00068999999999999997</v>
      </c>
      <c r="R279" s="220">
        <f>Q279*H279</f>
        <v>0.11384999999999999</v>
      </c>
      <c r="S279" s="220">
        <v>0</v>
      </c>
      <c r="T279" s="221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2" t="s">
        <v>169</v>
      </c>
      <c r="AT279" s="222" t="s">
        <v>166</v>
      </c>
      <c r="AU279" s="222" t="s">
        <v>88</v>
      </c>
      <c r="AY279" s="20" t="s">
        <v>164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0" t="s">
        <v>86</v>
      </c>
      <c r="BK279" s="223">
        <f>ROUND(I279*H279,2)</f>
        <v>0</v>
      </c>
      <c r="BL279" s="20" t="s">
        <v>169</v>
      </c>
      <c r="BM279" s="222" t="s">
        <v>543</v>
      </c>
    </row>
    <row r="280" s="13" customFormat="1">
      <c r="A280" s="13"/>
      <c r="B280" s="224"/>
      <c r="C280" s="225"/>
      <c r="D280" s="226" t="s">
        <v>171</v>
      </c>
      <c r="E280" s="227" t="s">
        <v>32</v>
      </c>
      <c r="F280" s="228" t="s">
        <v>544</v>
      </c>
      <c r="G280" s="225"/>
      <c r="H280" s="227" t="s">
        <v>32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171</v>
      </c>
      <c r="AU280" s="234" t="s">
        <v>88</v>
      </c>
      <c r="AV280" s="13" t="s">
        <v>86</v>
      </c>
      <c r="AW280" s="13" t="s">
        <v>39</v>
      </c>
      <c r="AX280" s="13" t="s">
        <v>78</v>
      </c>
      <c r="AY280" s="234" t="s">
        <v>164</v>
      </c>
    </row>
    <row r="281" s="14" customFormat="1">
      <c r="A281" s="14"/>
      <c r="B281" s="235"/>
      <c r="C281" s="236"/>
      <c r="D281" s="226" t="s">
        <v>171</v>
      </c>
      <c r="E281" s="237" t="s">
        <v>32</v>
      </c>
      <c r="F281" s="238" t="s">
        <v>545</v>
      </c>
      <c r="G281" s="236"/>
      <c r="H281" s="239">
        <v>165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171</v>
      </c>
      <c r="AU281" s="245" t="s">
        <v>88</v>
      </c>
      <c r="AV281" s="14" t="s">
        <v>88</v>
      </c>
      <c r="AW281" s="14" t="s">
        <v>39</v>
      </c>
      <c r="AX281" s="14" t="s">
        <v>86</v>
      </c>
      <c r="AY281" s="245" t="s">
        <v>164</v>
      </c>
    </row>
    <row r="282" s="2" customFormat="1" ht="33" customHeight="1">
      <c r="A282" s="42"/>
      <c r="B282" s="43"/>
      <c r="C282" s="210" t="s">
        <v>546</v>
      </c>
      <c r="D282" s="210" t="s">
        <v>166</v>
      </c>
      <c r="E282" s="211" t="s">
        <v>547</v>
      </c>
      <c r="F282" s="212" t="s">
        <v>548</v>
      </c>
      <c r="G282" s="213" t="s">
        <v>186</v>
      </c>
      <c r="H282" s="214">
        <v>65</v>
      </c>
      <c r="I282" s="215"/>
      <c r="J282" s="216">
        <f>ROUND(I282*H282,2)</f>
        <v>0</v>
      </c>
      <c r="K282" s="217"/>
      <c r="L282" s="48"/>
      <c r="M282" s="218" t="s">
        <v>32</v>
      </c>
      <c r="N282" s="219" t="s">
        <v>49</v>
      </c>
      <c r="O282" s="88"/>
      <c r="P282" s="220">
        <f>O282*H282</f>
        <v>0</v>
      </c>
      <c r="Q282" s="220">
        <v>0.00060999999999999997</v>
      </c>
      <c r="R282" s="220">
        <f>Q282*H282</f>
        <v>0.039649999999999998</v>
      </c>
      <c r="S282" s="220">
        <v>0</v>
      </c>
      <c r="T282" s="221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2" t="s">
        <v>169</v>
      </c>
      <c r="AT282" s="222" t="s">
        <v>166</v>
      </c>
      <c r="AU282" s="222" t="s">
        <v>88</v>
      </c>
      <c r="AY282" s="20" t="s">
        <v>164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0" t="s">
        <v>86</v>
      </c>
      <c r="BK282" s="223">
        <f>ROUND(I282*H282,2)</f>
        <v>0</v>
      </c>
      <c r="BL282" s="20" t="s">
        <v>169</v>
      </c>
      <c r="BM282" s="222" t="s">
        <v>549</v>
      </c>
    </row>
    <row r="283" s="13" customFormat="1">
      <c r="A283" s="13"/>
      <c r="B283" s="224"/>
      <c r="C283" s="225"/>
      <c r="D283" s="226" t="s">
        <v>171</v>
      </c>
      <c r="E283" s="227" t="s">
        <v>32</v>
      </c>
      <c r="F283" s="228" t="s">
        <v>550</v>
      </c>
      <c r="G283" s="225"/>
      <c r="H283" s="227" t="s">
        <v>32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171</v>
      </c>
      <c r="AU283" s="234" t="s">
        <v>88</v>
      </c>
      <c r="AV283" s="13" t="s">
        <v>86</v>
      </c>
      <c r="AW283" s="13" t="s">
        <v>39</v>
      </c>
      <c r="AX283" s="13" t="s">
        <v>78</v>
      </c>
      <c r="AY283" s="234" t="s">
        <v>164</v>
      </c>
    </row>
    <row r="284" s="14" customFormat="1">
      <c r="A284" s="14"/>
      <c r="B284" s="235"/>
      <c r="C284" s="236"/>
      <c r="D284" s="226" t="s">
        <v>171</v>
      </c>
      <c r="E284" s="237" t="s">
        <v>32</v>
      </c>
      <c r="F284" s="238" t="s">
        <v>551</v>
      </c>
      <c r="G284" s="236"/>
      <c r="H284" s="239">
        <v>65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171</v>
      </c>
      <c r="AU284" s="245" t="s">
        <v>88</v>
      </c>
      <c r="AV284" s="14" t="s">
        <v>88</v>
      </c>
      <c r="AW284" s="14" t="s">
        <v>39</v>
      </c>
      <c r="AX284" s="14" t="s">
        <v>78</v>
      </c>
      <c r="AY284" s="245" t="s">
        <v>164</v>
      </c>
    </row>
    <row r="285" s="15" customFormat="1">
      <c r="A285" s="15"/>
      <c r="B285" s="246"/>
      <c r="C285" s="247"/>
      <c r="D285" s="226" t="s">
        <v>171</v>
      </c>
      <c r="E285" s="248" t="s">
        <v>32</v>
      </c>
      <c r="F285" s="249" t="s">
        <v>178</v>
      </c>
      <c r="G285" s="247"/>
      <c r="H285" s="250">
        <v>65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171</v>
      </c>
      <c r="AU285" s="256" t="s">
        <v>88</v>
      </c>
      <c r="AV285" s="15" t="s">
        <v>169</v>
      </c>
      <c r="AW285" s="15" t="s">
        <v>39</v>
      </c>
      <c r="AX285" s="15" t="s">
        <v>86</v>
      </c>
      <c r="AY285" s="256" t="s">
        <v>164</v>
      </c>
    </row>
    <row r="286" s="2" customFormat="1" ht="16.5" customHeight="1">
      <c r="A286" s="42"/>
      <c r="B286" s="43"/>
      <c r="C286" s="210" t="s">
        <v>552</v>
      </c>
      <c r="D286" s="210" t="s">
        <v>166</v>
      </c>
      <c r="E286" s="211" t="s">
        <v>553</v>
      </c>
      <c r="F286" s="212" t="s">
        <v>554</v>
      </c>
      <c r="G286" s="213" t="s">
        <v>186</v>
      </c>
      <c r="H286" s="214">
        <v>65</v>
      </c>
      <c r="I286" s="215"/>
      <c r="J286" s="216">
        <f>ROUND(I286*H286,2)</f>
        <v>0</v>
      </c>
      <c r="K286" s="217"/>
      <c r="L286" s="48"/>
      <c r="M286" s="218" t="s">
        <v>32</v>
      </c>
      <c r="N286" s="219" t="s">
        <v>49</v>
      </c>
      <c r="O286" s="88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2" t="s">
        <v>169</v>
      </c>
      <c r="AT286" s="222" t="s">
        <v>166</v>
      </c>
      <c r="AU286" s="222" t="s">
        <v>88</v>
      </c>
      <c r="AY286" s="20" t="s">
        <v>164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20" t="s">
        <v>86</v>
      </c>
      <c r="BK286" s="223">
        <f>ROUND(I286*H286,2)</f>
        <v>0</v>
      </c>
      <c r="BL286" s="20" t="s">
        <v>169</v>
      </c>
      <c r="BM286" s="222" t="s">
        <v>555</v>
      </c>
    </row>
    <row r="287" s="13" customFormat="1">
      <c r="A287" s="13"/>
      <c r="B287" s="224"/>
      <c r="C287" s="225"/>
      <c r="D287" s="226" t="s">
        <v>171</v>
      </c>
      <c r="E287" s="227" t="s">
        <v>32</v>
      </c>
      <c r="F287" s="228" t="s">
        <v>550</v>
      </c>
      <c r="G287" s="225"/>
      <c r="H287" s="227" t="s">
        <v>32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171</v>
      </c>
      <c r="AU287" s="234" t="s">
        <v>88</v>
      </c>
      <c r="AV287" s="13" t="s">
        <v>86</v>
      </c>
      <c r="AW287" s="13" t="s">
        <v>39</v>
      </c>
      <c r="AX287" s="13" t="s">
        <v>78</v>
      </c>
      <c r="AY287" s="234" t="s">
        <v>164</v>
      </c>
    </row>
    <row r="288" s="14" customFormat="1">
      <c r="A288" s="14"/>
      <c r="B288" s="235"/>
      <c r="C288" s="236"/>
      <c r="D288" s="226" t="s">
        <v>171</v>
      </c>
      <c r="E288" s="237" t="s">
        <v>32</v>
      </c>
      <c r="F288" s="238" t="s">
        <v>551</v>
      </c>
      <c r="G288" s="236"/>
      <c r="H288" s="239">
        <v>65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171</v>
      </c>
      <c r="AU288" s="245" t="s">
        <v>88</v>
      </c>
      <c r="AV288" s="14" t="s">
        <v>88</v>
      </c>
      <c r="AW288" s="14" t="s">
        <v>39</v>
      </c>
      <c r="AX288" s="14" t="s">
        <v>78</v>
      </c>
      <c r="AY288" s="245" t="s">
        <v>164</v>
      </c>
    </row>
    <row r="289" s="15" customFormat="1">
      <c r="A289" s="15"/>
      <c r="B289" s="246"/>
      <c r="C289" s="247"/>
      <c r="D289" s="226" t="s">
        <v>171</v>
      </c>
      <c r="E289" s="248" t="s">
        <v>32</v>
      </c>
      <c r="F289" s="249" t="s">
        <v>178</v>
      </c>
      <c r="G289" s="247"/>
      <c r="H289" s="250">
        <v>65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171</v>
      </c>
      <c r="AU289" s="256" t="s">
        <v>88</v>
      </c>
      <c r="AV289" s="15" t="s">
        <v>169</v>
      </c>
      <c r="AW289" s="15" t="s">
        <v>39</v>
      </c>
      <c r="AX289" s="15" t="s">
        <v>86</v>
      </c>
      <c r="AY289" s="256" t="s">
        <v>164</v>
      </c>
    </row>
    <row r="290" s="2" customFormat="1" ht="33" customHeight="1">
      <c r="A290" s="42"/>
      <c r="B290" s="43"/>
      <c r="C290" s="210" t="s">
        <v>556</v>
      </c>
      <c r="D290" s="210" t="s">
        <v>166</v>
      </c>
      <c r="E290" s="211" t="s">
        <v>557</v>
      </c>
      <c r="F290" s="212" t="s">
        <v>558</v>
      </c>
      <c r="G290" s="213" t="s">
        <v>102</v>
      </c>
      <c r="H290" s="214">
        <v>5</v>
      </c>
      <c r="I290" s="215"/>
      <c r="J290" s="216">
        <f>ROUND(I290*H290,2)</f>
        <v>0</v>
      </c>
      <c r="K290" s="217"/>
      <c r="L290" s="48"/>
      <c r="M290" s="218" t="s">
        <v>32</v>
      </c>
      <c r="N290" s="219" t="s">
        <v>49</v>
      </c>
      <c r="O290" s="88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2" t="s">
        <v>169</v>
      </c>
      <c r="AT290" s="222" t="s">
        <v>166</v>
      </c>
      <c r="AU290" s="222" t="s">
        <v>88</v>
      </c>
      <c r="AY290" s="20" t="s">
        <v>164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20" t="s">
        <v>86</v>
      </c>
      <c r="BK290" s="223">
        <f>ROUND(I290*H290,2)</f>
        <v>0</v>
      </c>
      <c r="BL290" s="20" t="s">
        <v>169</v>
      </c>
      <c r="BM290" s="222" t="s">
        <v>559</v>
      </c>
    </row>
    <row r="291" s="14" customFormat="1">
      <c r="A291" s="14"/>
      <c r="B291" s="235"/>
      <c r="C291" s="236"/>
      <c r="D291" s="226" t="s">
        <v>171</v>
      </c>
      <c r="E291" s="237" t="s">
        <v>32</v>
      </c>
      <c r="F291" s="238" t="s">
        <v>104</v>
      </c>
      <c r="G291" s="236"/>
      <c r="H291" s="239">
        <v>5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171</v>
      </c>
      <c r="AU291" s="245" t="s">
        <v>88</v>
      </c>
      <c r="AV291" s="14" t="s">
        <v>88</v>
      </c>
      <c r="AW291" s="14" t="s">
        <v>39</v>
      </c>
      <c r="AX291" s="14" t="s">
        <v>86</v>
      </c>
      <c r="AY291" s="245" t="s">
        <v>164</v>
      </c>
    </row>
    <row r="292" s="12" customFormat="1" ht="22.8" customHeight="1">
      <c r="A292" s="12"/>
      <c r="B292" s="194"/>
      <c r="C292" s="195"/>
      <c r="D292" s="196" t="s">
        <v>77</v>
      </c>
      <c r="E292" s="208" t="s">
        <v>560</v>
      </c>
      <c r="F292" s="208" t="s">
        <v>561</v>
      </c>
      <c r="G292" s="195"/>
      <c r="H292" s="195"/>
      <c r="I292" s="198"/>
      <c r="J292" s="209">
        <f>BK292</f>
        <v>0</v>
      </c>
      <c r="K292" s="195"/>
      <c r="L292" s="200"/>
      <c r="M292" s="201"/>
      <c r="N292" s="202"/>
      <c r="O292" s="202"/>
      <c r="P292" s="203">
        <f>SUM(P293:P339)</f>
        <v>0</v>
      </c>
      <c r="Q292" s="202"/>
      <c r="R292" s="203">
        <f>SUM(R293:R339)</f>
        <v>0</v>
      </c>
      <c r="S292" s="202"/>
      <c r="T292" s="204">
        <f>SUM(T293:T339)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5" t="s">
        <v>86</v>
      </c>
      <c r="AT292" s="206" t="s">
        <v>77</v>
      </c>
      <c r="AU292" s="206" t="s">
        <v>86</v>
      </c>
      <c r="AY292" s="205" t="s">
        <v>164</v>
      </c>
      <c r="BK292" s="207">
        <f>SUM(BK293:BK339)</f>
        <v>0</v>
      </c>
    </row>
    <row r="293" s="2" customFormat="1" ht="16.5" customHeight="1">
      <c r="A293" s="42"/>
      <c r="B293" s="43"/>
      <c r="C293" s="210" t="s">
        <v>496</v>
      </c>
      <c r="D293" s="210" t="s">
        <v>166</v>
      </c>
      <c r="E293" s="211" t="s">
        <v>562</v>
      </c>
      <c r="F293" s="212" t="s">
        <v>563</v>
      </c>
      <c r="G293" s="213" t="s">
        <v>246</v>
      </c>
      <c r="H293" s="214">
        <v>133.375</v>
      </c>
      <c r="I293" s="215"/>
      <c r="J293" s="216">
        <f>ROUND(I293*H293,2)</f>
        <v>0</v>
      </c>
      <c r="K293" s="217"/>
      <c r="L293" s="48"/>
      <c r="M293" s="218" t="s">
        <v>32</v>
      </c>
      <c r="N293" s="219" t="s">
        <v>49</v>
      </c>
      <c r="O293" s="88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2" t="s">
        <v>169</v>
      </c>
      <c r="AT293" s="222" t="s">
        <v>166</v>
      </c>
      <c r="AU293" s="222" t="s">
        <v>88</v>
      </c>
      <c r="AY293" s="20" t="s">
        <v>164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0" t="s">
        <v>86</v>
      </c>
      <c r="BK293" s="223">
        <f>ROUND(I293*H293,2)</f>
        <v>0</v>
      </c>
      <c r="BL293" s="20" t="s">
        <v>169</v>
      </c>
      <c r="BM293" s="222" t="s">
        <v>564</v>
      </c>
    </row>
    <row r="294" s="13" customFormat="1">
      <c r="A294" s="13"/>
      <c r="B294" s="224"/>
      <c r="C294" s="225"/>
      <c r="D294" s="226" t="s">
        <v>171</v>
      </c>
      <c r="E294" s="227" t="s">
        <v>32</v>
      </c>
      <c r="F294" s="228" t="s">
        <v>565</v>
      </c>
      <c r="G294" s="225"/>
      <c r="H294" s="227" t="s">
        <v>32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171</v>
      </c>
      <c r="AU294" s="234" t="s">
        <v>88</v>
      </c>
      <c r="AV294" s="13" t="s">
        <v>86</v>
      </c>
      <c r="AW294" s="13" t="s">
        <v>39</v>
      </c>
      <c r="AX294" s="13" t="s">
        <v>78</v>
      </c>
      <c r="AY294" s="234" t="s">
        <v>164</v>
      </c>
    </row>
    <row r="295" s="14" customFormat="1">
      <c r="A295" s="14"/>
      <c r="B295" s="235"/>
      <c r="C295" s="236"/>
      <c r="D295" s="226" t="s">
        <v>171</v>
      </c>
      <c r="E295" s="237" t="s">
        <v>32</v>
      </c>
      <c r="F295" s="238" t="s">
        <v>566</v>
      </c>
      <c r="G295" s="236"/>
      <c r="H295" s="239">
        <v>78.375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171</v>
      </c>
      <c r="AU295" s="245" t="s">
        <v>88</v>
      </c>
      <c r="AV295" s="14" t="s">
        <v>88</v>
      </c>
      <c r="AW295" s="14" t="s">
        <v>39</v>
      </c>
      <c r="AX295" s="14" t="s">
        <v>78</v>
      </c>
      <c r="AY295" s="245" t="s">
        <v>164</v>
      </c>
    </row>
    <row r="296" s="14" customFormat="1">
      <c r="A296" s="14"/>
      <c r="B296" s="235"/>
      <c r="C296" s="236"/>
      <c r="D296" s="226" t="s">
        <v>171</v>
      </c>
      <c r="E296" s="237" t="s">
        <v>32</v>
      </c>
      <c r="F296" s="238" t="s">
        <v>567</v>
      </c>
      <c r="G296" s="236"/>
      <c r="H296" s="239">
        <v>55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171</v>
      </c>
      <c r="AU296" s="245" t="s">
        <v>88</v>
      </c>
      <c r="AV296" s="14" t="s">
        <v>88</v>
      </c>
      <c r="AW296" s="14" t="s">
        <v>39</v>
      </c>
      <c r="AX296" s="14" t="s">
        <v>78</v>
      </c>
      <c r="AY296" s="245" t="s">
        <v>164</v>
      </c>
    </row>
    <row r="297" s="15" customFormat="1">
      <c r="A297" s="15"/>
      <c r="B297" s="246"/>
      <c r="C297" s="247"/>
      <c r="D297" s="226" t="s">
        <v>171</v>
      </c>
      <c r="E297" s="248" t="s">
        <v>32</v>
      </c>
      <c r="F297" s="249" t="s">
        <v>178</v>
      </c>
      <c r="G297" s="247"/>
      <c r="H297" s="250">
        <v>133.375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171</v>
      </c>
      <c r="AU297" s="256" t="s">
        <v>88</v>
      </c>
      <c r="AV297" s="15" t="s">
        <v>169</v>
      </c>
      <c r="AW297" s="15" t="s">
        <v>39</v>
      </c>
      <c r="AX297" s="15" t="s">
        <v>86</v>
      </c>
      <c r="AY297" s="256" t="s">
        <v>164</v>
      </c>
    </row>
    <row r="298" s="2" customFormat="1" ht="24.15" customHeight="1">
      <c r="A298" s="42"/>
      <c r="B298" s="43"/>
      <c r="C298" s="210" t="s">
        <v>568</v>
      </c>
      <c r="D298" s="210" t="s">
        <v>166</v>
      </c>
      <c r="E298" s="211" t="s">
        <v>569</v>
      </c>
      <c r="F298" s="212" t="s">
        <v>570</v>
      </c>
      <c r="G298" s="213" t="s">
        <v>246</v>
      </c>
      <c r="H298" s="214">
        <v>102.52</v>
      </c>
      <c r="I298" s="215"/>
      <c r="J298" s="216">
        <f>ROUND(I298*H298,2)</f>
        <v>0</v>
      </c>
      <c r="K298" s="217"/>
      <c r="L298" s="48"/>
      <c r="M298" s="218" t="s">
        <v>32</v>
      </c>
      <c r="N298" s="219" t="s">
        <v>49</v>
      </c>
      <c r="O298" s="88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2" t="s">
        <v>169</v>
      </c>
      <c r="AT298" s="222" t="s">
        <v>166</v>
      </c>
      <c r="AU298" s="222" t="s">
        <v>88</v>
      </c>
      <c r="AY298" s="20" t="s">
        <v>164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20" t="s">
        <v>86</v>
      </c>
      <c r="BK298" s="223">
        <f>ROUND(I298*H298,2)</f>
        <v>0</v>
      </c>
      <c r="BL298" s="20" t="s">
        <v>169</v>
      </c>
      <c r="BM298" s="222" t="s">
        <v>571</v>
      </c>
    </row>
    <row r="299" s="13" customFormat="1">
      <c r="A299" s="13"/>
      <c r="B299" s="224"/>
      <c r="C299" s="225"/>
      <c r="D299" s="226" t="s">
        <v>171</v>
      </c>
      <c r="E299" s="227" t="s">
        <v>32</v>
      </c>
      <c r="F299" s="228" t="s">
        <v>572</v>
      </c>
      <c r="G299" s="225"/>
      <c r="H299" s="227" t="s">
        <v>32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171</v>
      </c>
      <c r="AU299" s="234" t="s">
        <v>88</v>
      </c>
      <c r="AV299" s="13" t="s">
        <v>86</v>
      </c>
      <c r="AW299" s="13" t="s">
        <v>39</v>
      </c>
      <c r="AX299" s="13" t="s">
        <v>78</v>
      </c>
      <c r="AY299" s="234" t="s">
        <v>164</v>
      </c>
    </row>
    <row r="300" s="14" customFormat="1">
      <c r="A300" s="14"/>
      <c r="B300" s="235"/>
      <c r="C300" s="236"/>
      <c r="D300" s="226" t="s">
        <v>171</v>
      </c>
      <c r="E300" s="237" t="s">
        <v>32</v>
      </c>
      <c r="F300" s="238" t="s">
        <v>573</v>
      </c>
      <c r="G300" s="236"/>
      <c r="H300" s="239">
        <v>65.560000000000002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171</v>
      </c>
      <c r="AU300" s="245" t="s">
        <v>88</v>
      </c>
      <c r="AV300" s="14" t="s">
        <v>88</v>
      </c>
      <c r="AW300" s="14" t="s">
        <v>39</v>
      </c>
      <c r="AX300" s="14" t="s">
        <v>78</v>
      </c>
      <c r="AY300" s="245" t="s">
        <v>164</v>
      </c>
    </row>
    <row r="301" s="13" customFormat="1">
      <c r="A301" s="13"/>
      <c r="B301" s="224"/>
      <c r="C301" s="225"/>
      <c r="D301" s="226" t="s">
        <v>171</v>
      </c>
      <c r="E301" s="227" t="s">
        <v>32</v>
      </c>
      <c r="F301" s="228" t="s">
        <v>574</v>
      </c>
      <c r="G301" s="225"/>
      <c r="H301" s="227" t="s">
        <v>32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171</v>
      </c>
      <c r="AU301" s="234" t="s">
        <v>88</v>
      </c>
      <c r="AV301" s="13" t="s">
        <v>86</v>
      </c>
      <c r="AW301" s="13" t="s">
        <v>39</v>
      </c>
      <c r="AX301" s="13" t="s">
        <v>78</v>
      </c>
      <c r="AY301" s="234" t="s">
        <v>164</v>
      </c>
    </row>
    <row r="302" s="14" customFormat="1">
      <c r="A302" s="14"/>
      <c r="B302" s="235"/>
      <c r="C302" s="236"/>
      <c r="D302" s="226" t="s">
        <v>171</v>
      </c>
      <c r="E302" s="237" t="s">
        <v>32</v>
      </c>
      <c r="F302" s="238" t="s">
        <v>575</v>
      </c>
      <c r="G302" s="236"/>
      <c r="H302" s="239">
        <v>36.960000000000001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171</v>
      </c>
      <c r="AU302" s="245" t="s">
        <v>88</v>
      </c>
      <c r="AV302" s="14" t="s">
        <v>88</v>
      </c>
      <c r="AW302" s="14" t="s">
        <v>39</v>
      </c>
      <c r="AX302" s="14" t="s">
        <v>78</v>
      </c>
      <c r="AY302" s="245" t="s">
        <v>164</v>
      </c>
    </row>
    <row r="303" s="15" customFormat="1">
      <c r="A303" s="15"/>
      <c r="B303" s="246"/>
      <c r="C303" s="247"/>
      <c r="D303" s="226" t="s">
        <v>171</v>
      </c>
      <c r="E303" s="248" t="s">
        <v>32</v>
      </c>
      <c r="F303" s="249" t="s">
        <v>178</v>
      </c>
      <c r="G303" s="247"/>
      <c r="H303" s="250">
        <v>102.52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171</v>
      </c>
      <c r="AU303" s="256" t="s">
        <v>88</v>
      </c>
      <c r="AV303" s="15" t="s">
        <v>169</v>
      </c>
      <c r="AW303" s="15" t="s">
        <v>39</v>
      </c>
      <c r="AX303" s="15" t="s">
        <v>86</v>
      </c>
      <c r="AY303" s="256" t="s">
        <v>164</v>
      </c>
    </row>
    <row r="304" s="2" customFormat="1" ht="24.15" customHeight="1">
      <c r="A304" s="42"/>
      <c r="B304" s="43"/>
      <c r="C304" s="210" t="s">
        <v>576</v>
      </c>
      <c r="D304" s="210" t="s">
        <v>166</v>
      </c>
      <c r="E304" s="211" t="s">
        <v>577</v>
      </c>
      <c r="F304" s="212" t="s">
        <v>578</v>
      </c>
      <c r="G304" s="213" t="s">
        <v>246</v>
      </c>
      <c r="H304" s="214">
        <v>2973.0799999999999</v>
      </c>
      <c r="I304" s="215"/>
      <c r="J304" s="216">
        <f>ROUND(I304*H304,2)</f>
        <v>0</v>
      </c>
      <c r="K304" s="217"/>
      <c r="L304" s="48"/>
      <c r="M304" s="218" t="s">
        <v>32</v>
      </c>
      <c r="N304" s="219" t="s">
        <v>49</v>
      </c>
      <c r="O304" s="88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2" t="s">
        <v>169</v>
      </c>
      <c r="AT304" s="222" t="s">
        <v>166</v>
      </c>
      <c r="AU304" s="222" t="s">
        <v>88</v>
      </c>
      <c r="AY304" s="20" t="s">
        <v>164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20" t="s">
        <v>86</v>
      </c>
      <c r="BK304" s="223">
        <f>ROUND(I304*H304,2)</f>
        <v>0</v>
      </c>
      <c r="BL304" s="20" t="s">
        <v>169</v>
      </c>
      <c r="BM304" s="222" t="s">
        <v>579</v>
      </c>
    </row>
    <row r="305" s="2" customFormat="1">
      <c r="A305" s="42"/>
      <c r="B305" s="43"/>
      <c r="C305" s="44"/>
      <c r="D305" s="226" t="s">
        <v>248</v>
      </c>
      <c r="E305" s="44"/>
      <c r="F305" s="268" t="s">
        <v>580</v>
      </c>
      <c r="G305" s="44"/>
      <c r="H305" s="44"/>
      <c r="I305" s="269"/>
      <c r="J305" s="44"/>
      <c r="K305" s="44"/>
      <c r="L305" s="48"/>
      <c r="M305" s="270"/>
      <c r="N305" s="271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248</v>
      </c>
      <c r="AU305" s="20" t="s">
        <v>88</v>
      </c>
    </row>
    <row r="306" s="14" customFormat="1">
      <c r="A306" s="14"/>
      <c r="B306" s="235"/>
      <c r="C306" s="236"/>
      <c r="D306" s="226" t="s">
        <v>171</v>
      </c>
      <c r="E306" s="237" t="s">
        <v>32</v>
      </c>
      <c r="F306" s="238" t="s">
        <v>581</v>
      </c>
      <c r="G306" s="236"/>
      <c r="H306" s="239">
        <v>2973.0799999999999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171</v>
      </c>
      <c r="AU306" s="245" t="s">
        <v>88</v>
      </c>
      <c r="AV306" s="14" t="s">
        <v>88</v>
      </c>
      <c r="AW306" s="14" t="s">
        <v>39</v>
      </c>
      <c r="AX306" s="14" t="s">
        <v>86</v>
      </c>
      <c r="AY306" s="245" t="s">
        <v>164</v>
      </c>
    </row>
    <row r="307" s="2" customFormat="1" ht="24.15" customHeight="1">
      <c r="A307" s="42"/>
      <c r="B307" s="43"/>
      <c r="C307" s="210" t="s">
        <v>582</v>
      </c>
      <c r="D307" s="210" t="s">
        <v>166</v>
      </c>
      <c r="E307" s="211" t="s">
        <v>583</v>
      </c>
      <c r="F307" s="212" t="s">
        <v>584</v>
      </c>
      <c r="G307" s="213" t="s">
        <v>246</v>
      </c>
      <c r="H307" s="214">
        <v>22.879999999999999</v>
      </c>
      <c r="I307" s="215"/>
      <c r="J307" s="216">
        <f>ROUND(I307*H307,2)</f>
        <v>0</v>
      </c>
      <c r="K307" s="217"/>
      <c r="L307" s="48"/>
      <c r="M307" s="218" t="s">
        <v>32</v>
      </c>
      <c r="N307" s="219" t="s">
        <v>49</v>
      </c>
      <c r="O307" s="88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2" t="s">
        <v>169</v>
      </c>
      <c r="AT307" s="222" t="s">
        <v>166</v>
      </c>
      <c r="AU307" s="222" t="s">
        <v>88</v>
      </c>
      <c r="AY307" s="20" t="s">
        <v>164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0" t="s">
        <v>86</v>
      </c>
      <c r="BK307" s="223">
        <f>ROUND(I307*H307,2)</f>
        <v>0</v>
      </c>
      <c r="BL307" s="20" t="s">
        <v>169</v>
      </c>
      <c r="BM307" s="222" t="s">
        <v>585</v>
      </c>
    </row>
    <row r="308" s="13" customFormat="1">
      <c r="A308" s="13"/>
      <c r="B308" s="224"/>
      <c r="C308" s="225"/>
      <c r="D308" s="226" t="s">
        <v>171</v>
      </c>
      <c r="E308" s="227" t="s">
        <v>32</v>
      </c>
      <c r="F308" s="228" t="s">
        <v>586</v>
      </c>
      <c r="G308" s="225"/>
      <c r="H308" s="227" t="s">
        <v>32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171</v>
      </c>
      <c r="AU308" s="234" t="s">
        <v>88</v>
      </c>
      <c r="AV308" s="13" t="s">
        <v>86</v>
      </c>
      <c r="AW308" s="13" t="s">
        <v>39</v>
      </c>
      <c r="AX308" s="13" t="s">
        <v>78</v>
      </c>
      <c r="AY308" s="234" t="s">
        <v>164</v>
      </c>
    </row>
    <row r="309" s="14" customFormat="1">
      <c r="A309" s="14"/>
      <c r="B309" s="235"/>
      <c r="C309" s="236"/>
      <c r="D309" s="226" t="s">
        <v>171</v>
      </c>
      <c r="E309" s="237" t="s">
        <v>32</v>
      </c>
      <c r="F309" s="238" t="s">
        <v>587</v>
      </c>
      <c r="G309" s="236"/>
      <c r="H309" s="239">
        <v>2.6000000000000001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171</v>
      </c>
      <c r="AU309" s="245" t="s">
        <v>88</v>
      </c>
      <c r="AV309" s="14" t="s">
        <v>88</v>
      </c>
      <c r="AW309" s="14" t="s">
        <v>39</v>
      </c>
      <c r="AX309" s="14" t="s">
        <v>78</v>
      </c>
      <c r="AY309" s="245" t="s">
        <v>164</v>
      </c>
    </row>
    <row r="310" s="13" customFormat="1">
      <c r="A310" s="13"/>
      <c r="B310" s="224"/>
      <c r="C310" s="225"/>
      <c r="D310" s="226" t="s">
        <v>171</v>
      </c>
      <c r="E310" s="227" t="s">
        <v>32</v>
      </c>
      <c r="F310" s="228" t="s">
        <v>588</v>
      </c>
      <c r="G310" s="225"/>
      <c r="H310" s="227" t="s">
        <v>32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171</v>
      </c>
      <c r="AU310" s="234" t="s">
        <v>88</v>
      </c>
      <c r="AV310" s="13" t="s">
        <v>86</v>
      </c>
      <c r="AW310" s="13" t="s">
        <v>39</v>
      </c>
      <c r="AX310" s="13" t="s">
        <v>78</v>
      </c>
      <c r="AY310" s="234" t="s">
        <v>164</v>
      </c>
    </row>
    <row r="311" s="14" customFormat="1">
      <c r="A311" s="14"/>
      <c r="B311" s="235"/>
      <c r="C311" s="236"/>
      <c r="D311" s="226" t="s">
        <v>171</v>
      </c>
      <c r="E311" s="237" t="s">
        <v>32</v>
      </c>
      <c r="F311" s="238" t="s">
        <v>589</v>
      </c>
      <c r="G311" s="236"/>
      <c r="H311" s="239">
        <v>18.559999999999999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171</v>
      </c>
      <c r="AU311" s="245" t="s">
        <v>88</v>
      </c>
      <c r="AV311" s="14" t="s">
        <v>88</v>
      </c>
      <c r="AW311" s="14" t="s">
        <v>39</v>
      </c>
      <c r="AX311" s="14" t="s">
        <v>78</v>
      </c>
      <c r="AY311" s="245" t="s">
        <v>164</v>
      </c>
    </row>
    <row r="312" s="13" customFormat="1">
      <c r="A312" s="13"/>
      <c r="B312" s="224"/>
      <c r="C312" s="225"/>
      <c r="D312" s="226" t="s">
        <v>171</v>
      </c>
      <c r="E312" s="227" t="s">
        <v>32</v>
      </c>
      <c r="F312" s="228" t="s">
        <v>590</v>
      </c>
      <c r="G312" s="225"/>
      <c r="H312" s="227" t="s">
        <v>32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171</v>
      </c>
      <c r="AU312" s="234" t="s">
        <v>88</v>
      </c>
      <c r="AV312" s="13" t="s">
        <v>86</v>
      </c>
      <c r="AW312" s="13" t="s">
        <v>39</v>
      </c>
      <c r="AX312" s="13" t="s">
        <v>78</v>
      </c>
      <c r="AY312" s="234" t="s">
        <v>164</v>
      </c>
    </row>
    <row r="313" s="14" customFormat="1">
      <c r="A313" s="14"/>
      <c r="B313" s="235"/>
      <c r="C313" s="236"/>
      <c r="D313" s="226" t="s">
        <v>171</v>
      </c>
      <c r="E313" s="237" t="s">
        <v>32</v>
      </c>
      <c r="F313" s="238" t="s">
        <v>591</v>
      </c>
      <c r="G313" s="236"/>
      <c r="H313" s="239">
        <v>0.81999999999999995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171</v>
      </c>
      <c r="AU313" s="245" t="s">
        <v>88</v>
      </c>
      <c r="AV313" s="14" t="s">
        <v>88</v>
      </c>
      <c r="AW313" s="14" t="s">
        <v>39</v>
      </c>
      <c r="AX313" s="14" t="s">
        <v>78</v>
      </c>
      <c r="AY313" s="245" t="s">
        <v>164</v>
      </c>
    </row>
    <row r="314" s="13" customFormat="1">
      <c r="A314" s="13"/>
      <c r="B314" s="224"/>
      <c r="C314" s="225"/>
      <c r="D314" s="226" t="s">
        <v>171</v>
      </c>
      <c r="E314" s="227" t="s">
        <v>32</v>
      </c>
      <c r="F314" s="228" t="s">
        <v>592</v>
      </c>
      <c r="G314" s="225"/>
      <c r="H314" s="227" t="s">
        <v>32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171</v>
      </c>
      <c r="AU314" s="234" t="s">
        <v>88</v>
      </c>
      <c r="AV314" s="13" t="s">
        <v>86</v>
      </c>
      <c r="AW314" s="13" t="s">
        <v>39</v>
      </c>
      <c r="AX314" s="13" t="s">
        <v>78</v>
      </c>
      <c r="AY314" s="234" t="s">
        <v>164</v>
      </c>
    </row>
    <row r="315" s="14" customFormat="1">
      <c r="A315" s="14"/>
      <c r="B315" s="235"/>
      <c r="C315" s="236"/>
      <c r="D315" s="226" t="s">
        <v>171</v>
      </c>
      <c r="E315" s="237" t="s">
        <v>32</v>
      </c>
      <c r="F315" s="238" t="s">
        <v>593</v>
      </c>
      <c r="G315" s="236"/>
      <c r="H315" s="239">
        <v>0.90000000000000002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171</v>
      </c>
      <c r="AU315" s="245" t="s">
        <v>88</v>
      </c>
      <c r="AV315" s="14" t="s">
        <v>88</v>
      </c>
      <c r="AW315" s="14" t="s">
        <v>39</v>
      </c>
      <c r="AX315" s="14" t="s">
        <v>78</v>
      </c>
      <c r="AY315" s="245" t="s">
        <v>164</v>
      </c>
    </row>
    <row r="316" s="15" customFormat="1">
      <c r="A316" s="15"/>
      <c r="B316" s="246"/>
      <c r="C316" s="247"/>
      <c r="D316" s="226" t="s">
        <v>171</v>
      </c>
      <c r="E316" s="248" t="s">
        <v>32</v>
      </c>
      <c r="F316" s="249" t="s">
        <v>178</v>
      </c>
      <c r="G316" s="247"/>
      <c r="H316" s="250">
        <v>22.879999999999999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171</v>
      </c>
      <c r="AU316" s="256" t="s">
        <v>88</v>
      </c>
      <c r="AV316" s="15" t="s">
        <v>169</v>
      </c>
      <c r="AW316" s="15" t="s">
        <v>39</v>
      </c>
      <c r="AX316" s="15" t="s">
        <v>86</v>
      </c>
      <c r="AY316" s="256" t="s">
        <v>164</v>
      </c>
    </row>
    <row r="317" s="2" customFormat="1" ht="24.15" customHeight="1">
      <c r="A317" s="42"/>
      <c r="B317" s="43"/>
      <c r="C317" s="210" t="s">
        <v>594</v>
      </c>
      <c r="D317" s="210" t="s">
        <v>166</v>
      </c>
      <c r="E317" s="211" t="s">
        <v>595</v>
      </c>
      <c r="F317" s="212" t="s">
        <v>596</v>
      </c>
      <c r="G317" s="213" t="s">
        <v>246</v>
      </c>
      <c r="H317" s="214">
        <v>1737.6800000000001</v>
      </c>
      <c r="I317" s="215"/>
      <c r="J317" s="216">
        <f>ROUND(I317*H317,2)</f>
        <v>0</v>
      </c>
      <c r="K317" s="217"/>
      <c r="L317" s="48"/>
      <c r="M317" s="218" t="s">
        <v>32</v>
      </c>
      <c r="N317" s="219" t="s">
        <v>49</v>
      </c>
      <c r="O317" s="88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2" t="s">
        <v>169</v>
      </c>
      <c r="AT317" s="222" t="s">
        <v>166</v>
      </c>
      <c r="AU317" s="222" t="s">
        <v>88</v>
      </c>
      <c r="AY317" s="20" t="s">
        <v>164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0" t="s">
        <v>86</v>
      </c>
      <c r="BK317" s="223">
        <f>ROUND(I317*H317,2)</f>
        <v>0</v>
      </c>
      <c r="BL317" s="20" t="s">
        <v>169</v>
      </c>
      <c r="BM317" s="222" t="s">
        <v>597</v>
      </c>
    </row>
    <row r="318" s="13" customFormat="1">
      <c r="A318" s="13"/>
      <c r="B318" s="224"/>
      <c r="C318" s="225"/>
      <c r="D318" s="226" t="s">
        <v>171</v>
      </c>
      <c r="E318" s="227" t="s">
        <v>32</v>
      </c>
      <c r="F318" s="228" t="s">
        <v>588</v>
      </c>
      <c r="G318" s="225"/>
      <c r="H318" s="227" t="s">
        <v>32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171</v>
      </c>
      <c r="AU318" s="234" t="s">
        <v>88</v>
      </c>
      <c r="AV318" s="13" t="s">
        <v>86</v>
      </c>
      <c r="AW318" s="13" t="s">
        <v>39</v>
      </c>
      <c r="AX318" s="13" t="s">
        <v>78</v>
      </c>
      <c r="AY318" s="234" t="s">
        <v>164</v>
      </c>
    </row>
    <row r="319" s="14" customFormat="1">
      <c r="A319" s="14"/>
      <c r="B319" s="235"/>
      <c r="C319" s="236"/>
      <c r="D319" s="226" t="s">
        <v>171</v>
      </c>
      <c r="E319" s="237" t="s">
        <v>32</v>
      </c>
      <c r="F319" s="238" t="s">
        <v>598</v>
      </c>
      <c r="G319" s="236"/>
      <c r="H319" s="239">
        <v>74.239999999999995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171</v>
      </c>
      <c r="AU319" s="245" t="s">
        <v>88</v>
      </c>
      <c r="AV319" s="14" t="s">
        <v>88</v>
      </c>
      <c r="AW319" s="14" t="s">
        <v>39</v>
      </c>
      <c r="AX319" s="14" t="s">
        <v>78</v>
      </c>
      <c r="AY319" s="245" t="s">
        <v>164</v>
      </c>
    </row>
    <row r="320" s="13" customFormat="1">
      <c r="A320" s="13"/>
      <c r="B320" s="224"/>
      <c r="C320" s="225"/>
      <c r="D320" s="226" t="s">
        <v>171</v>
      </c>
      <c r="E320" s="227" t="s">
        <v>32</v>
      </c>
      <c r="F320" s="228" t="s">
        <v>599</v>
      </c>
      <c r="G320" s="225"/>
      <c r="H320" s="227" t="s">
        <v>32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171</v>
      </c>
      <c r="AU320" s="234" t="s">
        <v>88</v>
      </c>
      <c r="AV320" s="13" t="s">
        <v>86</v>
      </c>
      <c r="AW320" s="13" t="s">
        <v>39</v>
      </c>
      <c r="AX320" s="13" t="s">
        <v>78</v>
      </c>
      <c r="AY320" s="234" t="s">
        <v>164</v>
      </c>
    </row>
    <row r="321" s="14" customFormat="1">
      <c r="A321" s="14"/>
      <c r="B321" s="235"/>
      <c r="C321" s="236"/>
      <c r="D321" s="226" t="s">
        <v>171</v>
      </c>
      <c r="E321" s="237" t="s">
        <v>32</v>
      </c>
      <c r="F321" s="238" t="s">
        <v>600</v>
      </c>
      <c r="G321" s="236"/>
      <c r="H321" s="239">
        <v>49.880000000000003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171</v>
      </c>
      <c r="AU321" s="245" t="s">
        <v>88</v>
      </c>
      <c r="AV321" s="14" t="s">
        <v>88</v>
      </c>
      <c r="AW321" s="14" t="s">
        <v>39</v>
      </c>
      <c r="AX321" s="14" t="s">
        <v>78</v>
      </c>
      <c r="AY321" s="245" t="s">
        <v>164</v>
      </c>
    </row>
    <row r="322" s="15" customFormat="1">
      <c r="A322" s="15"/>
      <c r="B322" s="246"/>
      <c r="C322" s="247"/>
      <c r="D322" s="226" t="s">
        <v>171</v>
      </c>
      <c r="E322" s="248" t="s">
        <v>32</v>
      </c>
      <c r="F322" s="249" t="s">
        <v>178</v>
      </c>
      <c r="G322" s="247"/>
      <c r="H322" s="250">
        <v>124.12000000000001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171</v>
      </c>
      <c r="AU322" s="256" t="s">
        <v>88</v>
      </c>
      <c r="AV322" s="15" t="s">
        <v>169</v>
      </c>
      <c r="AW322" s="15" t="s">
        <v>39</v>
      </c>
      <c r="AX322" s="15" t="s">
        <v>78</v>
      </c>
      <c r="AY322" s="256" t="s">
        <v>164</v>
      </c>
    </row>
    <row r="323" s="14" customFormat="1">
      <c r="A323" s="14"/>
      <c r="B323" s="235"/>
      <c r="C323" s="236"/>
      <c r="D323" s="226" t="s">
        <v>171</v>
      </c>
      <c r="E323" s="237" t="s">
        <v>32</v>
      </c>
      <c r="F323" s="238" t="s">
        <v>601</v>
      </c>
      <c r="G323" s="236"/>
      <c r="H323" s="239">
        <v>1737.6800000000001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171</v>
      </c>
      <c r="AU323" s="245" t="s">
        <v>88</v>
      </c>
      <c r="AV323" s="14" t="s">
        <v>88</v>
      </c>
      <c r="AW323" s="14" t="s">
        <v>39</v>
      </c>
      <c r="AX323" s="14" t="s">
        <v>86</v>
      </c>
      <c r="AY323" s="245" t="s">
        <v>164</v>
      </c>
    </row>
    <row r="324" s="2" customFormat="1" ht="24.15" customHeight="1">
      <c r="A324" s="42"/>
      <c r="B324" s="43"/>
      <c r="C324" s="210" t="s">
        <v>602</v>
      </c>
      <c r="D324" s="210" t="s">
        <v>166</v>
      </c>
      <c r="E324" s="211" t="s">
        <v>603</v>
      </c>
      <c r="F324" s="212" t="s">
        <v>604</v>
      </c>
      <c r="G324" s="213" t="s">
        <v>246</v>
      </c>
      <c r="H324" s="214">
        <v>73.159999999999997</v>
      </c>
      <c r="I324" s="215"/>
      <c r="J324" s="216">
        <f>ROUND(I324*H324,2)</f>
        <v>0</v>
      </c>
      <c r="K324" s="217"/>
      <c r="L324" s="48"/>
      <c r="M324" s="218" t="s">
        <v>32</v>
      </c>
      <c r="N324" s="219" t="s">
        <v>49</v>
      </c>
      <c r="O324" s="88"/>
      <c r="P324" s="220">
        <f>O324*H324</f>
        <v>0</v>
      </c>
      <c r="Q324" s="220">
        <v>0</v>
      </c>
      <c r="R324" s="220">
        <f>Q324*H324</f>
        <v>0</v>
      </c>
      <c r="S324" s="220">
        <v>0</v>
      </c>
      <c r="T324" s="221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2" t="s">
        <v>169</v>
      </c>
      <c r="AT324" s="222" t="s">
        <v>166</v>
      </c>
      <c r="AU324" s="222" t="s">
        <v>88</v>
      </c>
      <c r="AY324" s="20" t="s">
        <v>164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20" t="s">
        <v>86</v>
      </c>
      <c r="BK324" s="223">
        <f>ROUND(I324*H324,2)</f>
        <v>0</v>
      </c>
      <c r="BL324" s="20" t="s">
        <v>169</v>
      </c>
      <c r="BM324" s="222" t="s">
        <v>605</v>
      </c>
    </row>
    <row r="325" s="13" customFormat="1">
      <c r="A325" s="13"/>
      <c r="B325" s="224"/>
      <c r="C325" s="225"/>
      <c r="D325" s="226" t="s">
        <v>171</v>
      </c>
      <c r="E325" s="227" t="s">
        <v>32</v>
      </c>
      <c r="F325" s="228" t="s">
        <v>606</v>
      </c>
      <c r="G325" s="225"/>
      <c r="H325" s="227" t="s">
        <v>32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171</v>
      </c>
      <c r="AU325" s="234" t="s">
        <v>88</v>
      </c>
      <c r="AV325" s="13" t="s">
        <v>86</v>
      </c>
      <c r="AW325" s="13" t="s">
        <v>39</v>
      </c>
      <c r="AX325" s="13" t="s">
        <v>78</v>
      </c>
      <c r="AY325" s="234" t="s">
        <v>164</v>
      </c>
    </row>
    <row r="326" s="14" customFormat="1">
      <c r="A326" s="14"/>
      <c r="B326" s="235"/>
      <c r="C326" s="236"/>
      <c r="D326" s="226" t="s">
        <v>171</v>
      </c>
      <c r="E326" s="237" t="s">
        <v>32</v>
      </c>
      <c r="F326" s="238" t="s">
        <v>607</v>
      </c>
      <c r="G326" s="236"/>
      <c r="H326" s="239">
        <v>55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171</v>
      </c>
      <c r="AU326" s="245" t="s">
        <v>88</v>
      </c>
      <c r="AV326" s="14" t="s">
        <v>88</v>
      </c>
      <c r="AW326" s="14" t="s">
        <v>39</v>
      </c>
      <c r="AX326" s="14" t="s">
        <v>78</v>
      </c>
      <c r="AY326" s="245" t="s">
        <v>164</v>
      </c>
    </row>
    <row r="327" s="13" customFormat="1">
      <c r="A327" s="13"/>
      <c r="B327" s="224"/>
      <c r="C327" s="225"/>
      <c r="D327" s="226" t="s">
        <v>171</v>
      </c>
      <c r="E327" s="227" t="s">
        <v>32</v>
      </c>
      <c r="F327" s="228" t="s">
        <v>608</v>
      </c>
      <c r="G327" s="225"/>
      <c r="H327" s="227" t="s">
        <v>32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171</v>
      </c>
      <c r="AU327" s="234" t="s">
        <v>88</v>
      </c>
      <c r="AV327" s="13" t="s">
        <v>86</v>
      </c>
      <c r="AW327" s="13" t="s">
        <v>39</v>
      </c>
      <c r="AX327" s="13" t="s">
        <v>78</v>
      </c>
      <c r="AY327" s="234" t="s">
        <v>164</v>
      </c>
    </row>
    <row r="328" s="14" customFormat="1">
      <c r="A328" s="14"/>
      <c r="B328" s="235"/>
      <c r="C328" s="236"/>
      <c r="D328" s="226" t="s">
        <v>171</v>
      </c>
      <c r="E328" s="237" t="s">
        <v>32</v>
      </c>
      <c r="F328" s="238" t="s">
        <v>609</v>
      </c>
      <c r="G328" s="236"/>
      <c r="H328" s="239">
        <v>18.16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171</v>
      </c>
      <c r="AU328" s="245" t="s">
        <v>88</v>
      </c>
      <c r="AV328" s="14" t="s">
        <v>88</v>
      </c>
      <c r="AW328" s="14" t="s">
        <v>39</v>
      </c>
      <c r="AX328" s="14" t="s">
        <v>78</v>
      </c>
      <c r="AY328" s="245" t="s">
        <v>164</v>
      </c>
    </row>
    <row r="329" s="15" customFormat="1">
      <c r="A329" s="15"/>
      <c r="B329" s="246"/>
      <c r="C329" s="247"/>
      <c r="D329" s="226" t="s">
        <v>171</v>
      </c>
      <c r="E329" s="248" t="s">
        <v>32</v>
      </c>
      <c r="F329" s="249" t="s">
        <v>178</v>
      </c>
      <c r="G329" s="247"/>
      <c r="H329" s="250">
        <v>73.159999999999997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171</v>
      </c>
      <c r="AU329" s="256" t="s">
        <v>88</v>
      </c>
      <c r="AV329" s="15" t="s">
        <v>169</v>
      </c>
      <c r="AW329" s="15" t="s">
        <v>39</v>
      </c>
      <c r="AX329" s="15" t="s">
        <v>86</v>
      </c>
      <c r="AY329" s="256" t="s">
        <v>164</v>
      </c>
    </row>
    <row r="330" s="2" customFormat="1" ht="24.15" customHeight="1">
      <c r="A330" s="42"/>
      <c r="B330" s="43"/>
      <c r="C330" s="210" t="s">
        <v>127</v>
      </c>
      <c r="D330" s="210" t="s">
        <v>166</v>
      </c>
      <c r="E330" s="211" t="s">
        <v>610</v>
      </c>
      <c r="F330" s="212" t="s">
        <v>611</v>
      </c>
      <c r="G330" s="213" t="s">
        <v>246</v>
      </c>
      <c r="H330" s="214">
        <v>83.512</v>
      </c>
      <c r="I330" s="215"/>
      <c r="J330" s="216">
        <f>ROUND(I330*H330,2)</f>
        <v>0</v>
      </c>
      <c r="K330" s="217"/>
      <c r="L330" s="48"/>
      <c r="M330" s="218" t="s">
        <v>32</v>
      </c>
      <c r="N330" s="219" t="s">
        <v>49</v>
      </c>
      <c r="O330" s="88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2" t="s">
        <v>169</v>
      </c>
      <c r="AT330" s="222" t="s">
        <v>166</v>
      </c>
      <c r="AU330" s="222" t="s">
        <v>88</v>
      </c>
      <c r="AY330" s="20" t="s">
        <v>164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20" t="s">
        <v>86</v>
      </c>
      <c r="BK330" s="223">
        <f>ROUND(I330*H330,2)</f>
        <v>0</v>
      </c>
      <c r="BL330" s="20" t="s">
        <v>169</v>
      </c>
      <c r="BM330" s="222" t="s">
        <v>612</v>
      </c>
    </row>
    <row r="331" s="13" customFormat="1">
      <c r="A331" s="13"/>
      <c r="B331" s="224"/>
      <c r="C331" s="225"/>
      <c r="D331" s="226" t="s">
        <v>171</v>
      </c>
      <c r="E331" s="227" t="s">
        <v>32</v>
      </c>
      <c r="F331" s="228" t="s">
        <v>613</v>
      </c>
      <c r="G331" s="225"/>
      <c r="H331" s="227" t="s">
        <v>32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171</v>
      </c>
      <c r="AU331" s="234" t="s">
        <v>88</v>
      </c>
      <c r="AV331" s="13" t="s">
        <v>86</v>
      </c>
      <c r="AW331" s="13" t="s">
        <v>39</v>
      </c>
      <c r="AX331" s="13" t="s">
        <v>78</v>
      </c>
      <c r="AY331" s="234" t="s">
        <v>164</v>
      </c>
    </row>
    <row r="332" s="14" customFormat="1">
      <c r="A332" s="14"/>
      <c r="B332" s="235"/>
      <c r="C332" s="236"/>
      <c r="D332" s="226" t="s">
        <v>171</v>
      </c>
      <c r="E332" s="237" t="s">
        <v>32</v>
      </c>
      <c r="F332" s="238" t="s">
        <v>573</v>
      </c>
      <c r="G332" s="236"/>
      <c r="H332" s="239">
        <v>65.560000000000002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171</v>
      </c>
      <c r="AU332" s="245" t="s">
        <v>88</v>
      </c>
      <c r="AV332" s="14" t="s">
        <v>88</v>
      </c>
      <c r="AW332" s="14" t="s">
        <v>39</v>
      </c>
      <c r="AX332" s="14" t="s">
        <v>78</v>
      </c>
      <c r="AY332" s="245" t="s">
        <v>164</v>
      </c>
    </row>
    <row r="333" s="13" customFormat="1">
      <c r="A333" s="13"/>
      <c r="B333" s="224"/>
      <c r="C333" s="225"/>
      <c r="D333" s="226" t="s">
        <v>171</v>
      </c>
      <c r="E333" s="227" t="s">
        <v>32</v>
      </c>
      <c r="F333" s="228" t="s">
        <v>614</v>
      </c>
      <c r="G333" s="225"/>
      <c r="H333" s="227" t="s">
        <v>32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171</v>
      </c>
      <c r="AU333" s="234" t="s">
        <v>88</v>
      </c>
      <c r="AV333" s="13" t="s">
        <v>86</v>
      </c>
      <c r="AW333" s="13" t="s">
        <v>39</v>
      </c>
      <c r="AX333" s="13" t="s">
        <v>78</v>
      </c>
      <c r="AY333" s="234" t="s">
        <v>164</v>
      </c>
    </row>
    <row r="334" s="14" customFormat="1">
      <c r="A334" s="14"/>
      <c r="B334" s="235"/>
      <c r="C334" s="236"/>
      <c r="D334" s="226" t="s">
        <v>171</v>
      </c>
      <c r="E334" s="237" t="s">
        <v>32</v>
      </c>
      <c r="F334" s="238" t="s">
        <v>615</v>
      </c>
      <c r="G334" s="236"/>
      <c r="H334" s="239">
        <v>17.952000000000002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171</v>
      </c>
      <c r="AU334" s="245" t="s">
        <v>88</v>
      </c>
      <c r="AV334" s="14" t="s">
        <v>88</v>
      </c>
      <c r="AW334" s="14" t="s">
        <v>39</v>
      </c>
      <c r="AX334" s="14" t="s">
        <v>78</v>
      </c>
      <c r="AY334" s="245" t="s">
        <v>164</v>
      </c>
    </row>
    <row r="335" s="15" customFormat="1">
      <c r="A335" s="15"/>
      <c r="B335" s="246"/>
      <c r="C335" s="247"/>
      <c r="D335" s="226" t="s">
        <v>171</v>
      </c>
      <c r="E335" s="248" t="s">
        <v>32</v>
      </c>
      <c r="F335" s="249" t="s">
        <v>178</v>
      </c>
      <c r="G335" s="247"/>
      <c r="H335" s="250">
        <v>83.512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171</v>
      </c>
      <c r="AU335" s="256" t="s">
        <v>88</v>
      </c>
      <c r="AV335" s="15" t="s">
        <v>169</v>
      </c>
      <c r="AW335" s="15" t="s">
        <v>39</v>
      </c>
      <c r="AX335" s="15" t="s">
        <v>86</v>
      </c>
      <c r="AY335" s="256" t="s">
        <v>164</v>
      </c>
    </row>
    <row r="336" s="2" customFormat="1" ht="24.15" customHeight="1">
      <c r="A336" s="42"/>
      <c r="B336" s="43"/>
      <c r="C336" s="210" t="s">
        <v>616</v>
      </c>
      <c r="D336" s="210" t="s">
        <v>166</v>
      </c>
      <c r="E336" s="211" t="s">
        <v>617</v>
      </c>
      <c r="F336" s="212" t="s">
        <v>618</v>
      </c>
      <c r="G336" s="213" t="s">
        <v>246</v>
      </c>
      <c r="H336" s="214">
        <v>36.960000000000001</v>
      </c>
      <c r="I336" s="215"/>
      <c r="J336" s="216">
        <f>ROUND(I336*H336,2)</f>
        <v>0</v>
      </c>
      <c r="K336" s="217"/>
      <c r="L336" s="48"/>
      <c r="M336" s="218" t="s">
        <v>32</v>
      </c>
      <c r="N336" s="219" t="s">
        <v>49</v>
      </c>
      <c r="O336" s="88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2" t="s">
        <v>169</v>
      </c>
      <c r="AT336" s="222" t="s">
        <v>166</v>
      </c>
      <c r="AU336" s="222" t="s">
        <v>88</v>
      </c>
      <c r="AY336" s="20" t="s">
        <v>164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20" t="s">
        <v>86</v>
      </c>
      <c r="BK336" s="223">
        <f>ROUND(I336*H336,2)</f>
        <v>0</v>
      </c>
      <c r="BL336" s="20" t="s">
        <v>169</v>
      </c>
      <c r="BM336" s="222" t="s">
        <v>619</v>
      </c>
    </row>
    <row r="337" s="2" customFormat="1" ht="24.15" customHeight="1">
      <c r="A337" s="42"/>
      <c r="B337" s="43"/>
      <c r="C337" s="210" t="s">
        <v>620</v>
      </c>
      <c r="D337" s="210" t="s">
        <v>166</v>
      </c>
      <c r="E337" s="211" t="s">
        <v>621</v>
      </c>
      <c r="F337" s="212" t="s">
        <v>622</v>
      </c>
      <c r="G337" s="213" t="s">
        <v>246</v>
      </c>
      <c r="H337" s="214">
        <v>78.375</v>
      </c>
      <c r="I337" s="215"/>
      <c r="J337" s="216">
        <f>ROUND(I337*H337,2)</f>
        <v>0</v>
      </c>
      <c r="K337" s="217"/>
      <c r="L337" s="48"/>
      <c r="M337" s="218" t="s">
        <v>32</v>
      </c>
      <c r="N337" s="219" t="s">
        <v>49</v>
      </c>
      <c r="O337" s="88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2" t="s">
        <v>169</v>
      </c>
      <c r="AT337" s="222" t="s">
        <v>166</v>
      </c>
      <c r="AU337" s="222" t="s">
        <v>88</v>
      </c>
      <c r="AY337" s="20" t="s">
        <v>164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20" t="s">
        <v>86</v>
      </c>
      <c r="BK337" s="223">
        <f>ROUND(I337*H337,2)</f>
        <v>0</v>
      </c>
      <c r="BL337" s="20" t="s">
        <v>169</v>
      </c>
      <c r="BM337" s="222" t="s">
        <v>623</v>
      </c>
    </row>
    <row r="338" s="13" customFormat="1">
      <c r="A338" s="13"/>
      <c r="B338" s="224"/>
      <c r="C338" s="225"/>
      <c r="D338" s="226" t="s">
        <v>171</v>
      </c>
      <c r="E338" s="227" t="s">
        <v>32</v>
      </c>
      <c r="F338" s="228" t="s">
        <v>624</v>
      </c>
      <c r="G338" s="225"/>
      <c r="H338" s="227" t="s">
        <v>32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171</v>
      </c>
      <c r="AU338" s="234" t="s">
        <v>88</v>
      </c>
      <c r="AV338" s="13" t="s">
        <v>86</v>
      </c>
      <c r="AW338" s="13" t="s">
        <v>39</v>
      </c>
      <c r="AX338" s="13" t="s">
        <v>78</v>
      </c>
      <c r="AY338" s="234" t="s">
        <v>164</v>
      </c>
    </row>
    <row r="339" s="14" customFormat="1">
      <c r="A339" s="14"/>
      <c r="B339" s="235"/>
      <c r="C339" s="236"/>
      <c r="D339" s="226" t="s">
        <v>171</v>
      </c>
      <c r="E339" s="237" t="s">
        <v>32</v>
      </c>
      <c r="F339" s="238" t="s">
        <v>625</v>
      </c>
      <c r="G339" s="236"/>
      <c r="H339" s="239">
        <v>78.375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171</v>
      </c>
      <c r="AU339" s="245" t="s">
        <v>88</v>
      </c>
      <c r="AV339" s="14" t="s">
        <v>88</v>
      </c>
      <c r="AW339" s="14" t="s">
        <v>39</v>
      </c>
      <c r="AX339" s="14" t="s">
        <v>86</v>
      </c>
      <c r="AY339" s="245" t="s">
        <v>164</v>
      </c>
    </row>
    <row r="340" s="12" customFormat="1" ht="22.8" customHeight="1">
      <c r="A340" s="12"/>
      <c r="B340" s="194"/>
      <c r="C340" s="195"/>
      <c r="D340" s="196" t="s">
        <v>77</v>
      </c>
      <c r="E340" s="208" t="s">
        <v>626</v>
      </c>
      <c r="F340" s="208" t="s">
        <v>627</v>
      </c>
      <c r="G340" s="195"/>
      <c r="H340" s="195"/>
      <c r="I340" s="198"/>
      <c r="J340" s="209">
        <f>BK340</f>
        <v>0</v>
      </c>
      <c r="K340" s="195"/>
      <c r="L340" s="200"/>
      <c r="M340" s="201"/>
      <c r="N340" s="202"/>
      <c r="O340" s="202"/>
      <c r="P340" s="203">
        <f>P341</f>
        <v>0</v>
      </c>
      <c r="Q340" s="202"/>
      <c r="R340" s="203">
        <f>R341</f>
        <v>0</v>
      </c>
      <c r="S340" s="202"/>
      <c r="T340" s="204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5" t="s">
        <v>86</v>
      </c>
      <c r="AT340" s="206" t="s">
        <v>77</v>
      </c>
      <c r="AU340" s="206" t="s">
        <v>86</v>
      </c>
      <c r="AY340" s="205" t="s">
        <v>164</v>
      </c>
      <c r="BK340" s="207">
        <f>BK341</f>
        <v>0</v>
      </c>
    </row>
    <row r="341" s="2" customFormat="1" ht="24.15" customHeight="1">
      <c r="A341" s="42"/>
      <c r="B341" s="43"/>
      <c r="C341" s="210" t="s">
        <v>628</v>
      </c>
      <c r="D341" s="210" t="s">
        <v>166</v>
      </c>
      <c r="E341" s="211" t="s">
        <v>629</v>
      </c>
      <c r="F341" s="212" t="s">
        <v>630</v>
      </c>
      <c r="G341" s="213" t="s">
        <v>246</v>
      </c>
      <c r="H341" s="214">
        <v>199.209</v>
      </c>
      <c r="I341" s="215"/>
      <c r="J341" s="216">
        <f>ROUND(I341*H341,2)</f>
        <v>0</v>
      </c>
      <c r="K341" s="217"/>
      <c r="L341" s="48"/>
      <c r="M341" s="218" t="s">
        <v>32</v>
      </c>
      <c r="N341" s="219" t="s">
        <v>49</v>
      </c>
      <c r="O341" s="88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2" t="s">
        <v>169</v>
      </c>
      <c r="AT341" s="222" t="s">
        <v>166</v>
      </c>
      <c r="AU341" s="222" t="s">
        <v>88</v>
      </c>
      <c r="AY341" s="20" t="s">
        <v>164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0" t="s">
        <v>86</v>
      </c>
      <c r="BK341" s="223">
        <f>ROUND(I341*H341,2)</f>
        <v>0</v>
      </c>
      <c r="BL341" s="20" t="s">
        <v>169</v>
      </c>
      <c r="BM341" s="222" t="s">
        <v>631</v>
      </c>
    </row>
    <row r="342" s="12" customFormat="1" ht="25.92" customHeight="1">
      <c r="A342" s="12"/>
      <c r="B342" s="194"/>
      <c r="C342" s="195"/>
      <c r="D342" s="196" t="s">
        <v>77</v>
      </c>
      <c r="E342" s="197" t="s">
        <v>243</v>
      </c>
      <c r="F342" s="197" t="s">
        <v>632</v>
      </c>
      <c r="G342" s="195"/>
      <c r="H342" s="195"/>
      <c r="I342" s="198"/>
      <c r="J342" s="199">
        <f>BK342</f>
        <v>0</v>
      </c>
      <c r="K342" s="195"/>
      <c r="L342" s="200"/>
      <c r="M342" s="201"/>
      <c r="N342" s="202"/>
      <c r="O342" s="202"/>
      <c r="P342" s="203">
        <f>P343</f>
        <v>0</v>
      </c>
      <c r="Q342" s="202"/>
      <c r="R342" s="203">
        <f>R343</f>
        <v>0.014279999999999999</v>
      </c>
      <c r="S342" s="202"/>
      <c r="T342" s="204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5" t="s">
        <v>179</v>
      </c>
      <c r="AT342" s="206" t="s">
        <v>77</v>
      </c>
      <c r="AU342" s="206" t="s">
        <v>78</v>
      </c>
      <c r="AY342" s="205" t="s">
        <v>164</v>
      </c>
      <c r="BK342" s="207">
        <f>BK343</f>
        <v>0</v>
      </c>
    </row>
    <row r="343" s="12" customFormat="1" ht="22.8" customHeight="1">
      <c r="A343" s="12"/>
      <c r="B343" s="194"/>
      <c r="C343" s="195"/>
      <c r="D343" s="196" t="s">
        <v>77</v>
      </c>
      <c r="E343" s="208" t="s">
        <v>633</v>
      </c>
      <c r="F343" s="208" t="s">
        <v>634</v>
      </c>
      <c r="G343" s="195"/>
      <c r="H343" s="195"/>
      <c r="I343" s="198"/>
      <c r="J343" s="209">
        <f>BK343</f>
        <v>0</v>
      </c>
      <c r="K343" s="195"/>
      <c r="L343" s="200"/>
      <c r="M343" s="201"/>
      <c r="N343" s="202"/>
      <c r="O343" s="202"/>
      <c r="P343" s="203">
        <f>SUM(P344:P348)</f>
        <v>0</v>
      </c>
      <c r="Q343" s="202"/>
      <c r="R343" s="203">
        <f>SUM(R344:R348)</f>
        <v>0.014279999999999999</v>
      </c>
      <c r="S343" s="202"/>
      <c r="T343" s="204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5" t="s">
        <v>179</v>
      </c>
      <c r="AT343" s="206" t="s">
        <v>77</v>
      </c>
      <c r="AU343" s="206" t="s">
        <v>86</v>
      </c>
      <c r="AY343" s="205" t="s">
        <v>164</v>
      </c>
      <c r="BK343" s="207">
        <f>SUM(BK344:BK348)</f>
        <v>0</v>
      </c>
    </row>
    <row r="344" s="2" customFormat="1" ht="24.15" customHeight="1">
      <c r="A344" s="42"/>
      <c r="B344" s="43"/>
      <c r="C344" s="210" t="s">
        <v>635</v>
      </c>
      <c r="D344" s="210" t="s">
        <v>166</v>
      </c>
      <c r="E344" s="211" t="s">
        <v>636</v>
      </c>
      <c r="F344" s="212" t="s">
        <v>637</v>
      </c>
      <c r="G344" s="213" t="s">
        <v>278</v>
      </c>
      <c r="H344" s="214">
        <v>2</v>
      </c>
      <c r="I344" s="215"/>
      <c r="J344" s="216">
        <f>ROUND(I344*H344,2)</f>
        <v>0</v>
      </c>
      <c r="K344" s="217"/>
      <c r="L344" s="48"/>
      <c r="M344" s="218" t="s">
        <v>32</v>
      </c>
      <c r="N344" s="219" t="s">
        <v>49</v>
      </c>
      <c r="O344" s="88"/>
      <c r="P344" s="220">
        <f>O344*H344</f>
        <v>0</v>
      </c>
      <c r="Q344" s="220">
        <v>0.0061199999999999996</v>
      </c>
      <c r="R344" s="220">
        <f>Q344*H344</f>
        <v>0.012239999999999999</v>
      </c>
      <c r="S344" s="220">
        <v>0</v>
      </c>
      <c r="T344" s="221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2" t="s">
        <v>497</v>
      </c>
      <c r="AT344" s="222" t="s">
        <v>166</v>
      </c>
      <c r="AU344" s="222" t="s">
        <v>88</v>
      </c>
      <c r="AY344" s="20" t="s">
        <v>164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20" t="s">
        <v>86</v>
      </c>
      <c r="BK344" s="223">
        <f>ROUND(I344*H344,2)</f>
        <v>0</v>
      </c>
      <c r="BL344" s="20" t="s">
        <v>497</v>
      </c>
      <c r="BM344" s="222" t="s">
        <v>638</v>
      </c>
    </row>
    <row r="345" s="13" customFormat="1">
      <c r="A345" s="13"/>
      <c r="B345" s="224"/>
      <c r="C345" s="225"/>
      <c r="D345" s="226" t="s">
        <v>171</v>
      </c>
      <c r="E345" s="227" t="s">
        <v>32</v>
      </c>
      <c r="F345" s="228" t="s">
        <v>639</v>
      </c>
      <c r="G345" s="225"/>
      <c r="H345" s="227" t="s">
        <v>32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171</v>
      </c>
      <c r="AU345" s="234" t="s">
        <v>88</v>
      </c>
      <c r="AV345" s="13" t="s">
        <v>86</v>
      </c>
      <c r="AW345" s="13" t="s">
        <v>39</v>
      </c>
      <c r="AX345" s="13" t="s">
        <v>78</v>
      </c>
      <c r="AY345" s="234" t="s">
        <v>164</v>
      </c>
    </row>
    <row r="346" s="14" customFormat="1">
      <c r="A346" s="14"/>
      <c r="B346" s="235"/>
      <c r="C346" s="236"/>
      <c r="D346" s="226" t="s">
        <v>171</v>
      </c>
      <c r="E346" s="237" t="s">
        <v>32</v>
      </c>
      <c r="F346" s="238" t="s">
        <v>88</v>
      </c>
      <c r="G346" s="236"/>
      <c r="H346" s="239">
        <v>2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171</v>
      </c>
      <c r="AU346" s="245" t="s">
        <v>88</v>
      </c>
      <c r="AV346" s="14" t="s">
        <v>88</v>
      </c>
      <c r="AW346" s="14" t="s">
        <v>39</v>
      </c>
      <c r="AX346" s="14" t="s">
        <v>86</v>
      </c>
      <c r="AY346" s="245" t="s">
        <v>164</v>
      </c>
    </row>
    <row r="347" s="2" customFormat="1" ht="16.5" customHeight="1">
      <c r="A347" s="42"/>
      <c r="B347" s="43"/>
      <c r="C347" s="257" t="s">
        <v>640</v>
      </c>
      <c r="D347" s="257" t="s">
        <v>243</v>
      </c>
      <c r="E347" s="258" t="s">
        <v>641</v>
      </c>
      <c r="F347" s="259" t="s">
        <v>642</v>
      </c>
      <c r="G347" s="260" t="s">
        <v>186</v>
      </c>
      <c r="H347" s="261">
        <v>1</v>
      </c>
      <c r="I347" s="262"/>
      <c r="J347" s="263">
        <f>ROUND(I347*H347,2)</f>
        <v>0</v>
      </c>
      <c r="K347" s="264"/>
      <c r="L347" s="265"/>
      <c r="M347" s="266" t="s">
        <v>32</v>
      </c>
      <c r="N347" s="267" t="s">
        <v>49</v>
      </c>
      <c r="O347" s="88"/>
      <c r="P347" s="220">
        <f>O347*H347</f>
        <v>0</v>
      </c>
      <c r="Q347" s="220">
        <v>0.0020400000000000001</v>
      </c>
      <c r="R347" s="220">
        <f>Q347*H347</f>
        <v>0.0020400000000000001</v>
      </c>
      <c r="S347" s="220">
        <v>0</v>
      </c>
      <c r="T347" s="221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2" t="s">
        <v>643</v>
      </c>
      <c r="AT347" s="222" t="s">
        <v>243</v>
      </c>
      <c r="AU347" s="222" t="s">
        <v>88</v>
      </c>
      <c r="AY347" s="20" t="s">
        <v>164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20" t="s">
        <v>86</v>
      </c>
      <c r="BK347" s="223">
        <f>ROUND(I347*H347,2)</f>
        <v>0</v>
      </c>
      <c r="BL347" s="20" t="s">
        <v>643</v>
      </c>
      <c r="BM347" s="222" t="s">
        <v>644</v>
      </c>
    </row>
    <row r="348" s="14" customFormat="1">
      <c r="A348" s="14"/>
      <c r="B348" s="235"/>
      <c r="C348" s="236"/>
      <c r="D348" s="226" t="s">
        <v>171</v>
      </c>
      <c r="E348" s="237" t="s">
        <v>32</v>
      </c>
      <c r="F348" s="238" t="s">
        <v>645</v>
      </c>
      <c r="G348" s="236"/>
      <c r="H348" s="239">
        <v>1</v>
      </c>
      <c r="I348" s="240"/>
      <c r="J348" s="236"/>
      <c r="K348" s="236"/>
      <c r="L348" s="241"/>
      <c r="M348" s="283"/>
      <c r="N348" s="284"/>
      <c r="O348" s="284"/>
      <c r="P348" s="284"/>
      <c r="Q348" s="284"/>
      <c r="R348" s="284"/>
      <c r="S348" s="284"/>
      <c r="T348" s="28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171</v>
      </c>
      <c r="AU348" s="245" t="s">
        <v>88</v>
      </c>
      <c r="AV348" s="14" t="s">
        <v>88</v>
      </c>
      <c r="AW348" s="14" t="s">
        <v>39</v>
      </c>
      <c r="AX348" s="14" t="s">
        <v>86</v>
      </c>
      <c r="AY348" s="245" t="s">
        <v>164</v>
      </c>
    </row>
    <row r="349" s="2" customFormat="1" ht="6.96" customHeight="1">
      <c r="A349" s="42"/>
      <c r="B349" s="63"/>
      <c r="C349" s="64"/>
      <c r="D349" s="64"/>
      <c r="E349" s="64"/>
      <c r="F349" s="64"/>
      <c r="G349" s="64"/>
      <c r="H349" s="64"/>
      <c r="I349" s="64"/>
      <c r="J349" s="64"/>
      <c r="K349" s="64"/>
      <c r="L349" s="48"/>
      <c r="M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</row>
  </sheetData>
  <sheetProtection sheet="1" autoFilter="0" formatColumns="0" formatRows="0" objects="1" scenarios="1" spinCount="100000" saltValue="q4enOcsLG5NTZAgGFOWpdW1qFZFUR03KcASQtPJoYTZteF59Fq/+QNugtl+o18DwGAlWJVBWdo5leWiN25pqTg==" hashValue="X0CaUbOaImznz6viaLskPeUXs0zOdApoKXm5H+w3fb3uO46I9mX7auHFkXyP//B3nIL6gg87gZT4CjCd5wunDw==" algorithmName="SHA-512" password="CC35"/>
  <autoFilter ref="C88:K34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107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Parkoviště v ul. Svatopluka Čecha, Sokolov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120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646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92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29. 5. 2024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44</v>
      </c>
      <c r="E30" s="42"/>
      <c r="F30" s="42"/>
      <c r="G30" s="42"/>
      <c r="H30" s="42"/>
      <c r="I30" s="42"/>
      <c r="J30" s="149">
        <f>ROUND(J83,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46</v>
      </c>
      <c r="G32" s="42"/>
      <c r="H32" s="42"/>
      <c r="I32" s="150" t="s">
        <v>45</v>
      </c>
      <c r="J32" s="150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48</v>
      </c>
      <c r="E33" s="137" t="s">
        <v>49</v>
      </c>
      <c r="F33" s="152">
        <f>ROUND((SUM(BE83:BE113)),  2)</f>
        <v>0</v>
      </c>
      <c r="G33" s="42"/>
      <c r="H33" s="42"/>
      <c r="I33" s="153">
        <v>0.20999999999999999</v>
      </c>
      <c r="J33" s="152">
        <f>ROUND(((SUM(BE83:BE113))*I33),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2">
        <f>ROUND((SUM(BF83:BF113)),  2)</f>
        <v>0</v>
      </c>
      <c r="G34" s="42"/>
      <c r="H34" s="42"/>
      <c r="I34" s="153">
        <v>0.12</v>
      </c>
      <c r="J34" s="152">
        <f>ROUND(((SUM(BF83:BF113))*I34),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2">
        <f>ROUND((SUM(BG83:BG113)),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2">
        <f>ROUND((SUM(BH83:BH113)),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2">
        <f>ROUND((SUM(BI83:BI113)),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54</v>
      </c>
      <c r="E39" s="156"/>
      <c r="F39" s="156"/>
      <c r="G39" s="157" t="s">
        <v>55</v>
      </c>
      <c r="H39" s="158" t="s">
        <v>56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135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5" t="str">
        <f>E7</f>
        <v>Parkoviště v ul. Svatopluka Čecha, Sokolov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120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SO102 - DIO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</v>
      </c>
      <c r="G52" s="44"/>
      <c r="H52" s="44"/>
      <c r="I52" s="35" t="s">
        <v>24</v>
      </c>
      <c r="J52" s="76" t="str">
        <f>IF(J12="","",J12)</f>
        <v>29. 5. 2024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>Ing. Jan Rambousek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Eva Horčičková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136</v>
      </c>
      <c r="D57" s="167"/>
      <c r="E57" s="167"/>
      <c r="F57" s="167"/>
      <c r="G57" s="167"/>
      <c r="H57" s="167"/>
      <c r="I57" s="167"/>
      <c r="J57" s="168" t="s">
        <v>137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138</v>
      </c>
    </row>
    <row r="60" s="9" customFormat="1" ht="24.96" customHeight="1">
      <c r="A60" s="9"/>
      <c r="B60" s="170"/>
      <c r="C60" s="171"/>
      <c r="D60" s="172" t="s">
        <v>139</v>
      </c>
      <c r="E60" s="173"/>
      <c r="F60" s="173"/>
      <c r="G60" s="173"/>
      <c r="H60" s="173"/>
      <c r="I60" s="173"/>
      <c r="J60" s="174">
        <f>J84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144</v>
      </c>
      <c r="E61" s="179"/>
      <c r="F61" s="179"/>
      <c r="G61" s="179"/>
      <c r="H61" s="179"/>
      <c r="I61" s="179"/>
      <c r="J61" s="180">
        <f>J85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0"/>
      <c r="C62" s="171"/>
      <c r="D62" s="172" t="s">
        <v>647</v>
      </c>
      <c r="E62" s="173"/>
      <c r="F62" s="173"/>
      <c r="G62" s="173"/>
      <c r="H62" s="173"/>
      <c r="I62" s="173"/>
      <c r="J62" s="174">
        <f>J111</f>
        <v>0</v>
      </c>
      <c r="K62" s="171"/>
      <c r="L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648</v>
      </c>
      <c r="E63" s="179"/>
      <c r="F63" s="179"/>
      <c r="G63" s="179"/>
      <c r="H63" s="179"/>
      <c r="I63" s="179"/>
      <c r="J63" s="180">
        <f>J112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149</v>
      </c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165" t="str">
        <f>E7</f>
        <v>Parkoviště v ul. Svatopluka Čecha, Sokolov</v>
      </c>
      <c r="F73" s="35"/>
      <c r="G73" s="35"/>
      <c r="H73" s="35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120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SO102 - DIO</v>
      </c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Sokolov</v>
      </c>
      <c r="G77" s="44"/>
      <c r="H77" s="44"/>
      <c r="I77" s="35" t="s">
        <v>24</v>
      </c>
      <c r="J77" s="76" t="str">
        <f>IF(J12="","",J12)</f>
        <v>29. 5. 2024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30</v>
      </c>
      <c r="D79" s="44"/>
      <c r="E79" s="44"/>
      <c r="F79" s="30" t="str">
        <f>E15</f>
        <v xml:space="preserve"> </v>
      </c>
      <c r="G79" s="44"/>
      <c r="H79" s="44"/>
      <c r="I79" s="35" t="s">
        <v>37</v>
      </c>
      <c r="J79" s="40" t="str">
        <f>E21</f>
        <v>Ing. Jan Rambousek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Ing. Eva Horčičková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2"/>
      <c r="B82" s="183"/>
      <c r="C82" s="184" t="s">
        <v>150</v>
      </c>
      <c r="D82" s="185" t="s">
        <v>63</v>
      </c>
      <c r="E82" s="185" t="s">
        <v>59</v>
      </c>
      <c r="F82" s="185" t="s">
        <v>60</v>
      </c>
      <c r="G82" s="185" t="s">
        <v>151</v>
      </c>
      <c r="H82" s="185" t="s">
        <v>152</v>
      </c>
      <c r="I82" s="185" t="s">
        <v>153</v>
      </c>
      <c r="J82" s="186" t="s">
        <v>137</v>
      </c>
      <c r="K82" s="187" t="s">
        <v>154</v>
      </c>
      <c r="L82" s="188"/>
      <c r="M82" s="96" t="s">
        <v>32</v>
      </c>
      <c r="N82" s="97" t="s">
        <v>48</v>
      </c>
      <c r="O82" s="97" t="s">
        <v>155</v>
      </c>
      <c r="P82" s="97" t="s">
        <v>156</v>
      </c>
      <c r="Q82" s="97" t="s">
        <v>157</v>
      </c>
      <c r="R82" s="97" t="s">
        <v>158</v>
      </c>
      <c r="S82" s="97" t="s">
        <v>159</v>
      </c>
      <c r="T82" s="98" t="s">
        <v>160</v>
      </c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="2" customFormat="1" ht="22.8" customHeight="1">
      <c r="A83" s="42"/>
      <c r="B83" s="43"/>
      <c r="C83" s="103" t="s">
        <v>161</v>
      </c>
      <c r="D83" s="44"/>
      <c r="E83" s="44"/>
      <c r="F83" s="44"/>
      <c r="G83" s="44"/>
      <c r="H83" s="44"/>
      <c r="I83" s="44"/>
      <c r="J83" s="189">
        <f>BK83</f>
        <v>0</v>
      </c>
      <c r="K83" s="44"/>
      <c r="L83" s="48"/>
      <c r="M83" s="99"/>
      <c r="N83" s="190"/>
      <c r="O83" s="100"/>
      <c r="P83" s="191">
        <f>P84+P111</f>
        <v>0</v>
      </c>
      <c r="Q83" s="100"/>
      <c r="R83" s="191">
        <f>R84+R111</f>
        <v>0</v>
      </c>
      <c r="S83" s="100"/>
      <c r="T83" s="192">
        <f>T84+T111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138</v>
      </c>
      <c r="BK83" s="193">
        <f>BK84+BK111</f>
        <v>0</v>
      </c>
    </row>
    <row r="84" s="12" customFormat="1" ht="25.92" customHeight="1">
      <c r="A84" s="12"/>
      <c r="B84" s="194"/>
      <c r="C84" s="195"/>
      <c r="D84" s="196" t="s">
        <v>77</v>
      </c>
      <c r="E84" s="197" t="s">
        <v>162</v>
      </c>
      <c r="F84" s="197" t="s">
        <v>163</v>
      </c>
      <c r="G84" s="195"/>
      <c r="H84" s="195"/>
      <c r="I84" s="198"/>
      <c r="J84" s="199">
        <f>BK84</f>
        <v>0</v>
      </c>
      <c r="K84" s="195"/>
      <c r="L84" s="200"/>
      <c r="M84" s="201"/>
      <c r="N84" s="202"/>
      <c r="O84" s="202"/>
      <c r="P84" s="203">
        <f>P85</f>
        <v>0</v>
      </c>
      <c r="Q84" s="202"/>
      <c r="R84" s="203">
        <f>R85</f>
        <v>0</v>
      </c>
      <c r="S84" s="202"/>
      <c r="T84" s="20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5" t="s">
        <v>86</v>
      </c>
      <c r="AT84" s="206" t="s">
        <v>77</v>
      </c>
      <c r="AU84" s="206" t="s">
        <v>78</v>
      </c>
      <c r="AY84" s="205" t="s">
        <v>164</v>
      </c>
      <c r="BK84" s="207">
        <f>BK85</f>
        <v>0</v>
      </c>
    </row>
    <row r="85" s="12" customFormat="1" ht="22.8" customHeight="1">
      <c r="A85" s="12"/>
      <c r="B85" s="194"/>
      <c r="C85" s="195"/>
      <c r="D85" s="196" t="s">
        <v>77</v>
      </c>
      <c r="E85" s="208" t="s">
        <v>212</v>
      </c>
      <c r="F85" s="208" t="s">
        <v>449</v>
      </c>
      <c r="G85" s="195"/>
      <c r="H85" s="195"/>
      <c r="I85" s="198"/>
      <c r="J85" s="209">
        <f>BK85</f>
        <v>0</v>
      </c>
      <c r="K85" s="195"/>
      <c r="L85" s="200"/>
      <c r="M85" s="201"/>
      <c r="N85" s="202"/>
      <c r="O85" s="202"/>
      <c r="P85" s="203">
        <f>SUM(P86:P110)</f>
        <v>0</v>
      </c>
      <c r="Q85" s="202"/>
      <c r="R85" s="203">
        <f>SUM(R86:R110)</f>
        <v>0</v>
      </c>
      <c r="S85" s="202"/>
      <c r="T85" s="204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5" t="s">
        <v>86</v>
      </c>
      <c r="AT85" s="206" t="s">
        <v>77</v>
      </c>
      <c r="AU85" s="206" t="s">
        <v>86</v>
      </c>
      <c r="AY85" s="205" t="s">
        <v>164</v>
      </c>
      <c r="BK85" s="207">
        <f>SUM(BK86:BK110)</f>
        <v>0</v>
      </c>
    </row>
    <row r="86" s="2" customFormat="1" ht="16.5" customHeight="1">
      <c r="A86" s="42"/>
      <c r="B86" s="43"/>
      <c r="C86" s="210" t="s">
        <v>86</v>
      </c>
      <c r="D86" s="210" t="s">
        <v>166</v>
      </c>
      <c r="E86" s="211" t="s">
        <v>649</v>
      </c>
      <c r="F86" s="212" t="s">
        <v>650</v>
      </c>
      <c r="G86" s="213" t="s">
        <v>278</v>
      </c>
      <c r="H86" s="214">
        <v>1</v>
      </c>
      <c r="I86" s="215"/>
      <c r="J86" s="216">
        <f>ROUND(I86*H86,2)</f>
        <v>0</v>
      </c>
      <c r="K86" s="217"/>
      <c r="L86" s="48"/>
      <c r="M86" s="218" t="s">
        <v>32</v>
      </c>
      <c r="N86" s="219" t="s">
        <v>49</v>
      </c>
      <c r="O86" s="88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2" t="s">
        <v>169</v>
      </c>
      <c r="AT86" s="222" t="s">
        <v>166</v>
      </c>
      <c r="AU86" s="222" t="s">
        <v>88</v>
      </c>
      <c r="AY86" s="20" t="s">
        <v>164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0" t="s">
        <v>86</v>
      </c>
      <c r="BK86" s="223">
        <f>ROUND(I86*H86,2)</f>
        <v>0</v>
      </c>
      <c r="BL86" s="20" t="s">
        <v>169</v>
      </c>
      <c r="BM86" s="222" t="s">
        <v>651</v>
      </c>
    </row>
    <row r="87" s="14" customFormat="1">
      <c r="A87" s="14"/>
      <c r="B87" s="235"/>
      <c r="C87" s="236"/>
      <c r="D87" s="226" t="s">
        <v>171</v>
      </c>
      <c r="E87" s="237" t="s">
        <v>32</v>
      </c>
      <c r="F87" s="238" t="s">
        <v>652</v>
      </c>
      <c r="G87" s="236"/>
      <c r="H87" s="239">
        <v>1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171</v>
      </c>
      <c r="AU87" s="245" t="s">
        <v>88</v>
      </c>
      <c r="AV87" s="14" t="s">
        <v>88</v>
      </c>
      <c r="AW87" s="14" t="s">
        <v>39</v>
      </c>
      <c r="AX87" s="14" t="s">
        <v>78</v>
      </c>
      <c r="AY87" s="245" t="s">
        <v>164</v>
      </c>
    </row>
    <row r="88" s="15" customFormat="1">
      <c r="A88" s="15"/>
      <c r="B88" s="246"/>
      <c r="C88" s="247"/>
      <c r="D88" s="226" t="s">
        <v>171</v>
      </c>
      <c r="E88" s="248" t="s">
        <v>32</v>
      </c>
      <c r="F88" s="249" t="s">
        <v>178</v>
      </c>
      <c r="G88" s="247"/>
      <c r="H88" s="250">
        <v>1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6" t="s">
        <v>171</v>
      </c>
      <c r="AU88" s="256" t="s">
        <v>88</v>
      </c>
      <c r="AV88" s="15" t="s">
        <v>169</v>
      </c>
      <c r="AW88" s="15" t="s">
        <v>39</v>
      </c>
      <c r="AX88" s="15" t="s">
        <v>86</v>
      </c>
      <c r="AY88" s="256" t="s">
        <v>164</v>
      </c>
    </row>
    <row r="89" s="2" customFormat="1" ht="24.15" customHeight="1">
      <c r="A89" s="42"/>
      <c r="B89" s="43"/>
      <c r="C89" s="210" t="s">
        <v>88</v>
      </c>
      <c r="D89" s="210" t="s">
        <v>166</v>
      </c>
      <c r="E89" s="211" t="s">
        <v>653</v>
      </c>
      <c r="F89" s="212" t="s">
        <v>654</v>
      </c>
      <c r="G89" s="213" t="s">
        <v>278</v>
      </c>
      <c r="H89" s="214">
        <v>28</v>
      </c>
      <c r="I89" s="215"/>
      <c r="J89" s="216">
        <f>ROUND(I89*H89,2)</f>
        <v>0</v>
      </c>
      <c r="K89" s="217"/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169</v>
      </c>
      <c r="AT89" s="222" t="s">
        <v>166</v>
      </c>
      <c r="AU89" s="222" t="s">
        <v>88</v>
      </c>
      <c r="AY89" s="20" t="s">
        <v>164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169</v>
      </c>
      <c r="BM89" s="222" t="s">
        <v>655</v>
      </c>
    </row>
    <row r="90" s="14" customFormat="1">
      <c r="A90" s="14"/>
      <c r="B90" s="235"/>
      <c r="C90" s="236"/>
      <c r="D90" s="226" t="s">
        <v>171</v>
      </c>
      <c r="E90" s="237" t="s">
        <v>32</v>
      </c>
      <c r="F90" s="238" t="s">
        <v>656</v>
      </c>
      <c r="G90" s="236"/>
      <c r="H90" s="239">
        <v>28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171</v>
      </c>
      <c r="AU90" s="245" t="s">
        <v>88</v>
      </c>
      <c r="AV90" s="14" t="s">
        <v>88</v>
      </c>
      <c r="AW90" s="14" t="s">
        <v>39</v>
      </c>
      <c r="AX90" s="14" t="s">
        <v>86</v>
      </c>
      <c r="AY90" s="245" t="s">
        <v>164</v>
      </c>
    </row>
    <row r="91" s="2" customFormat="1" ht="21.75" customHeight="1">
      <c r="A91" s="42"/>
      <c r="B91" s="43"/>
      <c r="C91" s="210" t="s">
        <v>179</v>
      </c>
      <c r="D91" s="210" t="s">
        <v>166</v>
      </c>
      <c r="E91" s="211" t="s">
        <v>657</v>
      </c>
      <c r="F91" s="212" t="s">
        <v>658</v>
      </c>
      <c r="G91" s="213" t="s">
        <v>278</v>
      </c>
      <c r="H91" s="214">
        <v>3</v>
      </c>
      <c r="I91" s="215"/>
      <c r="J91" s="216">
        <f>ROUND(I91*H91,2)</f>
        <v>0</v>
      </c>
      <c r="K91" s="217"/>
      <c r="L91" s="48"/>
      <c r="M91" s="218" t="s">
        <v>32</v>
      </c>
      <c r="N91" s="219" t="s">
        <v>49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169</v>
      </c>
      <c r="AT91" s="222" t="s">
        <v>166</v>
      </c>
      <c r="AU91" s="222" t="s">
        <v>88</v>
      </c>
      <c r="AY91" s="20" t="s">
        <v>164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86</v>
      </c>
      <c r="BK91" s="223">
        <f>ROUND(I91*H91,2)</f>
        <v>0</v>
      </c>
      <c r="BL91" s="20" t="s">
        <v>169</v>
      </c>
      <c r="BM91" s="222" t="s">
        <v>659</v>
      </c>
    </row>
    <row r="92" s="14" customFormat="1">
      <c r="A92" s="14"/>
      <c r="B92" s="235"/>
      <c r="C92" s="236"/>
      <c r="D92" s="226" t="s">
        <v>171</v>
      </c>
      <c r="E92" s="237" t="s">
        <v>32</v>
      </c>
      <c r="F92" s="238" t="s">
        <v>660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171</v>
      </c>
      <c r="AU92" s="245" t="s">
        <v>88</v>
      </c>
      <c r="AV92" s="14" t="s">
        <v>88</v>
      </c>
      <c r="AW92" s="14" t="s">
        <v>39</v>
      </c>
      <c r="AX92" s="14" t="s">
        <v>78</v>
      </c>
      <c r="AY92" s="245" t="s">
        <v>164</v>
      </c>
    </row>
    <row r="93" s="14" customFormat="1">
      <c r="A93" s="14"/>
      <c r="B93" s="235"/>
      <c r="C93" s="236"/>
      <c r="D93" s="226" t="s">
        <v>171</v>
      </c>
      <c r="E93" s="237" t="s">
        <v>32</v>
      </c>
      <c r="F93" s="238" t="s">
        <v>661</v>
      </c>
      <c r="G93" s="236"/>
      <c r="H93" s="239">
        <v>2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171</v>
      </c>
      <c r="AU93" s="245" t="s">
        <v>88</v>
      </c>
      <c r="AV93" s="14" t="s">
        <v>88</v>
      </c>
      <c r="AW93" s="14" t="s">
        <v>39</v>
      </c>
      <c r="AX93" s="14" t="s">
        <v>78</v>
      </c>
      <c r="AY93" s="245" t="s">
        <v>164</v>
      </c>
    </row>
    <row r="94" s="15" customFormat="1">
      <c r="A94" s="15"/>
      <c r="B94" s="246"/>
      <c r="C94" s="247"/>
      <c r="D94" s="226" t="s">
        <v>171</v>
      </c>
      <c r="E94" s="248" t="s">
        <v>32</v>
      </c>
      <c r="F94" s="249" t="s">
        <v>178</v>
      </c>
      <c r="G94" s="247"/>
      <c r="H94" s="250">
        <v>3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171</v>
      </c>
      <c r="AU94" s="256" t="s">
        <v>88</v>
      </c>
      <c r="AV94" s="15" t="s">
        <v>169</v>
      </c>
      <c r="AW94" s="15" t="s">
        <v>39</v>
      </c>
      <c r="AX94" s="15" t="s">
        <v>86</v>
      </c>
      <c r="AY94" s="256" t="s">
        <v>164</v>
      </c>
    </row>
    <row r="95" s="2" customFormat="1" ht="24.15" customHeight="1">
      <c r="A95" s="42"/>
      <c r="B95" s="43"/>
      <c r="C95" s="210" t="s">
        <v>169</v>
      </c>
      <c r="D95" s="210" t="s">
        <v>166</v>
      </c>
      <c r="E95" s="211" t="s">
        <v>662</v>
      </c>
      <c r="F95" s="212" t="s">
        <v>663</v>
      </c>
      <c r="G95" s="213" t="s">
        <v>278</v>
      </c>
      <c r="H95" s="214">
        <v>84</v>
      </c>
      <c r="I95" s="215"/>
      <c r="J95" s="216">
        <f>ROUND(I95*H95,2)</f>
        <v>0</v>
      </c>
      <c r="K95" s="217"/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169</v>
      </c>
      <c r="AT95" s="222" t="s">
        <v>166</v>
      </c>
      <c r="AU95" s="222" t="s">
        <v>88</v>
      </c>
      <c r="AY95" s="20" t="s">
        <v>164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169</v>
      </c>
      <c r="BM95" s="222" t="s">
        <v>664</v>
      </c>
    </row>
    <row r="96" s="14" customFormat="1">
      <c r="A96" s="14"/>
      <c r="B96" s="235"/>
      <c r="C96" s="236"/>
      <c r="D96" s="226" t="s">
        <v>171</v>
      </c>
      <c r="E96" s="237" t="s">
        <v>32</v>
      </c>
      <c r="F96" s="238" t="s">
        <v>665</v>
      </c>
      <c r="G96" s="236"/>
      <c r="H96" s="239">
        <v>84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171</v>
      </c>
      <c r="AU96" s="245" t="s">
        <v>88</v>
      </c>
      <c r="AV96" s="14" t="s">
        <v>88</v>
      </c>
      <c r="AW96" s="14" t="s">
        <v>39</v>
      </c>
      <c r="AX96" s="14" t="s">
        <v>86</v>
      </c>
      <c r="AY96" s="245" t="s">
        <v>164</v>
      </c>
    </row>
    <row r="97" s="2" customFormat="1" ht="16.5" customHeight="1">
      <c r="A97" s="42"/>
      <c r="B97" s="43"/>
      <c r="C97" s="210" t="s">
        <v>106</v>
      </c>
      <c r="D97" s="210" t="s">
        <v>166</v>
      </c>
      <c r="E97" s="211" t="s">
        <v>666</v>
      </c>
      <c r="F97" s="212" t="s">
        <v>667</v>
      </c>
      <c r="G97" s="213" t="s">
        <v>278</v>
      </c>
      <c r="H97" s="214">
        <v>1</v>
      </c>
      <c r="I97" s="215"/>
      <c r="J97" s="216">
        <f>ROUND(I97*H97,2)</f>
        <v>0</v>
      </c>
      <c r="K97" s="217"/>
      <c r="L97" s="48"/>
      <c r="M97" s="218" t="s">
        <v>32</v>
      </c>
      <c r="N97" s="219" t="s">
        <v>49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169</v>
      </c>
      <c r="AT97" s="222" t="s">
        <v>166</v>
      </c>
      <c r="AU97" s="222" t="s">
        <v>88</v>
      </c>
      <c r="AY97" s="20" t="s">
        <v>164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86</v>
      </c>
      <c r="BK97" s="223">
        <f>ROUND(I97*H97,2)</f>
        <v>0</v>
      </c>
      <c r="BL97" s="20" t="s">
        <v>169</v>
      </c>
      <c r="BM97" s="222" t="s">
        <v>668</v>
      </c>
    </row>
    <row r="98" s="14" customFormat="1">
      <c r="A98" s="14"/>
      <c r="B98" s="235"/>
      <c r="C98" s="236"/>
      <c r="D98" s="226" t="s">
        <v>171</v>
      </c>
      <c r="E98" s="237" t="s">
        <v>32</v>
      </c>
      <c r="F98" s="238" t="s">
        <v>669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171</v>
      </c>
      <c r="AU98" s="245" t="s">
        <v>88</v>
      </c>
      <c r="AV98" s="14" t="s">
        <v>88</v>
      </c>
      <c r="AW98" s="14" t="s">
        <v>39</v>
      </c>
      <c r="AX98" s="14" t="s">
        <v>78</v>
      </c>
      <c r="AY98" s="245" t="s">
        <v>164</v>
      </c>
    </row>
    <row r="99" s="15" customFormat="1">
      <c r="A99" s="15"/>
      <c r="B99" s="246"/>
      <c r="C99" s="247"/>
      <c r="D99" s="226" t="s">
        <v>171</v>
      </c>
      <c r="E99" s="248" t="s">
        <v>32</v>
      </c>
      <c r="F99" s="249" t="s">
        <v>178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171</v>
      </c>
      <c r="AU99" s="256" t="s">
        <v>88</v>
      </c>
      <c r="AV99" s="15" t="s">
        <v>169</v>
      </c>
      <c r="AW99" s="15" t="s">
        <v>39</v>
      </c>
      <c r="AX99" s="15" t="s">
        <v>86</v>
      </c>
      <c r="AY99" s="256" t="s">
        <v>164</v>
      </c>
    </row>
    <row r="100" s="2" customFormat="1" ht="24.15" customHeight="1">
      <c r="A100" s="42"/>
      <c r="B100" s="43"/>
      <c r="C100" s="210" t="s">
        <v>195</v>
      </c>
      <c r="D100" s="210" t="s">
        <v>166</v>
      </c>
      <c r="E100" s="211" t="s">
        <v>670</v>
      </c>
      <c r="F100" s="212" t="s">
        <v>671</v>
      </c>
      <c r="G100" s="213" t="s">
        <v>278</v>
      </c>
      <c r="H100" s="214">
        <v>28</v>
      </c>
      <c r="I100" s="215"/>
      <c r="J100" s="216">
        <f>ROUND(I100*H100,2)</f>
        <v>0</v>
      </c>
      <c r="K100" s="217"/>
      <c r="L100" s="48"/>
      <c r="M100" s="218" t="s">
        <v>32</v>
      </c>
      <c r="N100" s="219" t="s">
        <v>49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169</v>
      </c>
      <c r="AT100" s="222" t="s">
        <v>166</v>
      </c>
      <c r="AU100" s="222" t="s">
        <v>88</v>
      </c>
      <c r="AY100" s="20" t="s">
        <v>164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86</v>
      </c>
      <c r="BK100" s="223">
        <f>ROUND(I100*H100,2)</f>
        <v>0</v>
      </c>
      <c r="BL100" s="20" t="s">
        <v>169</v>
      </c>
      <c r="BM100" s="222" t="s">
        <v>672</v>
      </c>
    </row>
    <row r="101" s="14" customFormat="1">
      <c r="A101" s="14"/>
      <c r="B101" s="235"/>
      <c r="C101" s="236"/>
      <c r="D101" s="226" t="s">
        <v>171</v>
      </c>
      <c r="E101" s="237" t="s">
        <v>32</v>
      </c>
      <c r="F101" s="238" t="s">
        <v>656</v>
      </c>
      <c r="G101" s="236"/>
      <c r="H101" s="239">
        <v>28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171</v>
      </c>
      <c r="AU101" s="245" t="s">
        <v>88</v>
      </c>
      <c r="AV101" s="14" t="s">
        <v>88</v>
      </c>
      <c r="AW101" s="14" t="s">
        <v>39</v>
      </c>
      <c r="AX101" s="14" t="s">
        <v>86</v>
      </c>
      <c r="AY101" s="245" t="s">
        <v>164</v>
      </c>
    </row>
    <row r="102" s="2" customFormat="1" ht="16.5" customHeight="1">
      <c r="A102" s="42"/>
      <c r="B102" s="43"/>
      <c r="C102" s="210" t="s">
        <v>201</v>
      </c>
      <c r="D102" s="210" t="s">
        <v>166</v>
      </c>
      <c r="E102" s="211" t="s">
        <v>673</v>
      </c>
      <c r="F102" s="212" t="s">
        <v>674</v>
      </c>
      <c r="G102" s="213" t="s">
        <v>278</v>
      </c>
      <c r="H102" s="214">
        <v>4</v>
      </c>
      <c r="I102" s="215"/>
      <c r="J102" s="216">
        <f>ROUND(I102*H102,2)</f>
        <v>0</v>
      </c>
      <c r="K102" s="217"/>
      <c r="L102" s="48"/>
      <c r="M102" s="218" t="s">
        <v>32</v>
      </c>
      <c r="N102" s="219" t="s">
        <v>49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169</v>
      </c>
      <c r="AT102" s="222" t="s">
        <v>166</v>
      </c>
      <c r="AU102" s="222" t="s">
        <v>88</v>
      </c>
      <c r="AY102" s="20" t="s">
        <v>164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86</v>
      </c>
      <c r="BK102" s="223">
        <f>ROUND(I102*H102,2)</f>
        <v>0</v>
      </c>
      <c r="BL102" s="20" t="s">
        <v>169</v>
      </c>
      <c r="BM102" s="222" t="s">
        <v>675</v>
      </c>
    </row>
    <row r="103" s="14" customFormat="1">
      <c r="A103" s="14"/>
      <c r="B103" s="235"/>
      <c r="C103" s="236"/>
      <c r="D103" s="226" t="s">
        <v>171</v>
      </c>
      <c r="E103" s="237" t="s">
        <v>32</v>
      </c>
      <c r="F103" s="238" t="s">
        <v>676</v>
      </c>
      <c r="G103" s="236"/>
      <c r="H103" s="239">
        <v>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171</v>
      </c>
      <c r="AU103" s="245" t="s">
        <v>88</v>
      </c>
      <c r="AV103" s="14" t="s">
        <v>88</v>
      </c>
      <c r="AW103" s="14" t="s">
        <v>39</v>
      </c>
      <c r="AX103" s="14" t="s">
        <v>86</v>
      </c>
      <c r="AY103" s="245" t="s">
        <v>164</v>
      </c>
    </row>
    <row r="104" s="2" customFormat="1" ht="24.15" customHeight="1">
      <c r="A104" s="42"/>
      <c r="B104" s="43"/>
      <c r="C104" s="210" t="s">
        <v>206</v>
      </c>
      <c r="D104" s="210" t="s">
        <v>166</v>
      </c>
      <c r="E104" s="211" t="s">
        <v>677</v>
      </c>
      <c r="F104" s="212" t="s">
        <v>678</v>
      </c>
      <c r="G104" s="213" t="s">
        <v>278</v>
      </c>
      <c r="H104" s="214">
        <v>112</v>
      </c>
      <c r="I104" s="215"/>
      <c r="J104" s="216">
        <f>ROUND(I104*H104,2)</f>
        <v>0</v>
      </c>
      <c r="K104" s="217"/>
      <c r="L104" s="48"/>
      <c r="M104" s="218" t="s">
        <v>32</v>
      </c>
      <c r="N104" s="219" t="s">
        <v>49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169</v>
      </c>
      <c r="AT104" s="222" t="s">
        <v>166</v>
      </c>
      <c r="AU104" s="222" t="s">
        <v>88</v>
      </c>
      <c r="AY104" s="20" t="s">
        <v>164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86</v>
      </c>
      <c r="BK104" s="223">
        <f>ROUND(I104*H104,2)</f>
        <v>0</v>
      </c>
      <c r="BL104" s="20" t="s">
        <v>169</v>
      </c>
      <c r="BM104" s="222" t="s">
        <v>679</v>
      </c>
    </row>
    <row r="105" s="14" customFormat="1">
      <c r="A105" s="14"/>
      <c r="B105" s="235"/>
      <c r="C105" s="236"/>
      <c r="D105" s="226" t="s">
        <v>171</v>
      </c>
      <c r="E105" s="237" t="s">
        <v>32</v>
      </c>
      <c r="F105" s="238" t="s">
        <v>680</v>
      </c>
      <c r="G105" s="236"/>
      <c r="H105" s="239">
        <v>112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171</v>
      </c>
      <c r="AU105" s="245" t="s">
        <v>88</v>
      </c>
      <c r="AV105" s="14" t="s">
        <v>88</v>
      </c>
      <c r="AW105" s="14" t="s">
        <v>39</v>
      </c>
      <c r="AX105" s="14" t="s">
        <v>86</v>
      </c>
      <c r="AY105" s="245" t="s">
        <v>164</v>
      </c>
    </row>
    <row r="106" s="2" customFormat="1" ht="16.5" customHeight="1">
      <c r="A106" s="42"/>
      <c r="B106" s="43"/>
      <c r="C106" s="210" t="s">
        <v>212</v>
      </c>
      <c r="D106" s="210" t="s">
        <v>166</v>
      </c>
      <c r="E106" s="211" t="s">
        <v>681</v>
      </c>
      <c r="F106" s="212" t="s">
        <v>682</v>
      </c>
      <c r="G106" s="213" t="s">
        <v>278</v>
      </c>
      <c r="H106" s="214">
        <v>2</v>
      </c>
      <c r="I106" s="215"/>
      <c r="J106" s="216">
        <f>ROUND(I106*H106,2)</f>
        <v>0</v>
      </c>
      <c r="K106" s="217"/>
      <c r="L106" s="48"/>
      <c r="M106" s="218" t="s">
        <v>32</v>
      </c>
      <c r="N106" s="219" t="s">
        <v>49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169</v>
      </c>
      <c r="AT106" s="222" t="s">
        <v>166</v>
      </c>
      <c r="AU106" s="222" t="s">
        <v>88</v>
      </c>
      <c r="AY106" s="20" t="s">
        <v>164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86</v>
      </c>
      <c r="BK106" s="223">
        <f>ROUND(I106*H106,2)</f>
        <v>0</v>
      </c>
      <c r="BL106" s="20" t="s">
        <v>169</v>
      </c>
      <c r="BM106" s="222" t="s">
        <v>683</v>
      </c>
    </row>
    <row r="107" s="14" customFormat="1">
      <c r="A107" s="14"/>
      <c r="B107" s="235"/>
      <c r="C107" s="236"/>
      <c r="D107" s="226" t="s">
        <v>171</v>
      </c>
      <c r="E107" s="237" t="s">
        <v>32</v>
      </c>
      <c r="F107" s="238" t="s">
        <v>684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171</v>
      </c>
      <c r="AU107" s="245" t="s">
        <v>88</v>
      </c>
      <c r="AV107" s="14" t="s">
        <v>88</v>
      </c>
      <c r="AW107" s="14" t="s">
        <v>39</v>
      </c>
      <c r="AX107" s="14" t="s">
        <v>78</v>
      </c>
      <c r="AY107" s="245" t="s">
        <v>164</v>
      </c>
    </row>
    <row r="108" s="14" customFormat="1">
      <c r="A108" s="14"/>
      <c r="B108" s="235"/>
      <c r="C108" s="236"/>
      <c r="D108" s="226" t="s">
        <v>171</v>
      </c>
      <c r="E108" s="237" t="s">
        <v>32</v>
      </c>
      <c r="F108" s="238" t="s">
        <v>652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171</v>
      </c>
      <c r="AU108" s="245" t="s">
        <v>88</v>
      </c>
      <c r="AV108" s="14" t="s">
        <v>88</v>
      </c>
      <c r="AW108" s="14" t="s">
        <v>39</v>
      </c>
      <c r="AX108" s="14" t="s">
        <v>78</v>
      </c>
      <c r="AY108" s="245" t="s">
        <v>164</v>
      </c>
    </row>
    <row r="109" s="15" customFormat="1">
      <c r="A109" s="15"/>
      <c r="B109" s="246"/>
      <c r="C109" s="247"/>
      <c r="D109" s="226" t="s">
        <v>171</v>
      </c>
      <c r="E109" s="248" t="s">
        <v>32</v>
      </c>
      <c r="F109" s="249" t="s">
        <v>178</v>
      </c>
      <c r="G109" s="247"/>
      <c r="H109" s="250">
        <v>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171</v>
      </c>
      <c r="AU109" s="256" t="s">
        <v>88</v>
      </c>
      <c r="AV109" s="15" t="s">
        <v>169</v>
      </c>
      <c r="AW109" s="15" t="s">
        <v>39</v>
      </c>
      <c r="AX109" s="15" t="s">
        <v>86</v>
      </c>
      <c r="AY109" s="256" t="s">
        <v>164</v>
      </c>
    </row>
    <row r="110" s="2" customFormat="1" ht="16.5" customHeight="1">
      <c r="A110" s="42"/>
      <c r="B110" s="43"/>
      <c r="C110" s="210" t="s">
        <v>218</v>
      </c>
      <c r="D110" s="210" t="s">
        <v>166</v>
      </c>
      <c r="E110" s="211" t="s">
        <v>685</v>
      </c>
      <c r="F110" s="212" t="s">
        <v>686</v>
      </c>
      <c r="G110" s="213" t="s">
        <v>278</v>
      </c>
      <c r="H110" s="214">
        <v>2</v>
      </c>
      <c r="I110" s="215"/>
      <c r="J110" s="216">
        <f>ROUND(I110*H110,2)</f>
        <v>0</v>
      </c>
      <c r="K110" s="217"/>
      <c r="L110" s="48"/>
      <c r="M110" s="218" t="s">
        <v>32</v>
      </c>
      <c r="N110" s="219" t="s">
        <v>49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169</v>
      </c>
      <c r="AT110" s="222" t="s">
        <v>166</v>
      </c>
      <c r="AU110" s="222" t="s">
        <v>88</v>
      </c>
      <c r="AY110" s="20" t="s">
        <v>164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86</v>
      </c>
      <c r="BK110" s="223">
        <f>ROUND(I110*H110,2)</f>
        <v>0</v>
      </c>
      <c r="BL110" s="20" t="s">
        <v>169</v>
      </c>
      <c r="BM110" s="222" t="s">
        <v>687</v>
      </c>
    </row>
    <row r="111" s="12" customFormat="1" ht="25.92" customHeight="1">
      <c r="A111" s="12"/>
      <c r="B111" s="194"/>
      <c r="C111" s="195"/>
      <c r="D111" s="196" t="s">
        <v>77</v>
      </c>
      <c r="E111" s="197" t="s">
        <v>97</v>
      </c>
      <c r="F111" s="197" t="s">
        <v>98</v>
      </c>
      <c r="G111" s="195"/>
      <c r="H111" s="195"/>
      <c r="I111" s="198"/>
      <c r="J111" s="199">
        <f>BK111</f>
        <v>0</v>
      </c>
      <c r="K111" s="195"/>
      <c r="L111" s="200"/>
      <c r="M111" s="201"/>
      <c r="N111" s="202"/>
      <c r="O111" s="202"/>
      <c r="P111" s="203">
        <f>P112</f>
        <v>0</v>
      </c>
      <c r="Q111" s="202"/>
      <c r="R111" s="203">
        <f>R112</f>
        <v>0</v>
      </c>
      <c r="S111" s="202"/>
      <c r="T111" s="20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5" t="s">
        <v>106</v>
      </c>
      <c r="AT111" s="206" t="s">
        <v>77</v>
      </c>
      <c r="AU111" s="206" t="s">
        <v>78</v>
      </c>
      <c r="AY111" s="205" t="s">
        <v>164</v>
      </c>
      <c r="BK111" s="207">
        <f>BK112</f>
        <v>0</v>
      </c>
    </row>
    <row r="112" s="12" customFormat="1" ht="22.8" customHeight="1">
      <c r="A112" s="12"/>
      <c r="B112" s="194"/>
      <c r="C112" s="195"/>
      <c r="D112" s="196" t="s">
        <v>77</v>
      </c>
      <c r="E112" s="208" t="s">
        <v>688</v>
      </c>
      <c r="F112" s="208" t="s">
        <v>689</v>
      </c>
      <c r="G112" s="195"/>
      <c r="H112" s="195"/>
      <c r="I112" s="198"/>
      <c r="J112" s="209">
        <f>BK112</f>
        <v>0</v>
      </c>
      <c r="K112" s="195"/>
      <c r="L112" s="200"/>
      <c r="M112" s="201"/>
      <c r="N112" s="202"/>
      <c r="O112" s="202"/>
      <c r="P112" s="203">
        <f>P113</f>
        <v>0</v>
      </c>
      <c r="Q112" s="202"/>
      <c r="R112" s="203">
        <f>R113</f>
        <v>0</v>
      </c>
      <c r="S112" s="202"/>
      <c r="T112" s="204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5" t="s">
        <v>106</v>
      </c>
      <c r="AT112" s="206" t="s">
        <v>77</v>
      </c>
      <c r="AU112" s="206" t="s">
        <v>86</v>
      </c>
      <c r="AY112" s="205" t="s">
        <v>164</v>
      </c>
      <c r="BK112" s="207">
        <f>BK113</f>
        <v>0</v>
      </c>
    </row>
    <row r="113" s="2" customFormat="1" ht="16.5" customHeight="1">
      <c r="A113" s="42"/>
      <c r="B113" s="43"/>
      <c r="C113" s="210" t="s">
        <v>223</v>
      </c>
      <c r="D113" s="210" t="s">
        <v>166</v>
      </c>
      <c r="E113" s="211" t="s">
        <v>690</v>
      </c>
      <c r="F113" s="212" t="s">
        <v>691</v>
      </c>
      <c r="G113" s="213" t="s">
        <v>692</v>
      </c>
      <c r="H113" s="214">
        <v>1</v>
      </c>
      <c r="I113" s="215"/>
      <c r="J113" s="216">
        <f>ROUND(I113*H113,2)</f>
        <v>0</v>
      </c>
      <c r="K113" s="217"/>
      <c r="L113" s="48"/>
      <c r="M113" s="286" t="s">
        <v>32</v>
      </c>
      <c r="N113" s="287" t="s">
        <v>49</v>
      </c>
      <c r="O113" s="288"/>
      <c r="P113" s="289">
        <f>O113*H113</f>
        <v>0</v>
      </c>
      <c r="Q113" s="289">
        <v>0</v>
      </c>
      <c r="R113" s="289">
        <f>Q113*H113</f>
        <v>0</v>
      </c>
      <c r="S113" s="289">
        <v>0</v>
      </c>
      <c r="T113" s="290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693</v>
      </c>
      <c r="AT113" s="222" t="s">
        <v>166</v>
      </c>
      <c r="AU113" s="222" t="s">
        <v>88</v>
      </c>
      <c r="AY113" s="20" t="s">
        <v>164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86</v>
      </c>
      <c r="BK113" s="223">
        <f>ROUND(I113*H113,2)</f>
        <v>0</v>
      </c>
      <c r="BL113" s="20" t="s">
        <v>693</v>
      </c>
      <c r="BM113" s="222" t="s">
        <v>694</v>
      </c>
    </row>
    <row r="114" s="2" customFormat="1" ht="6.96" customHeight="1">
      <c r="A114" s="42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48"/>
      <c r="M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</sheetData>
  <sheetProtection sheet="1" autoFilter="0" formatColumns="0" formatRows="0" objects="1" scenarios="1" spinCount="100000" saltValue="0WAdDl4jIS4LUuy9Dl5PWJ9G5aZ0CPRMhfrtEDcJXMrQtUTo83zmEN6LBKpCTt2P6Vz9Lbs6uLF1stms/4CIcw==" hashValue="lwgy9kXRVJR6WnyGrGzhtkEAWUs9nwv38SVsQgvaDqUH9ddlcHHxC87ldSRv7ULpmGEPBQj82r02mvFN1tuk/w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107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Parkoviště v ul. Svatopluka Čecha, Sokolov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120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695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96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29. 5. 2024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44</v>
      </c>
      <c r="E30" s="42"/>
      <c r="F30" s="42"/>
      <c r="G30" s="42"/>
      <c r="H30" s="42"/>
      <c r="I30" s="42"/>
      <c r="J30" s="149">
        <f>ROUND(J82,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46</v>
      </c>
      <c r="G32" s="42"/>
      <c r="H32" s="42"/>
      <c r="I32" s="150" t="s">
        <v>45</v>
      </c>
      <c r="J32" s="150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48</v>
      </c>
      <c r="E33" s="137" t="s">
        <v>49</v>
      </c>
      <c r="F33" s="152">
        <f>ROUND((SUM(BE82:BE132)),  2)</f>
        <v>0</v>
      </c>
      <c r="G33" s="42"/>
      <c r="H33" s="42"/>
      <c r="I33" s="153">
        <v>0.20999999999999999</v>
      </c>
      <c r="J33" s="152">
        <f>ROUND(((SUM(BE82:BE132))*I33),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2">
        <f>ROUND((SUM(BF82:BF132)),  2)</f>
        <v>0</v>
      </c>
      <c r="G34" s="42"/>
      <c r="H34" s="42"/>
      <c r="I34" s="153">
        <v>0.12</v>
      </c>
      <c r="J34" s="152">
        <f>ROUND(((SUM(BF82:BF132))*I34),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2">
        <f>ROUND((SUM(BG82:BG132)),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2">
        <f>ROUND((SUM(BH82:BH132)),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2">
        <f>ROUND((SUM(BI82:BI132)),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54</v>
      </c>
      <c r="E39" s="156"/>
      <c r="F39" s="156"/>
      <c r="G39" s="157" t="s">
        <v>55</v>
      </c>
      <c r="H39" s="158" t="s">
        <v>56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135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5" t="str">
        <f>E7</f>
        <v>Parkoviště v ul. Svatopluka Čecha, Sokolov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120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SO401 - Veřejné osvětlení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</v>
      </c>
      <c r="G52" s="44"/>
      <c r="H52" s="44"/>
      <c r="I52" s="35" t="s">
        <v>24</v>
      </c>
      <c r="J52" s="76" t="str">
        <f>IF(J12="","",J12)</f>
        <v>29. 5. 2024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>Ing. Jan Rambousek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Eva Horčičková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136</v>
      </c>
      <c r="D57" s="167"/>
      <c r="E57" s="167"/>
      <c r="F57" s="167"/>
      <c r="G57" s="167"/>
      <c r="H57" s="167"/>
      <c r="I57" s="167"/>
      <c r="J57" s="168" t="s">
        <v>137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76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138</v>
      </c>
    </row>
    <row r="60" s="9" customFormat="1" ht="24.96" customHeight="1">
      <c r="A60" s="9"/>
      <c r="B60" s="170"/>
      <c r="C60" s="171"/>
      <c r="D60" s="172" t="s">
        <v>147</v>
      </c>
      <c r="E60" s="173"/>
      <c r="F60" s="173"/>
      <c r="G60" s="173"/>
      <c r="H60" s="173"/>
      <c r="I60" s="173"/>
      <c r="J60" s="174">
        <f>J83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696</v>
      </c>
      <c r="E61" s="179"/>
      <c r="F61" s="179"/>
      <c r="G61" s="179"/>
      <c r="H61" s="179"/>
      <c r="I61" s="179"/>
      <c r="J61" s="180">
        <f>J84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148</v>
      </c>
      <c r="E62" s="179"/>
      <c r="F62" s="179"/>
      <c r="G62" s="179"/>
      <c r="H62" s="179"/>
      <c r="I62" s="179"/>
      <c r="J62" s="180">
        <f>J106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6" t="s">
        <v>149</v>
      </c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</v>
      </c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5" t="str">
        <f>E7</f>
        <v>Parkoviště v ul. Svatopluka Čecha, Sokolov</v>
      </c>
      <c r="F72" s="35"/>
      <c r="G72" s="35"/>
      <c r="H72" s="35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120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SO401 - Veřejné osvětlení</v>
      </c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22</v>
      </c>
      <c r="D76" s="44"/>
      <c r="E76" s="44"/>
      <c r="F76" s="30" t="str">
        <f>F12</f>
        <v>Sokolov</v>
      </c>
      <c r="G76" s="44"/>
      <c r="H76" s="44"/>
      <c r="I76" s="35" t="s">
        <v>24</v>
      </c>
      <c r="J76" s="76" t="str">
        <f>IF(J12="","",J12)</f>
        <v>29. 5. 2024</v>
      </c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30</v>
      </c>
      <c r="D78" s="44"/>
      <c r="E78" s="44"/>
      <c r="F78" s="30" t="str">
        <f>E15</f>
        <v xml:space="preserve"> </v>
      </c>
      <c r="G78" s="44"/>
      <c r="H78" s="44"/>
      <c r="I78" s="35" t="s">
        <v>37</v>
      </c>
      <c r="J78" s="40" t="str">
        <f>E21</f>
        <v>Ing. Jan Rambousek</v>
      </c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35</v>
      </c>
      <c r="D79" s="44"/>
      <c r="E79" s="44"/>
      <c r="F79" s="30" t="str">
        <f>IF(E18="","",E18)</f>
        <v>Vyplň údaj</v>
      </c>
      <c r="G79" s="44"/>
      <c r="H79" s="44"/>
      <c r="I79" s="35" t="s">
        <v>40</v>
      </c>
      <c r="J79" s="40" t="str">
        <f>E24</f>
        <v>Ing. Eva Horčičková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2"/>
      <c r="B81" s="183"/>
      <c r="C81" s="184" t="s">
        <v>150</v>
      </c>
      <c r="D81" s="185" t="s">
        <v>63</v>
      </c>
      <c r="E81" s="185" t="s">
        <v>59</v>
      </c>
      <c r="F81" s="185" t="s">
        <v>60</v>
      </c>
      <c r="G81" s="185" t="s">
        <v>151</v>
      </c>
      <c r="H81" s="185" t="s">
        <v>152</v>
      </c>
      <c r="I81" s="185" t="s">
        <v>153</v>
      </c>
      <c r="J81" s="186" t="s">
        <v>137</v>
      </c>
      <c r="K81" s="187" t="s">
        <v>154</v>
      </c>
      <c r="L81" s="188"/>
      <c r="M81" s="96" t="s">
        <v>32</v>
      </c>
      <c r="N81" s="97" t="s">
        <v>48</v>
      </c>
      <c r="O81" s="97" t="s">
        <v>155</v>
      </c>
      <c r="P81" s="97" t="s">
        <v>156</v>
      </c>
      <c r="Q81" s="97" t="s">
        <v>157</v>
      </c>
      <c r="R81" s="97" t="s">
        <v>158</v>
      </c>
      <c r="S81" s="97" t="s">
        <v>159</v>
      </c>
      <c r="T81" s="98" t="s">
        <v>160</v>
      </c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="2" customFormat="1" ht="22.8" customHeight="1">
      <c r="A82" s="42"/>
      <c r="B82" s="43"/>
      <c r="C82" s="103" t="s">
        <v>161</v>
      </c>
      <c r="D82" s="44"/>
      <c r="E82" s="44"/>
      <c r="F82" s="44"/>
      <c r="G82" s="44"/>
      <c r="H82" s="44"/>
      <c r="I82" s="44"/>
      <c r="J82" s="189">
        <f>BK82</f>
        <v>0</v>
      </c>
      <c r="K82" s="44"/>
      <c r="L82" s="48"/>
      <c r="M82" s="99"/>
      <c r="N82" s="190"/>
      <c r="O82" s="100"/>
      <c r="P82" s="191">
        <f>P83</f>
        <v>0</v>
      </c>
      <c r="Q82" s="100"/>
      <c r="R82" s="191">
        <f>R83</f>
        <v>2.8642620000000001</v>
      </c>
      <c r="S82" s="100"/>
      <c r="T82" s="192">
        <f>T83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0" t="s">
        <v>77</v>
      </c>
      <c r="AU82" s="20" t="s">
        <v>138</v>
      </c>
      <c r="BK82" s="193">
        <f>BK83</f>
        <v>0</v>
      </c>
    </row>
    <row r="83" s="12" customFormat="1" ht="25.92" customHeight="1">
      <c r="A83" s="12"/>
      <c r="B83" s="194"/>
      <c r="C83" s="195"/>
      <c r="D83" s="196" t="s">
        <v>77</v>
      </c>
      <c r="E83" s="197" t="s">
        <v>243</v>
      </c>
      <c r="F83" s="197" t="s">
        <v>632</v>
      </c>
      <c r="G83" s="195"/>
      <c r="H83" s="195"/>
      <c r="I83" s="198"/>
      <c r="J83" s="199">
        <f>BK83</f>
        <v>0</v>
      </c>
      <c r="K83" s="195"/>
      <c r="L83" s="200"/>
      <c r="M83" s="201"/>
      <c r="N83" s="202"/>
      <c r="O83" s="202"/>
      <c r="P83" s="203">
        <f>P84+P106</f>
        <v>0</v>
      </c>
      <c r="Q83" s="202"/>
      <c r="R83" s="203">
        <f>R84+R106</f>
        <v>2.8642620000000001</v>
      </c>
      <c r="S83" s="202"/>
      <c r="T83" s="204">
        <f>T84+T106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5" t="s">
        <v>179</v>
      </c>
      <c r="AT83" s="206" t="s">
        <v>77</v>
      </c>
      <c r="AU83" s="206" t="s">
        <v>78</v>
      </c>
      <c r="AY83" s="205" t="s">
        <v>164</v>
      </c>
      <c r="BK83" s="207">
        <f>BK84+BK106</f>
        <v>0</v>
      </c>
    </row>
    <row r="84" s="12" customFormat="1" ht="22.8" customHeight="1">
      <c r="A84" s="12"/>
      <c r="B84" s="194"/>
      <c r="C84" s="195"/>
      <c r="D84" s="196" t="s">
        <v>77</v>
      </c>
      <c r="E84" s="208" t="s">
        <v>697</v>
      </c>
      <c r="F84" s="208" t="s">
        <v>698</v>
      </c>
      <c r="G84" s="195"/>
      <c r="H84" s="195"/>
      <c r="I84" s="198"/>
      <c r="J84" s="209">
        <f>BK84</f>
        <v>0</v>
      </c>
      <c r="K84" s="195"/>
      <c r="L84" s="200"/>
      <c r="M84" s="201"/>
      <c r="N84" s="202"/>
      <c r="O84" s="202"/>
      <c r="P84" s="203">
        <f>SUM(P85:P105)</f>
        <v>0</v>
      </c>
      <c r="Q84" s="202"/>
      <c r="R84" s="203">
        <f>SUM(R85:R105)</f>
        <v>0.22928099999999999</v>
      </c>
      <c r="S84" s="202"/>
      <c r="T84" s="204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5" t="s">
        <v>179</v>
      </c>
      <c r="AT84" s="206" t="s">
        <v>77</v>
      </c>
      <c r="AU84" s="206" t="s">
        <v>86</v>
      </c>
      <c r="AY84" s="205" t="s">
        <v>164</v>
      </c>
      <c r="BK84" s="207">
        <f>SUM(BK85:BK105)</f>
        <v>0</v>
      </c>
    </row>
    <row r="85" s="2" customFormat="1" ht="24.15" customHeight="1">
      <c r="A85" s="42"/>
      <c r="B85" s="43"/>
      <c r="C85" s="210" t="s">
        <v>86</v>
      </c>
      <c r="D85" s="210" t="s">
        <v>166</v>
      </c>
      <c r="E85" s="211" t="s">
        <v>699</v>
      </c>
      <c r="F85" s="212" t="s">
        <v>700</v>
      </c>
      <c r="G85" s="213" t="s">
        <v>278</v>
      </c>
      <c r="H85" s="214">
        <v>2</v>
      </c>
      <c r="I85" s="215"/>
      <c r="J85" s="216">
        <f>ROUND(I85*H85,2)</f>
        <v>0</v>
      </c>
      <c r="K85" s="217"/>
      <c r="L85" s="48"/>
      <c r="M85" s="218" t="s">
        <v>32</v>
      </c>
      <c r="N85" s="219" t="s">
        <v>49</v>
      </c>
      <c r="O85" s="88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2" t="s">
        <v>497</v>
      </c>
      <c r="AT85" s="222" t="s">
        <v>166</v>
      </c>
      <c r="AU85" s="222" t="s">
        <v>88</v>
      </c>
      <c r="AY85" s="20" t="s">
        <v>164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0" t="s">
        <v>86</v>
      </c>
      <c r="BK85" s="223">
        <f>ROUND(I85*H85,2)</f>
        <v>0</v>
      </c>
      <c r="BL85" s="20" t="s">
        <v>497</v>
      </c>
      <c r="BM85" s="222" t="s">
        <v>701</v>
      </c>
    </row>
    <row r="86" s="2" customFormat="1" ht="16.5" customHeight="1">
      <c r="A86" s="42"/>
      <c r="B86" s="43"/>
      <c r="C86" s="257" t="s">
        <v>88</v>
      </c>
      <c r="D86" s="257" t="s">
        <v>243</v>
      </c>
      <c r="E86" s="258" t="s">
        <v>702</v>
      </c>
      <c r="F86" s="259" t="s">
        <v>703</v>
      </c>
      <c r="G86" s="260" t="s">
        <v>278</v>
      </c>
      <c r="H86" s="261">
        <v>2</v>
      </c>
      <c r="I86" s="262"/>
      <c r="J86" s="263">
        <f>ROUND(I86*H86,2)</f>
        <v>0</v>
      </c>
      <c r="K86" s="264"/>
      <c r="L86" s="265"/>
      <c r="M86" s="266" t="s">
        <v>32</v>
      </c>
      <c r="N86" s="267" t="s">
        <v>49</v>
      </c>
      <c r="O86" s="88"/>
      <c r="P86" s="220">
        <f>O86*H86</f>
        <v>0</v>
      </c>
      <c r="Q86" s="220">
        <v>0.0080999999999999996</v>
      </c>
      <c r="R86" s="220">
        <f>Q86*H86</f>
        <v>0.016199999999999999</v>
      </c>
      <c r="S86" s="220">
        <v>0</v>
      </c>
      <c r="T86" s="221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2" t="s">
        <v>643</v>
      </c>
      <c r="AT86" s="222" t="s">
        <v>243</v>
      </c>
      <c r="AU86" s="222" t="s">
        <v>88</v>
      </c>
      <c r="AY86" s="20" t="s">
        <v>164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0" t="s">
        <v>86</v>
      </c>
      <c r="BK86" s="223">
        <f>ROUND(I86*H86,2)</f>
        <v>0</v>
      </c>
      <c r="BL86" s="20" t="s">
        <v>643</v>
      </c>
      <c r="BM86" s="222" t="s">
        <v>704</v>
      </c>
    </row>
    <row r="87" s="2" customFormat="1" ht="16.5" customHeight="1">
      <c r="A87" s="42"/>
      <c r="B87" s="43"/>
      <c r="C87" s="210" t="s">
        <v>179</v>
      </c>
      <c r="D87" s="210" t="s">
        <v>166</v>
      </c>
      <c r="E87" s="211" t="s">
        <v>705</v>
      </c>
      <c r="F87" s="212" t="s">
        <v>706</v>
      </c>
      <c r="G87" s="213" t="s">
        <v>278</v>
      </c>
      <c r="H87" s="214">
        <v>1</v>
      </c>
      <c r="I87" s="215"/>
      <c r="J87" s="216">
        <f>ROUND(I87*H87,2)</f>
        <v>0</v>
      </c>
      <c r="K87" s="217"/>
      <c r="L87" s="48"/>
      <c r="M87" s="218" t="s">
        <v>32</v>
      </c>
      <c r="N87" s="219" t="s">
        <v>49</v>
      </c>
      <c r="O87" s="88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22" t="s">
        <v>497</v>
      </c>
      <c r="AT87" s="222" t="s">
        <v>166</v>
      </c>
      <c r="AU87" s="222" t="s">
        <v>88</v>
      </c>
      <c r="AY87" s="20" t="s">
        <v>164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0" t="s">
        <v>86</v>
      </c>
      <c r="BK87" s="223">
        <f>ROUND(I87*H87,2)</f>
        <v>0</v>
      </c>
      <c r="BL87" s="20" t="s">
        <v>497</v>
      </c>
      <c r="BM87" s="222" t="s">
        <v>707</v>
      </c>
    </row>
    <row r="88" s="2" customFormat="1" ht="16.5" customHeight="1">
      <c r="A88" s="42"/>
      <c r="B88" s="43"/>
      <c r="C88" s="257" t="s">
        <v>169</v>
      </c>
      <c r="D88" s="257" t="s">
        <v>243</v>
      </c>
      <c r="E88" s="258" t="s">
        <v>708</v>
      </c>
      <c r="F88" s="259" t="s">
        <v>709</v>
      </c>
      <c r="G88" s="260" t="s">
        <v>278</v>
      </c>
      <c r="H88" s="261">
        <v>1</v>
      </c>
      <c r="I88" s="262"/>
      <c r="J88" s="263">
        <f>ROUND(I88*H88,2)</f>
        <v>0</v>
      </c>
      <c r="K88" s="264"/>
      <c r="L88" s="265"/>
      <c r="M88" s="266" t="s">
        <v>32</v>
      </c>
      <c r="N88" s="267" t="s">
        <v>49</v>
      </c>
      <c r="O88" s="88"/>
      <c r="P88" s="220">
        <f>O88*H88</f>
        <v>0</v>
      </c>
      <c r="Q88" s="220">
        <v>0.0063099999999999996</v>
      </c>
      <c r="R88" s="220">
        <f>Q88*H88</f>
        <v>0.0063099999999999996</v>
      </c>
      <c r="S88" s="220">
        <v>0</v>
      </c>
      <c r="T88" s="221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2" t="s">
        <v>643</v>
      </c>
      <c r="AT88" s="222" t="s">
        <v>243</v>
      </c>
      <c r="AU88" s="222" t="s">
        <v>88</v>
      </c>
      <c r="AY88" s="20" t="s">
        <v>164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0" t="s">
        <v>86</v>
      </c>
      <c r="BK88" s="223">
        <f>ROUND(I88*H88,2)</f>
        <v>0</v>
      </c>
      <c r="BL88" s="20" t="s">
        <v>643</v>
      </c>
      <c r="BM88" s="222" t="s">
        <v>710</v>
      </c>
    </row>
    <row r="89" s="2" customFormat="1" ht="16.5" customHeight="1">
      <c r="A89" s="42"/>
      <c r="B89" s="43"/>
      <c r="C89" s="210" t="s">
        <v>106</v>
      </c>
      <c r="D89" s="210" t="s">
        <v>166</v>
      </c>
      <c r="E89" s="211" t="s">
        <v>711</v>
      </c>
      <c r="F89" s="212" t="s">
        <v>712</v>
      </c>
      <c r="G89" s="213" t="s">
        <v>278</v>
      </c>
      <c r="H89" s="214">
        <v>1</v>
      </c>
      <c r="I89" s="215"/>
      <c r="J89" s="216">
        <f>ROUND(I89*H89,2)</f>
        <v>0</v>
      </c>
      <c r="K89" s="217"/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497</v>
      </c>
      <c r="AT89" s="222" t="s">
        <v>166</v>
      </c>
      <c r="AU89" s="222" t="s">
        <v>88</v>
      </c>
      <c r="AY89" s="20" t="s">
        <v>164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497</v>
      </c>
      <c r="BM89" s="222" t="s">
        <v>713</v>
      </c>
    </row>
    <row r="90" s="2" customFormat="1" ht="16.5" customHeight="1">
      <c r="A90" s="42"/>
      <c r="B90" s="43"/>
      <c r="C90" s="257" t="s">
        <v>195</v>
      </c>
      <c r="D90" s="257" t="s">
        <v>243</v>
      </c>
      <c r="E90" s="258" t="s">
        <v>714</v>
      </c>
      <c r="F90" s="259" t="s">
        <v>715</v>
      </c>
      <c r="G90" s="260" t="s">
        <v>278</v>
      </c>
      <c r="H90" s="261">
        <v>1</v>
      </c>
      <c r="I90" s="262"/>
      <c r="J90" s="263">
        <f>ROUND(I90*H90,2)</f>
        <v>0</v>
      </c>
      <c r="K90" s="264"/>
      <c r="L90" s="265"/>
      <c r="M90" s="266" t="s">
        <v>32</v>
      </c>
      <c r="N90" s="267" t="s">
        <v>49</v>
      </c>
      <c r="O90" s="88"/>
      <c r="P90" s="220">
        <f>O90*H90</f>
        <v>0</v>
      </c>
      <c r="Q90" s="220">
        <v>0.091999999999999998</v>
      </c>
      <c r="R90" s="220">
        <f>Q90*H90</f>
        <v>0.091999999999999998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716</v>
      </c>
      <c r="AT90" s="222" t="s">
        <v>243</v>
      </c>
      <c r="AU90" s="222" t="s">
        <v>88</v>
      </c>
      <c r="AY90" s="20" t="s">
        <v>164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497</v>
      </c>
      <c r="BM90" s="222" t="s">
        <v>717</v>
      </c>
    </row>
    <row r="91" s="2" customFormat="1" ht="16.5" customHeight="1">
      <c r="A91" s="42"/>
      <c r="B91" s="43"/>
      <c r="C91" s="210" t="s">
        <v>201</v>
      </c>
      <c r="D91" s="210" t="s">
        <v>166</v>
      </c>
      <c r="E91" s="211" t="s">
        <v>718</v>
      </c>
      <c r="F91" s="212" t="s">
        <v>719</v>
      </c>
      <c r="G91" s="213" t="s">
        <v>278</v>
      </c>
      <c r="H91" s="214">
        <v>1</v>
      </c>
      <c r="I91" s="215"/>
      <c r="J91" s="216">
        <f>ROUND(I91*H91,2)</f>
        <v>0</v>
      </c>
      <c r="K91" s="217"/>
      <c r="L91" s="48"/>
      <c r="M91" s="218" t="s">
        <v>32</v>
      </c>
      <c r="N91" s="219" t="s">
        <v>49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497</v>
      </c>
      <c r="AT91" s="222" t="s">
        <v>166</v>
      </c>
      <c r="AU91" s="222" t="s">
        <v>88</v>
      </c>
      <c r="AY91" s="20" t="s">
        <v>164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86</v>
      </c>
      <c r="BK91" s="223">
        <f>ROUND(I91*H91,2)</f>
        <v>0</v>
      </c>
      <c r="BL91" s="20" t="s">
        <v>497</v>
      </c>
      <c r="BM91" s="222" t="s">
        <v>720</v>
      </c>
    </row>
    <row r="92" s="2" customFormat="1" ht="16.5" customHeight="1">
      <c r="A92" s="42"/>
      <c r="B92" s="43"/>
      <c r="C92" s="257" t="s">
        <v>206</v>
      </c>
      <c r="D92" s="257" t="s">
        <v>243</v>
      </c>
      <c r="E92" s="258" t="s">
        <v>721</v>
      </c>
      <c r="F92" s="259" t="s">
        <v>722</v>
      </c>
      <c r="G92" s="260" t="s">
        <v>278</v>
      </c>
      <c r="H92" s="261">
        <v>1</v>
      </c>
      <c r="I92" s="262"/>
      <c r="J92" s="263">
        <f>ROUND(I92*H92,2)</f>
        <v>0</v>
      </c>
      <c r="K92" s="264"/>
      <c r="L92" s="265"/>
      <c r="M92" s="266" t="s">
        <v>32</v>
      </c>
      <c r="N92" s="267" t="s">
        <v>49</v>
      </c>
      <c r="O92" s="88"/>
      <c r="P92" s="220">
        <f>O92*H92</f>
        <v>0</v>
      </c>
      <c r="Q92" s="220">
        <v>0.012800000000000001</v>
      </c>
      <c r="R92" s="220">
        <f>Q92*H92</f>
        <v>0.012800000000000001</v>
      </c>
      <c r="S92" s="220">
        <v>0</v>
      </c>
      <c r="T92" s="221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2" t="s">
        <v>643</v>
      </c>
      <c r="AT92" s="222" t="s">
        <v>243</v>
      </c>
      <c r="AU92" s="222" t="s">
        <v>88</v>
      </c>
      <c r="AY92" s="20" t="s">
        <v>164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86</v>
      </c>
      <c r="BK92" s="223">
        <f>ROUND(I92*H92,2)</f>
        <v>0</v>
      </c>
      <c r="BL92" s="20" t="s">
        <v>643</v>
      </c>
      <c r="BM92" s="222" t="s">
        <v>723</v>
      </c>
    </row>
    <row r="93" s="2" customFormat="1" ht="16.5" customHeight="1">
      <c r="A93" s="42"/>
      <c r="B93" s="43"/>
      <c r="C93" s="210" t="s">
        <v>212</v>
      </c>
      <c r="D93" s="210" t="s">
        <v>166</v>
      </c>
      <c r="E93" s="211" t="s">
        <v>724</v>
      </c>
      <c r="F93" s="212" t="s">
        <v>725</v>
      </c>
      <c r="G93" s="213" t="s">
        <v>278</v>
      </c>
      <c r="H93" s="214">
        <v>1</v>
      </c>
      <c r="I93" s="215"/>
      <c r="J93" s="216">
        <f>ROUND(I93*H93,2)</f>
        <v>0</v>
      </c>
      <c r="K93" s="217"/>
      <c r="L93" s="48"/>
      <c r="M93" s="218" t="s">
        <v>32</v>
      </c>
      <c r="N93" s="219" t="s">
        <v>49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497</v>
      </c>
      <c r="AT93" s="222" t="s">
        <v>166</v>
      </c>
      <c r="AU93" s="222" t="s">
        <v>88</v>
      </c>
      <c r="AY93" s="20" t="s">
        <v>164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86</v>
      </c>
      <c r="BK93" s="223">
        <f>ROUND(I93*H93,2)</f>
        <v>0</v>
      </c>
      <c r="BL93" s="20" t="s">
        <v>497</v>
      </c>
      <c r="BM93" s="222" t="s">
        <v>726</v>
      </c>
    </row>
    <row r="94" s="2" customFormat="1" ht="16.5" customHeight="1">
      <c r="A94" s="42"/>
      <c r="B94" s="43"/>
      <c r="C94" s="257" t="s">
        <v>218</v>
      </c>
      <c r="D94" s="257" t="s">
        <v>243</v>
      </c>
      <c r="E94" s="258" t="s">
        <v>727</v>
      </c>
      <c r="F94" s="259" t="s">
        <v>728</v>
      </c>
      <c r="G94" s="260" t="s">
        <v>278</v>
      </c>
      <c r="H94" s="261">
        <v>1</v>
      </c>
      <c r="I94" s="262"/>
      <c r="J94" s="263">
        <f>ROUND(I94*H94,2)</f>
        <v>0</v>
      </c>
      <c r="K94" s="264"/>
      <c r="L94" s="265"/>
      <c r="M94" s="266" t="s">
        <v>32</v>
      </c>
      <c r="N94" s="267" t="s">
        <v>49</v>
      </c>
      <c r="O94" s="88"/>
      <c r="P94" s="220">
        <f>O94*H94</f>
        <v>0</v>
      </c>
      <c r="Q94" s="220">
        <v>0.00029999999999999997</v>
      </c>
      <c r="R94" s="220">
        <f>Q94*H94</f>
        <v>0.00029999999999999997</v>
      </c>
      <c r="S94" s="220">
        <v>0</v>
      </c>
      <c r="T94" s="22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2" t="s">
        <v>643</v>
      </c>
      <c r="AT94" s="222" t="s">
        <v>243</v>
      </c>
      <c r="AU94" s="222" t="s">
        <v>88</v>
      </c>
      <c r="AY94" s="20" t="s">
        <v>164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0" t="s">
        <v>86</v>
      </c>
      <c r="BK94" s="223">
        <f>ROUND(I94*H94,2)</f>
        <v>0</v>
      </c>
      <c r="BL94" s="20" t="s">
        <v>643</v>
      </c>
      <c r="BM94" s="222" t="s">
        <v>729</v>
      </c>
    </row>
    <row r="95" s="2" customFormat="1" ht="24.15" customHeight="1">
      <c r="A95" s="42"/>
      <c r="B95" s="43"/>
      <c r="C95" s="210" t="s">
        <v>223</v>
      </c>
      <c r="D95" s="210" t="s">
        <v>166</v>
      </c>
      <c r="E95" s="211" t="s">
        <v>730</v>
      </c>
      <c r="F95" s="212" t="s">
        <v>731</v>
      </c>
      <c r="G95" s="213" t="s">
        <v>186</v>
      </c>
      <c r="H95" s="214">
        <v>55</v>
      </c>
      <c r="I95" s="215"/>
      <c r="J95" s="216">
        <f>ROUND(I95*H95,2)</f>
        <v>0</v>
      </c>
      <c r="K95" s="217"/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497</v>
      </c>
      <c r="AT95" s="222" t="s">
        <v>166</v>
      </c>
      <c r="AU95" s="222" t="s">
        <v>88</v>
      </c>
      <c r="AY95" s="20" t="s">
        <v>164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497</v>
      </c>
      <c r="BM95" s="222" t="s">
        <v>732</v>
      </c>
    </row>
    <row r="96" s="2" customFormat="1" ht="16.5" customHeight="1">
      <c r="A96" s="42"/>
      <c r="B96" s="43"/>
      <c r="C96" s="257" t="s">
        <v>8</v>
      </c>
      <c r="D96" s="257" t="s">
        <v>243</v>
      </c>
      <c r="E96" s="258" t="s">
        <v>733</v>
      </c>
      <c r="F96" s="259" t="s">
        <v>734</v>
      </c>
      <c r="G96" s="260" t="s">
        <v>259</v>
      </c>
      <c r="H96" s="261">
        <v>39.270000000000003</v>
      </c>
      <c r="I96" s="262"/>
      <c r="J96" s="263">
        <f>ROUND(I96*H96,2)</f>
        <v>0</v>
      </c>
      <c r="K96" s="264"/>
      <c r="L96" s="265"/>
      <c r="M96" s="266" t="s">
        <v>32</v>
      </c>
      <c r="N96" s="267" t="s">
        <v>49</v>
      </c>
      <c r="O96" s="88"/>
      <c r="P96" s="220">
        <f>O96*H96</f>
        <v>0</v>
      </c>
      <c r="Q96" s="220">
        <v>0.001</v>
      </c>
      <c r="R96" s="220">
        <f>Q96*H96</f>
        <v>0.039270000000000006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643</v>
      </c>
      <c r="AT96" s="222" t="s">
        <v>243</v>
      </c>
      <c r="AU96" s="222" t="s">
        <v>88</v>
      </c>
      <c r="AY96" s="20" t="s">
        <v>164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86</v>
      </c>
      <c r="BK96" s="223">
        <f>ROUND(I96*H96,2)</f>
        <v>0</v>
      </c>
      <c r="BL96" s="20" t="s">
        <v>643</v>
      </c>
      <c r="BM96" s="222" t="s">
        <v>735</v>
      </c>
    </row>
    <row r="97" s="14" customFormat="1">
      <c r="A97" s="14"/>
      <c r="B97" s="235"/>
      <c r="C97" s="236"/>
      <c r="D97" s="226" t="s">
        <v>171</v>
      </c>
      <c r="E97" s="237" t="s">
        <v>32</v>
      </c>
      <c r="F97" s="238" t="s">
        <v>736</v>
      </c>
      <c r="G97" s="236"/>
      <c r="H97" s="239">
        <v>39.270000000000003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171</v>
      </c>
      <c r="AU97" s="245" t="s">
        <v>88</v>
      </c>
      <c r="AV97" s="14" t="s">
        <v>88</v>
      </c>
      <c r="AW97" s="14" t="s">
        <v>39</v>
      </c>
      <c r="AX97" s="14" t="s">
        <v>86</v>
      </c>
      <c r="AY97" s="245" t="s">
        <v>164</v>
      </c>
    </row>
    <row r="98" s="2" customFormat="1" ht="24.15" customHeight="1">
      <c r="A98" s="42"/>
      <c r="B98" s="43"/>
      <c r="C98" s="210" t="s">
        <v>231</v>
      </c>
      <c r="D98" s="210" t="s">
        <v>166</v>
      </c>
      <c r="E98" s="211" t="s">
        <v>737</v>
      </c>
      <c r="F98" s="212" t="s">
        <v>738</v>
      </c>
      <c r="G98" s="213" t="s">
        <v>186</v>
      </c>
      <c r="H98" s="214">
        <v>5</v>
      </c>
      <c r="I98" s="215"/>
      <c r="J98" s="216">
        <f>ROUND(I98*H98,2)</f>
        <v>0</v>
      </c>
      <c r="K98" s="217"/>
      <c r="L98" s="48"/>
      <c r="M98" s="218" t="s">
        <v>32</v>
      </c>
      <c r="N98" s="219" t="s">
        <v>49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497</v>
      </c>
      <c r="AT98" s="222" t="s">
        <v>166</v>
      </c>
      <c r="AU98" s="222" t="s">
        <v>88</v>
      </c>
      <c r="AY98" s="20" t="s">
        <v>164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86</v>
      </c>
      <c r="BK98" s="223">
        <f>ROUND(I98*H98,2)</f>
        <v>0</v>
      </c>
      <c r="BL98" s="20" t="s">
        <v>497</v>
      </c>
      <c r="BM98" s="222" t="s">
        <v>739</v>
      </c>
    </row>
    <row r="99" s="2" customFormat="1" ht="16.5" customHeight="1">
      <c r="A99" s="42"/>
      <c r="B99" s="43"/>
      <c r="C99" s="257" t="s">
        <v>236</v>
      </c>
      <c r="D99" s="257" t="s">
        <v>243</v>
      </c>
      <c r="E99" s="258" t="s">
        <v>740</v>
      </c>
      <c r="F99" s="259" t="s">
        <v>741</v>
      </c>
      <c r="G99" s="260" t="s">
        <v>259</v>
      </c>
      <c r="H99" s="261">
        <v>5.476</v>
      </c>
      <c r="I99" s="262"/>
      <c r="J99" s="263">
        <f>ROUND(I99*H99,2)</f>
        <v>0</v>
      </c>
      <c r="K99" s="264"/>
      <c r="L99" s="265"/>
      <c r="M99" s="266" t="s">
        <v>32</v>
      </c>
      <c r="N99" s="267" t="s">
        <v>49</v>
      </c>
      <c r="O99" s="88"/>
      <c r="P99" s="220">
        <f>O99*H99</f>
        <v>0</v>
      </c>
      <c r="Q99" s="220">
        <v>0.001</v>
      </c>
      <c r="R99" s="220">
        <f>Q99*H99</f>
        <v>0.005476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643</v>
      </c>
      <c r="AT99" s="222" t="s">
        <v>243</v>
      </c>
      <c r="AU99" s="222" t="s">
        <v>88</v>
      </c>
      <c r="AY99" s="20" t="s">
        <v>164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86</v>
      </c>
      <c r="BK99" s="223">
        <f>ROUND(I99*H99,2)</f>
        <v>0</v>
      </c>
      <c r="BL99" s="20" t="s">
        <v>643</v>
      </c>
      <c r="BM99" s="222" t="s">
        <v>742</v>
      </c>
    </row>
    <row r="100" s="14" customFormat="1">
      <c r="A100" s="14"/>
      <c r="B100" s="235"/>
      <c r="C100" s="236"/>
      <c r="D100" s="226" t="s">
        <v>171</v>
      </c>
      <c r="E100" s="237" t="s">
        <v>32</v>
      </c>
      <c r="F100" s="238" t="s">
        <v>743</v>
      </c>
      <c r="G100" s="236"/>
      <c r="H100" s="239">
        <v>5.476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171</v>
      </c>
      <c r="AU100" s="245" t="s">
        <v>88</v>
      </c>
      <c r="AV100" s="14" t="s">
        <v>88</v>
      </c>
      <c r="AW100" s="14" t="s">
        <v>39</v>
      </c>
      <c r="AX100" s="14" t="s">
        <v>86</v>
      </c>
      <c r="AY100" s="245" t="s">
        <v>164</v>
      </c>
    </row>
    <row r="101" s="2" customFormat="1" ht="24.15" customHeight="1">
      <c r="A101" s="42"/>
      <c r="B101" s="43"/>
      <c r="C101" s="210" t="s">
        <v>242</v>
      </c>
      <c r="D101" s="210" t="s">
        <v>166</v>
      </c>
      <c r="E101" s="211" t="s">
        <v>744</v>
      </c>
      <c r="F101" s="212" t="s">
        <v>745</v>
      </c>
      <c r="G101" s="213" t="s">
        <v>278</v>
      </c>
      <c r="H101" s="214">
        <v>1</v>
      </c>
      <c r="I101" s="215"/>
      <c r="J101" s="216">
        <f>ROUND(I101*H101,2)</f>
        <v>0</v>
      </c>
      <c r="K101" s="217"/>
      <c r="L101" s="48"/>
      <c r="M101" s="218" t="s">
        <v>32</v>
      </c>
      <c r="N101" s="219" t="s">
        <v>49</v>
      </c>
      <c r="O101" s="88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497</v>
      </c>
      <c r="AT101" s="222" t="s">
        <v>166</v>
      </c>
      <c r="AU101" s="222" t="s">
        <v>88</v>
      </c>
      <c r="AY101" s="20" t="s">
        <v>164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86</v>
      </c>
      <c r="BK101" s="223">
        <f>ROUND(I101*H101,2)</f>
        <v>0</v>
      </c>
      <c r="BL101" s="20" t="s">
        <v>497</v>
      </c>
      <c r="BM101" s="222" t="s">
        <v>746</v>
      </c>
    </row>
    <row r="102" s="2" customFormat="1" ht="24.15" customHeight="1">
      <c r="A102" s="42"/>
      <c r="B102" s="43"/>
      <c r="C102" s="210" t="s">
        <v>252</v>
      </c>
      <c r="D102" s="210" t="s">
        <v>166</v>
      </c>
      <c r="E102" s="211" t="s">
        <v>747</v>
      </c>
      <c r="F102" s="212" t="s">
        <v>748</v>
      </c>
      <c r="G102" s="213" t="s">
        <v>186</v>
      </c>
      <c r="H102" s="214">
        <v>55</v>
      </c>
      <c r="I102" s="215"/>
      <c r="J102" s="216">
        <f>ROUND(I102*H102,2)</f>
        <v>0</v>
      </c>
      <c r="K102" s="217"/>
      <c r="L102" s="48"/>
      <c r="M102" s="218" t="s">
        <v>32</v>
      </c>
      <c r="N102" s="219" t="s">
        <v>49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497</v>
      </c>
      <c r="AT102" s="222" t="s">
        <v>166</v>
      </c>
      <c r="AU102" s="222" t="s">
        <v>88</v>
      </c>
      <c r="AY102" s="20" t="s">
        <v>164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86</v>
      </c>
      <c r="BK102" s="223">
        <f>ROUND(I102*H102,2)</f>
        <v>0</v>
      </c>
      <c r="BL102" s="20" t="s">
        <v>497</v>
      </c>
      <c r="BM102" s="222" t="s">
        <v>749</v>
      </c>
    </row>
    <row r="103" s="2" customFormat="1" ht="16.5" customHeight="1">
      <c r="A103" s="42"/>
      <c r="B103" s="43"/>
      <c r="C103" s="257" t="s">
        <v>256</v>
      </c>
      <c r="D103" s="257" t="s">
        <v>243</v>
      </c>
      <c r="E103" s="258" t="s">
        <v>750</v>
      </c>
      <c r="F103" s="259" t="s">
        <v>751</v>
      </c>
      <c r="G103" s="260" t="s">
        <v>186</v>
      </c>
      <c r="H103" s="261">
        <v>63.25</v>
      </c>
      <c r="I103" s="262"/>
      <c r="J103" s="263">
        <f>ROUND(I103*H103,2)</f>
        <v>0</v>
      </c>
      <c r="K103" s="264"/>
      <c r="L103" s="265"/>
      <c r="M103" s="266" t="s">
        <v>32</v>
      </c>
      <c r="N103" s="267" t="s">
        <v>49</v>
      </c>
      <c r="O103" s="88"/>
      <c r="P103" s="220">
        <f>O103*H103</f>
        <v>0</v>
      </c>
      <c r="Q103" s="220">
        <v>0.00089999999999999998</v>
      </c>
      <c r="R103" s="220">
        <f>Q103*H103</f>
        <v>0.056924999999999996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643</v>
      </c>
      <c r="AT103" s="222" t="s">
        <v>243</v>
      </c>
      <c r="AU103" s="222" t="s">
        <v>88</v>
      </c>
      <c r="AY103" s="20" t="s">
        <v>164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86</v>
      </c>
      <c r="BK103" s="223">
        <f>ROUND(I103*H103,2)</f>
        <v>0</v>
      </c>
      <c r="BL103" s="20" t="s">
        <v>643</v>
      </c>
      <c r="BM103" s="222" t="s">
        <v>752</v>
      </c>
    </row>
    <row r="104" s="14" customFormat="1">
      <c r="A104" s="14"/>
      <c r="B104" s="235"/>
      <c r="C104" s="236"/>
      <c r="D104" s="226" t="s">
        <v>171</v>
      </c>
      <c r="E104" s="237" t="s">
        <v>32</v>
      </c>
      <c r="F104" s="238" t="s">
        <v>753</v>
      </c>
      <c r="G104" s="236"/>
      <c r="H104" s="239">
        <v>63.25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171</v>
      </c>
      <c r="AU104" s="245" t="s">
        <v>88</v>
      </c>
      <c r="AV104" s="14" t="s">
        <v>88</v>
      </c>
      <c r="AW104" s="14" t="s">
        <v>39</v>
      </c>
      <c r="AX104" s="14" t="s">
        <v>86</v>
      </c>
      <c r="AY104" s="245" t="s">
        <v>164</v>
      </c>
    </row>
    <row r="105" s="2" customFormat="1" ht="37.8" customHeight="1">
      <c r="A105" s="42"/>
      <c r="B105" s="43"/>
      <c r="C105" s="210" t="s">
        <v>262</v>
      </c>
      <c r="D105" s="210" t="s">
        <v>166</v>
      </c>
      <c r="E105" s="211" t="s">
        <v>754</v>
      </c>
      <c r="F105" s="212" t="s">
        <v>755</v>
      </c>
      <c r="G105" s="213" t="s">
        <v>278</v>
      </c>
      <c r="H105" s="214">
        <v>1</v>
      </c>
      <c r="I105" s="215"/>
      <c r="J105" s="216">
        <f>ROUND(I105*H105,2)</f>
        <v>0</v>
      </c>
      <c r="K105" s="217"/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497</v>
      </c>
      <c r="AT105" s="222" t="s">
        <v>166</v>
      </c>
      <c r="AU105" s="222" t="s">
        <v>88</v>
      </c>
      <c r="AY105" s="20" t="s">
        <v>164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497</v>
      </c>
      <c r="BM105" s="222" t="s">
        <v>756</v>
      </c>
    </row>
    <row r="106" s="12" customFormat="1" ht="22.8" customHeight="1">
      <c r="A106" s="12"/>
      <c r="B106" s="194"/>
      <c r="C106" s="195"/>
      <c r="D106" s="196" t="s">
        <v>77</v>
      </c>
      <c r="E106" s="208" t="s">
        <v>633</v>
      </c>
      <c r="F106" s="208" t="s">
        <v>634</v>
      </c>
      <c r="G106" s="195"/>
      <c r="H106" s="195"/>
      <c r="I106" s="198"/>
      <c r="J106" s="209">
        <f>BK106</f>
        <v>0</v>
      </c>
      <c r="K106" s="195"/>
      <c r="L106" s="200"/>
      <c r="M106" s="201"/>
      <c r="N106" s="202"/>
      <c r="O106" s="202"/>
      <c r="P106" s="203">
        <f>SUM(P107:P132)</f>
        <v>0</v>
      </c>
      <c r="Q106" s="202"/>
      <c r="R106" s="203">
        <f>SUM(R107:R132)</f>
        <v>2.6349810000000002</v>
      </c>
      <c r="S106" s="202"/>
      <c r="T106" s="204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5" t="s">
        <v>179</v>
      </c>
      <c r="AT106" s="206" t="s">
        <v>77</v>
      </c>
      <c r="AU106" s="206" t="s">
        <v>86</v>
      </c>
      <c r="AY106" s="205" t="s">
        <v>164</v>
      </c>
      <c r="BK106" s="207">
        <f>SUM(BK107:BK132)</f>
        <v>0</v>
      </c>
    </row>
    <row r="107" s="2" customFormat="1" ht="16.5" customHeight="1">
      <c r="A107" s="42"/>
      <c r="B107" s="43"/>
      <c r="C107" s="210" t="s">
        <v>266</v>
      </c>
      <c r="D107" s="210" t="s">
        <v>166</v>
      </c>
      <c r="E107" s="211" t="s">
        <v>757</v>
      </c>
      <c r="F107" s="212" t="s">
        <v>758</v>
      </c>
      <c r="G107" s="213" t="s">
        <v>759</v>
      </c>
      <c r="H107" s="214">
        <v>0.055</v>
      </c>
      <c r="I107" s="215"/>
      <c r="J107" s="216">
        <f>ROUND(I107*H107,2)</f>
        <v>0</v>
      </c>
      <c r="K107" s="217"/>
      <c r="L107" s="48"/>
      <c r="M107" s="218" t="s">
        <v>32</v>
      </c>
      <c r="N107" s="219" t="s">
        <v>49</v>
      </c>
      <c r="O107" s="88"/>
      <c r="P107" s="220">
        <f>O107*H107</f>
        <v>0</v>
      </c>
      <c r="Q107" s="220">
        <v>0.0088000000000000005</v>
      </c>
      <c r="R107" s="220">
        <f>Q107*H107</f>
        <v>0.00048400000000000006</v>
      </c>
      <c r="S107" s="220">
        <v>0</v>
      </c>
      <c r="T107" s="221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497</v>
      </c>
      <c r="AT107" s="222" t="s">
        <v>166</v>
      </c>
      <c r="AU107" s="222" t="s">
        <v>88</v>
      </c>
      <c r="AY107" s="20" t="s">
        <v>164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86</v>
      </c>
      <c r="BK107" s="223">
        <f>ROUND(I107*H107,2)</f>
        <v>0</v>
      </c>
      <c r="BL107" s="20" t="s">
        <v>497</v>
      </c>
      <c r="BM107" s="222" t="s">
        <v>760</v>
      </c>
    </row>
    <row r="108" s="14" customFormat="1">
      <c r="A108" s="14"/>
      <c r="B108" s="235"/>
      <c r="C108" s="236"/>
      <c r="D108" s="226" t="s">
        <v>171</v>
      </c>
      <c r="E108" s="237" t="s">
        <v>32</v>
      </c>
      <c r="F108" s="238" t="s">
        <v>761</v>
      </c>
      <c r="G108" s="236"/>
      <c r="H108" s="239">
        <v>0.055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171</v>
      </c>
      <c r="AU108" s="245" t="s">
        <v>88</v>
      </c>
      <c r="AV108" s="14" t="s">
        <v>88</v>
      </c>
      <c r="AW108" s="14" t="s">
        <v>39</v>
      </c>
      <c r="AX108" s="14" t="s">
        <v>86</v>
      </c>
      <c r="AY108" s="245" t="s">
        <v>164</v>
      </c>
    </row>
    <row r="109" s="2" customFormat="1" ht="33" customHeight="1">
      <c r="A109" s="42"/>
      <c r="B109" s="43"/>
      <c r="C109" s="210" t="s">
        <v>275</v>
      </c>
      <c r="D109" s="210" t="s">
        <v>166</v>
      </c>
      <c r="E109" s="211" t="s">
        <v>762</v>
      </c>
      <c r="F109" s="212" t="s">
        <v>763</v>
      </c>
      <c r="G109" s="213" t="s">
        <v>130</v>
      </c>
      <c r="H109" s="214">
        <v>0.14399999999999999</v>
      </c>
      <c r="I109" s="215"/>
      <c r="J109" s="216">
        <f>ROUND(I109*H109,2)</f>
        <v>0</v>
      </c>
      <c r="K109" s="217"/>
      <c r="L109" s="48"/>
      <c r="M109" s="218" t="s">
        <v>32</v>
      </c>
      <c r="N109" s="219" t="s">
        <v>49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497</v>
      </c>
      <c r="AT109" s="222" t="s">
        <v>166</v>
      </c>
      <c r="AU109" s="222" t="s">
        <v>88</v>
      </c>
      <c r="AY109" s="20" t="s">
        <v>164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86</v>
      </c>
      <c r="BK109" s="223">
        <f>ROUND(I109*H109,2)</f>
        <v>0</v>
      </c>
      <c r="BL109" s="20" t="s">
        <v>497</v>
      </c>
      <c r="BM109" s="222" t="s">
        <v>764</v>
      </c>
    </row>
    <row r="110" s="14" customFormat="1">
      <c r="A110" s="14"/>
      <c r="B110" s="235"/>
      <c r="C110" s="236"/>
      <c r="D110" s="226" t="s">
        <v>171</v>
      </c>
      <c r="E110" s="237" t="s">
        <v>32</v>
      </c>
      <c r="F110" s="238" t="s">
        <v>765</v>
      </c>
      <c r="G110" s="236"/>
      <c r="H110" s="239">
        <v>0.14399999999999999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171</v>
      </c>
      <c r="AU110" s="245" t="s">
        <v>88</v>
      </c>
      <c r="AV110" s="14" t="s">
        <v>88</v>
      </c>
      <c r="AW110" s="14" t="s">
        <v>39</v>
      </c>
      <c r="AX110" s="14" t="s">
        <v>86</v>
      </c>
      <c r="AY110" s="245" t="s">
        <v>164</v>
      </c>
    </row>
    <row r="111" s="2" customFormat="1" ht="37.8" customHeight="1">
      <c r="A111" s="42"/>
      <c r="B111" s="43"/>
      <c r="C111" s="210" t="s">
        <v>7</v>
      </c>
      <c r="D111" s="210" t="s">
        <v>166</v>
      </c>
      <c r="E111" s="211" t="s">
        <v>766</v>
      </c>
      <c r="F111" s="212" t="s">
        <v>767</v>
      </c>
      <c r="G111" s="213" t="s">
        <v>186</v>
      </c>
      <c r="H111" s="214">
        <v>55</v>
      </c>
      <c r="I111" s="215"/>
      <c r="J111" s="216">
        <f>ROUND(I111*H111,2)</f>
        <v>0</v>
      </c>
      <c r="K111" s="217"/>
      <c r="L111" s="48"/>
      <c r="M111" s="218" t="s">
        <v>32</v>
      </c>
      <c r="N111" s="219" t="s">
        <v>49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497</v>
      </c>
      <c r="AT111" s="222" t="s">
        <v>166</v>
      </c>
      <c r="AU111" s="222" t="s">
        <v>88</v>
      </c>
      <c r="AY111" s="20" t="s">
        <v>164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86</v>
      </c>
      <c r="BK111" s="223">
        <f>ROUND(I111*H111,2)</f>
        <v>0</v>
      </c>
      <c r="BL111" s="20" t="s">
        <v>497</v>
      </c>
      <c r="BM111" s="222" t="s">
        <v>768</v>
      </c>
    </row>
    <row r="112" s="2" customFormat="1" ht="24.15" customHeight="1">
      <c r="A112" s="42"/>
      <c r="B112" s="43"/>
      <c r="C112" s="210" t="s">
        <v>286</v>
      </c>
      <c r="D112" s="210" t="s">
        <v>166</v>
      </c>
      <c r="E112" s="211" t="s">
        <v>769</v>
      </c>
      <c r="F112" s="212" t="s">
        <v>770</v>
      </c>
      <c r="G112" s="213" t="s">
        <v>130</v>
      </c>
      <c r="H112" s="214">
        <v>3.355</v>
      </c>
      <c r="I112" s="215"/>
      <c r="J112" s="216">
        <f>ROUND(I112*H112,2)</f>
        <v>0</v>
      </c>
      <c r="K112" s="217"/>
      <c r="L112" s="48"/>
      <c r="M112" s="218" t="s">
        <v>32</v>
      </c>
      <c r="N112" s="219" t="s">
        <v>49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497</v>
      </c>
      <c r="AT112" s="222" t="s">
        <v>166</v>
      </c>
      <c r="AU112" s="222" t="s">
        <v>88</v>
      </c>
      <c r="AY112" s="20" t="s">
        <v>164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86</v>
      </c>
      <c r="BK112" s="223">
        <f>ROUND(I112*H112,2)</f>
        <v>0</v>
      </c>
      <c r="BL112" s="20" t="s">
        <v>497</v>
      </c>
      <c r="BM112" s="222" t="s">
        <v>771</v>
      </c>
    </row>
    <row r="113" s="13" customFormat="1">
      <c r="A113" s="13"/>
      <c r="B113" s="224"/>
      <c r="C113" s="225"/>
      <c r="D113" s="226" t="s">
        <v>171</v>
      </c>
      <c r="E113" s="227" t="s">
        <v>32</v>
      </c>
      <c r="F113" s="228" t="s">
        <v>772</v>
      </c>
      <c r="G113" s="225"/>
      <c r="H113" s="227" t="s">
        <v>32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171</v>
      </c>
      <c r="AU113" s="234" t="s">
        <v>88</v>
      </c>
      <c r="AV113" s="13" t="s">
        <v>86</v>
      </c>
      <c r="AW113" s="13" t="s">
        <v>39</v>
      </c>
      <c r="AX113" s="13" t="s">
        <v>78</v>
      </c>
      <c r="AY113" s="234" t="s">
        <v>164</v>
      </c>
    </row>
    <row r="114" s="14" customFormat="1">
      <c r="A114" s="14"/>
      <c r="B114" s="235"/>
      <c r="C114" s="236"/>
      <c r="D114" s="226" t="s">
        <v>171</v>
      </c>
      <c r="E114" s="237" t="s">
        <v>32</v>
      </c>
      <c r="F114" s="238" t="s">
        <v>773</v>
      </c>
      <c r="G114" s="236"/>
      <c r="H114" s="239">
        <v>0.055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171</v>
      </c>
      <c r="AU114" s="245" t="s">
        <v>88</v>
      </c>
      <c r="AV114" s="14" t="s">
        <v>88</v>
      </c>
      <c r="AW114" s="14" t="s">
        <v>39</v>
      </c>
      <c r="AX114" s="14" t="s">
        <v>78</v>
      </c>
      <c r="AY114" s="245" t="s">
        <v>164</v>
      </c>
    </row>
    <row r="115" s="14" customFormat="1">
      <c r="A115" s="14"/>
      <c r="B115" s="235"/>
      <c r="C115" s="236"/>
      <c r="D115" s="226" t="s">
        <v>171</v>
      </c>
      <c r="E115" s="237" t="s">
        <v>32</v>
      </c>
      <c r="F115" s="238" t="s">
        <v>774</v>
      </c>
      <c r="G115" s="236"/>
      <c r="H115" s="239">
        <v>3.2999999999999998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171</v>
      </c>
      <c r="AU115" s="245" t="s">
        <v>88</v>
      </c>
      <c r="AV115" s="14" t="s">
        <v>88</v>
      </c>
      <c r="AW115" s="14" t="s">
        <v>39</v>
      </c>
      <c r="AX115" s="14" t="s">
        <v>78</v>
      </c>
      <c r="AY115" s="245" t="s">
        <v>164</v>
      </c>
    </row>
    <row r="116" s="15" customFormat="1">
      <c r="A116" s="15"/>
      <c r="B116" s="246"/>
      <c r="C116" s="247"/>
      <c r="D116" s="226" t="s">
        <v>171</v>
      </c>
      <c r="E116" s="248" t="s">
        <v>32</v>
      </c>
      <c r="F116" s="249" t="s">
        <v>178</v>
      </c>
      <c r="G116" s="247"/>
      <c r="H116" s="250">
        <v>3.355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171</v>
      </c>
      <c r="AU116" s="256" t="s">
        <v>88</v>
      </c>
      <c r="AV116" s="15" t="s">
        <v>169</v>
      </c>
      <c r="AW116" s="15" t="s">
        <v>39</v>
      </c>
      <c r="AX116" s="15" t="s">
        <v>86</v>
      </c>
      <c r="AY116" s="256" t="s">
        <v>164</v>
      </c>
    </row>
    <row r="117" s="2" customFormat="1" ht="33" customHeight="1">
      <c r="A117" s="42"/>
      <c r="B117" s="43"/>
      <c r="C117" s="210" t="s">
        <v>290</v>
      </c>
      <c r="D117" s="210" t="s">
        <v>166</v>
      </c>
      <c r="E117" s="211" t="s">
        <v>775</v>
      </c>
      <c r="F117" s="212" t="s">
        <v>776</v>
      </c>
      <c r="G117" s="213" t="s">
        <v>130</v>
      </c>
      <c r="H117" s="214">
        <v>97.295000000000002</v>
      </c>
      <c r="I117" s="215"/>
      <c r="J117" s="216">
        <f>ROUND(I117*H117,2)</f>
        <v>0</v>
      </c>
      <c r="K117" s="217"/>
      <c r="L117" s="48"/>
      <c r="M117" s="218" t="s">
        <v>32</v>
      </c>
      <c r="N117" s="219" t="s">
        <v>49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497</v>
      </c>
      <c r="AT117" s="222" t="s">
        <v>166</v>
      </c>
      <c r="AU117" s="222" t="s">
        <v>88</v>
      </c>
      <c r="AY117" s="20" t="s">
        <v>164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86</v>
      </c>
      <c r="BK117" s="223">
        <f>ROUND(I117*H117,2)</f>
        <v>0</v>
      </c>
      <c r="BL117" s="20" t="s">
        <v>497</v>
      </c>
      <c r="BM117" s="222" t="s">
        <v>777</v>
      </c>
    </row>
    <row r="118" s="14" customFormat="1">
      <c r="A118" s="14"/>
      <c r="B118" s="235"/>
      <c r="C118" s="236"/>
      <c r="D118" s="226" t="s">
        <v>171</v>
      </c>
      <c r="E118" s="237" t="s">
        <v>32</v>
      </c>
      <c r="F118" s="238" t="s">
        <v>778</v>
      </c>
      <c r="G118" s="236"/>
      <c r="H118" s="239">
        <v>97.295000000000002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171</v>
      </c>
      <c r="AU118" s="245" t="s">
        <v>88</v>
      </c>
      <c r="AV118" s="14" t="s">
        <v>88</v>
      </c>
      <c r="AW118" s="14" t="s">
        <v>39</v>
      </c>
      <c r="AX118" s="14" t="s">
        <v>86</v>
      </c>
      <c r="AY118" s="245" t="s">
        <v>164</v>
      </c>
    </row>
    <row r="119" s="2" customFormat="1" ht="24.15" customHeight="1">
      <c r="A119" s="42"/>
      <c r="B119" s="43"/>
      <c r="C119" s="210" t="s">
        <v>294</v>
      </c>
      <c r="D119" s="210" t="s">
        <v>166</v>
      </c>
      <c r="E119" s="211" t="s">
        <v>779</v>
      </c>
      <c r="F119" s="212" t="s">
        <v>780</v>
      </c>
      <c r="G119" s="213" t="s">
        <v>246</v>
      </c>
      <c r="H119" s="214">
        <v>5.7039999999999997</v>
      </c>
      <c r="I119" s="215"/>
      <c r="J119" s="216">
        <f>ROUND(I119*H119,2)</f>
        <v>0</v>
      </c>
      <c r="K119" s="217"/>
      <c r="L119" s="48"/>
      <c r="M119" s="218" t="s">
        <v>32</v>
      </c>
      <c r="N119" s="219" t="s">
        <v>49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497</v>
      </c>
      <c r="AT119" s="222" t="s">
        <v>166</v>
      </c>
      <c r="AU119" s="222" t="s">
        <v>88</v>
      </c>
      <c r="AY119" s="20" t="s">
        <v>164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86</v>
      </c>
      <c r="BK119" s="223">
        <f>ROUND(I119*H119,2)</f>
        <v>0</v>
      </c>
      <c r="BL119" s="20" t="s">
        <v>497</v>
      </c>
      <c r="BM119" s="222" t="s">
        <v>781</v>
      </c>
    </row>
    <row r="120" s="14" customFormat="1">
      <c r="A120" s="14"/>
      <c r="B120" s="235"/>
      <c r="C120" s="236"/>
      <c r="D120" s="226" t="s">
        <v>171</v>
      </c>
      <c r="E120" s="237" t="s">
        <v>32</v>
      </c>
      <c r="F120" s="238" t="s">
        <v>782</v>
      </c>
      <c r="G120" s="236"/>
      <c r="H120" s="239">
        <v>5.7039999999999997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171</v>
      </c>
      <c r="AU120" s="245" t="s">
        <v>88</v>
      </c>
      <c r="AV120" s="14" t="s">
        <v>88</v>
      </c>
      <c r="AW120" s="14" t="s">
        <v>39</v>
      </c>
      <c r="AX120" s="14" t="s">
        <v>86</v>
      </c>
      <c r="AY120" s="245" t="s">
        <v>164</v>
      </c>
    </row>
    <row r="121" s="2" customFormat="1" ht="16.5" customHeight="1">
      <c r="A121" s="42"/>
      <c r="B121" s="43"/>
      <c r="C121" s="210" t="s">
        <v>298</v>
      </c>
      <c r="D121" s="210" t="s">
        <v>166</v>
      </c>
      <c r="E121" s="211" t="s">
        <v>783</v>
      </c>
      <c r="F121" s="212" t="s">
        <v>784</v>
      </c>
      <c r="G121" s="213" t="s">
        <v>130</v>
      </c>
      <c r="H121" s="214">
        <v>3.355</v>
      </c>
      <c r="I121" s="215"/>
      <c r="J121" s="216">
        <f>ROUND(I121*H121,2)</f>
        <v>0</v>
      </c>
      <c r="K121" s="217"/>
      <c r="L121" s="48"/>
      <c r="M121" s="218" t="s">
        <v>32</v>
      </c>
      <c r="N121" s="219" t="s">
        <v>49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497</v>
      </c>
      <c r="AT121" s="222" t="s">
        <v>166</v>
      </c>
      <c r="AU121" s="222" t="s">
        <v>88</v>
      </c>
      <c r="AY121" s="20" t="s">
        <v>164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86</v>
      </c>
      <c r="BK121" s="223">
        <f>ROUND(I121*H121,2)</f>
        <v>0</v>
      </c>
      <c r="BL121" s="20" t="s">
        <v>497</v>
      </c>
      <c r="BM121" s="222" t="s">
        <v>785</v>
      </c>
    </row>
    <row r="122" s="2" customFormat="1" ht="33" customHeight="1">
      <c r="A122" s="42"/>
      <c r="B122" s="43"/>
      <c r="C122" s="210" t="s">
        <v>303</v>
      </c>
      <c r="D122" s="210" t="s">
        <v>166</v>
      </c>
      <c r="E122" s="211" t="s">
        <v>786</v>
      </c>
      <c r="F122" s="212" t="s">
        <v>787</v>
      </c>
      <c r="G122" s="213" t="s">
        <v>186</v>
      </c>
      <c r="H122" s="214">
        <v>55</v>
      </c>
      <c r="I122" s="215"/>
      <c r="J122" s="216">
        <f>ROUND(I122*H122,2)</f>
        <v>0</v>
      </c>
      <c r="K122" s="217"/>
      <c r="L122" s="48"/>
      <c r="M122" s="218" t="s">
        <v>32</v>
      </c>
      <c r="N122" s="219" t="s">
        <v>49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497</v>
      </c>
      <c r="AT122" s="222" t="s">
        <v>166</v>
      </c>
      <c r="AU122" s="222" t="s">
        <v>88</v>
      </c>
      <c r="AY122" s="20" t="s">
        <v>164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86</v>
      </c>
      <c r="BK122" s="223">
        <f>ROUND(I122*H122,2)</f>
        <v>0</v>
      </c>
      <c r="BL122" s="20" t="s">
        <v>497</v>
      </c>
      <c r="BM122" s="222" t="s">
        <v>788</v>
      </c>
    </row>
    <row r="123" s="2" customFormat="1" ht="16.5" customHeight="1">
      <c r="A123" s="42"/>
      <c r="B123" s="43"/>
      <c r="C123" s="210" t="s">
        <v>307</v>
      </c>
      <c r="D123" s="210" t="s">
        <v>166</v>
      </c>
      <c r="E123" s="211" t="s">
        <v>789</v>
      </c>
      <c r="F123" s="212" t="s">
        <v>790</v>
      </c>
      <c r="G123" s="213" t="s">
        <v>278</v>
      </c>
      <c r="H123" s="214">
        <v>1</v>
      </c>
      <c r="I123" s="215"/>
      <c r="J123" s="216">
        <f>ROUND(I123*H123,2)</f>
        <v>0</v>
      </c>
      <c r="K123" s="217"/>
      <c r="L123" s="48"/>
      <c r="M123" s="218" t="s">
        <v>32</v>
      </c>
      <c r="N123" s="219" t="s">
        <v>49</v>
      </c>
      <c r="O123" s="88"/>
      <c r="P123" s="220">
        <f>O123*H123</f>
        <v>0</v>
      </c>
      <c r="Q123" s="220">
        <v>1.2163900000000001</v>
      </c>
      <c r="R123" s="220">
        <f>Q123*H123</f>
        <v>1.2163900000000001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497</v>
      </c>
      <c r="AT123" s="222" t="s">
        <v>166</v>
      </c>
      <c r="AU123" s="222" t="s">
        <v>88</v>
      </c>
      <c r="AY123" s="20" t="s">
        <v>164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86</v>
      </c>
      <c r="BK123" s="223">
        <f>ROUND(I123*H123,2)</f>
        <v>0</v>
      </c>
      <c r="BL123" s="20" t="s">
        <v>497</v>
      </c>
      <c r="BM123" s="222" t="s">
        <v>791</v>
      </c>
    </row>
    <row r="124" s="2" customFormat="1" ht="24.15" customHeight="1">
      <c r="A124" s="42"/>
      <c r="B124" s="43"/>
      <c r="C124" s="210" t="s">
        <v>311</v>
      </c>
      <c r="D124" s="210" t="s">
        <v>166</v>
      </c>
      <c r="E124" s="211" t="s">
        <v>792</v>
      </c>
      <c r="F124" s="212" t="s">
        <v>793</v>
      </c>
      <c r="G124" s="213" t="s">
        <v>186</v>
      </c>
      <c r="H124" s="214">
        <v>55</v>
      </c>
      <c r="I124" s="215"/>
      <c r="J124" s="216">
        <f>ROUND(I124*H124,2)</f>
        <v>0</v>
      </c>
      <c r="K124" s="217"/>
      <c r="L124" s="48"/>
      <c r="M124" s="218" t="s">
        <v>32</v>
      </c>
      <c r="N124" s="219" t="s">
        <v>49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497</v>
      </c>
      <c r="AT124" s="222" t="s">
        <v>166</v>
      </c>
      <c r="AU124" s="222" t="s">
        <v>88</v>
      </c>
      <c r="AY124" s="20" t="s">
        <v>164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86</v>
      </c>
      <c r="BK124" s="223">
        <f>ROUND(I124*H124,2)</f>
        <v>0</v>
      </c>
      <c r="BL124" s="20" t="s">
        <v>497</v>
      </c>
      <c r="BM124" s="222" t="s">
        <v>794</v>
      </c>
    </row>
    <row r="125" s="2" customFormat="1" ht="16.5" customHeight="1">
      <c r="A125" s="42"/>
      <c r="B125" s="43"/>
      <c r="C125" s="257" t="s">
        <v>317</v>
      </c>
      <c r="D125" s="257" t="s">
        <v>243</v>
      </c>
      <c r="E125" s="258" t="s">
        <v>795</v>
      </c>
      <c r="F125" s="259" t="s">
        <v>796</v>
      </c>
      <c r="G125" s="260" t="s">
        <v>186</v>
      </c>
      <c r="H125" s="261">
        <v>110</v>
      </c>
      <c r="I125" s="262"/>
      <c r="J125" s="263">
        <f>ROUND(I125*H125,2)</f>
        <v>0</v>
      </c>
      <c r="K125" s="264"/>
      <c r="L125" s="265"/>
      <c r="M125" s="266" t="s">
        <v>32</v>
      </c>
      <c r="N125" s="267" t="s">
        <v>49</v>
      </c>
      <c r="O125" s="88"/>
      <c r="P125" s="220">
        <f>O125*H125</f>
        <v>0</v>
      </c>
      <c r="Q125" s="220">
        <v>0.00051999999999999995</v>
      </c>
      <c r="R125" s="220">
        <f>Q125*H125</f>
        <v>0.057199999999999994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643</v>
      </c>
      <c r="AT125" s="222" t="s">
        <v>243</v>
      </c>
      <c r="AU125" s="222" t="s">
        <v>88</v>
      </c>
      <c r="AY125" s="20" t="s">
        <v>164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86</v>
      </c>
      <c r="BK125" s="223">
        <f>ROUND(I125*H125,2)</f>
        <v>0</v>
      </c>
      <c r="BL125" s="20" t="s">
        <v>643</v>
      </c>
      <c r="BM125" s="222" t="s">
        <v>797</v>
      </c>
    </row>
    <row r="126" s="14" customFormat="1">
      <c r="A126" s="14"/>
      <c r="B126" s="235"/>
      <c r="C126" s="236"/>
      <c r="D126" s="226" t="s">
        <v>171</v>
      </c>
      <c r="E126" s="237" t="s">
        <v>32</v>
      </c>
      <c r="F126" s="238" t="s">
        <v>798</v>
      </c>
      <c r="G126" s="236"/>
      <c r="H126" s="239">
        <v>110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171</v>
      </c>
      <c r="AU126" s="245" t="s">
        <v>88</v>
      </c>
      <c r="AV126" s="14" t="s">
        <v>88</v>
      </c>
      <c r="AW126" s="14" t="s">
        <v>39</v>
      </c>
      <c r="AX126" s="14" t="s">
        <v>86</v>
      </c>
      <c r="AY126" s="245" t="s">
        <v>164</v>
      </c>
    </row>
    <row r="127" s="2" customFormat="1" ht="24.15" customHeight="1">
      <c r="A127" s="42"/>
      <c r="B127" s="43"/>
      <c r="C127" s="210" t="s">
        <v>322</v>
      </c>
      <c r="D127" s="210" t="s">
        <v>166</v>
      </c>
      <c r="E127" s="211" t="s">
        <v>799</v>
      </c>
      <c r="F127" s="212" t="s">
        <v>800</v>
      </c>
      <c r="G127" s="213" t="s">
        <v>186</v>
      </c>
      <c r="H127" s="214">
        <v>10</v>
      </c>
      <c r="I127" s="215"/>
      <c r="J127" s="216">
        <f>ROUND(I127*H127,2)</f>
        <v>0</v>
      </c>
      <c r="K127" s="217"/>
      <c r="L127" s="48"/>
      <c r="M127" s="218" t="s">
        <v>32</v>
      </c>
      <c r="N127" s="219" t="s">
        <v>49</v>
      </c>
      <c r="O127" s="88"/>
      <c r="P127" s="220">
        <f>O127*H127</f>
        <v>0</v>
      </c>
      <c r="Q127" s="220">
        <v>0.13538</v>
      </c>
      <c r="R127" s="220">
        <f>Q127*H127</f>
        <v>1.3538000000000001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497</v>
      </c>
      <c r="AT127" s="222" t="s">
        <v>166</v>
      </c>
      <c r="AU127" s="222" t="s">
        <v>88</v>
      </c>
      <c r="AY127" s="20" t="s">
        <v>164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86</v>
      </c>
      <c r="BK127" s="223">
        <f>ROUND(I127*H127,2)</f>
        <v>0</v>
      </c>
      <c r="BL127" s="20" t="s">
        <v>497</v>
      </c>
      <c r="BM127" s="222" t="s">
        <v>801</v>
      </c>
    </row>
    <row r="128" s="13" customFormat="1">
      <c r="A128" s="13"/>
      <c r="B128" s="224"/>
      <c r="C128" s="225"/>
      <c r="D128" s="226" t="s">
        <v>171</v>
      </c>
      <c r="E128" s="227" t="s">
        <v>32</v>
      </c>
      <c r="F128" s="228" t="s">
        <v>802</v>
      </c>
      <c r="G128" s="225"/>
      <c r="H128" s="227" t="s">
        <v>32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171</v>
      </c>
      <c r="AU128" s="234" t="s">
        <v>88</v>
      </c>
      <c r="AV128" s="13" t="s">
        <v>86</v>
      </c>
      <c r="AW128" s="13" t="s">
        <v>39</v>
      </c>
      <c r="AX128" s="13" t="s">
        <v>78</v>
      </c>
      <c r="AY128" s="234" t="s">
        <v>164</v>
      </c>
    </row>
    <row r="129" s="14" customFormat="1">
      <c r="A129" s="14"/>
      <c r="B129" s="235"/>
      <c r="C129" s="236"/>
      <c r="D129" s="226" t="s">
        <v>171</v>
      </c>
      <c r="E129" s="237" t="s">
        <v>32</v>
      </c>
      <c r="F129" s="238" t="s">
        <v>803</v>
      </c>
      <c r="G129" s="236"/>
      <c r="H129" s="239">
        <v>10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171</v>
      </c>
      <c r="AU129" s="245" t="s">
        <v>88</v>
      </c>
      <c r="AV129" s="14" t="s">
        <v>88</v>
      </c>
      <c r="AW129" s="14" t="s">
        <v>39</v>
      </c>
      <c r="AX129" s="14" t="s">
        <v>86</v>
      </c>
      <c r="AY129" s="245" t="s">
        <v>164</v>
      </c>
    </row>
    <row r="130" s="2" customFormat="1" ht="16.5" customHeight="1">
      <c r="A130" s="42"/>
      <c r="B130" s="43"/>
      <c r="C130" s="257" t="s">
        <v>327</v>
      </c>
      <c r="D130" s="257" t="s">
        <v>243</v>
      </c>
      <c r="E130" s="258" t="s">
        <v>804</v>
      </c>
      <c r="F130" s="259" t="s">
        <v>805</v>
      </c>
      <c r="G130" s="260" t="s">
        <v>186</v>
      </c>
      <c r="H130" s="261">
        <v>10.300000000000001</v>
      </c>
      <c r="I130" s="262"/>
      <c r="J130" s="263">
        <f>ROUND(I130*H130,2)</f>
        <v>0</v>
      </c>
      <c r="K130" s="264"/>
      <c r="L130" s="265"/>
      <c r="M130" s="266" t="s">
        <v>32</v>
      </c>
      <c r="N130" s="267" t="s">
        <v>49</v>
      </c>
      <c r="O130" s="88"/>
      <c r="P130" s="220">
        <f>O130*H130</f>
        <v>0</v>
      </c>
      <c r="Q130" s="220">
        <v>0.00068999999999999997</v>
      </c>
      <c r="R130" s="220">
        <f>Q130*H130</f>
        <v>0.0071070000000000005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643</v>
      </c>
      <c r="AT130" s="222" t="s">
        <v>243</v>
      </c>
      <c r="AU130" s="222" t="s">
        <v>88</v>
      </c>
      <c r="AY130" s="20" t="s">
        <v>164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86</v>
      </c>
      <c r="BK130" s="223">
        <f>ROUND(I130*H130,2)</f>
        <v>0</v>
      </c>
      <c r="BL130" s="20" t="s">
        <v>643</v>
      </c>
      <c r="BM130" s="222" t="s">
        <v>806</v>
      </c>
    </row>
    <row r="131" s="14" customFormat="1">
      <c r="A131" s="14"/>
      <c r="B131" s="235"/>
      <c r="C131" s="236"/>
      <c r="D131" s="226" t="s">
        <v>171</v>
      </c>
      <c r="E131" s="237" t="s">
        <v>32</v>
      </c>
      <c r="F131" s="238" t="s">
        <v>807</v>
      </c>
      <c r="G131" s="236"/>
      <c r="H131" s="239">
        <v>10.300000000000001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171</v>
      </c>
      <c r="AU131" s="245" t="s">
        <v>88</v>
      </c>
      <c r="AV131" s="14" t="s">
        <v>88</v>
      </c>
      <c r="AW131" s="14" t="s">
        <v>39</v>
      </c>
      <c r="AX131" s="14" t="s">
        <v>86</v>
      </c>
      <c r="AY131" s="245" t="s">
        <v>164</v>
      </c>
    </row>
    <row r="132" s="2" customFormat="1" ht="16.5" customHeight="1">
      <c r="A132" s="42"/>
      <c r="B132" s="43"/>
      <c r="C132" s="210" t="s">
        <v>332</v>
      </c>
      <c r="D132" s="210" t="s">
        <v>166</v>
      </c>
      <c r="E132" s="211" t="s">
        <v>808</v>
      </c>
      <c r="F132" s="212" t="s">
        <v>809</v>
      </c>
      <c r="G132" s="213" t="s">
        <v>246</v>
      </c>
      <c r="H132" s="214">
        <v>2.6349999999999998</v>
      </c>
      <c r="I132" s="215"/>
      <c r="J132" s="216">
        <f>ROUND(I132*H132,2)</f>
        <v>0</v>
      </c>
      <c r="K132" s="217"/>
      <c r="L132" s="48"/>
      <c r="M132" s="286" t="s">
        <v>32</v>
      </c>
      <c r="N132" s="287" t="s">
        <v>49</v>
      </c>
      <c r="O132" s="288"/>
      <c r="P132" s="289">
        <f>O132*H132</f>
        <v>0</v>
      </c>
      <c r="Q132" s="289">
        <v>0</v>
      </c>
      <c r="R132" s="289">
        <f>Q132*H132</f>
        <v>0</v>
      </c>
      <c r="S132" s="289">
        <v>0</v>
      </c>
      <c r="T132" s="290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497</v>
      </c>
      <c r="AT132" s="222" t="s">
        <v>166</v>
      </c>
      <c r="AU132" s="222" t="s">
        <v>88</v>
      </c>
      <c r="AY132" s="20" t="s">
        <v>164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86</v>
      </c>
      <c r="BK132" s="223">
        <f>ROUND(I132*H132,2)</f>
        <v>0</v>
      </c>
      <c r="BL132" s="20" t="s">
        <v>497</v>
      </c>
      <c r="BM132" s="222" t="s">
        <v>810</v>
      </c>
    </row>
    <row r="133" s="2" customFormat="1" ht="6.96" customHeight="1">
      <c r="A133" s="42"/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48"/>
      <c r="M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</sheetData>
  <sheetProtection sheet="1" autoFilter="0" formatColumns="0" formatRows="0" objects="1" scenarios="1" spinCount="100000" saltValue="+gP4pyPDOy+O/zmt/3Y+h781CQ1Lg09PQKey/kjkoWBkwPWs46TUX+jqios31QTLqpVborwyXZcjkYezCWCh9w==" hashValue="xPBlnvnnCqUDiCEVv9jtyGhd1mXFsskhV78lviVegINDLY0lKbUKUA7g9XVvjbBpJMbLs284i/p5t++t1Bo20g==" algorithmName="SHA-512" password="CC35"/>
  <autoFilter ref="C81:K13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107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Parkoviště v ul. Svatopluka Čecha, Sokolov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120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647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96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29. 5. 2024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3"/>
      <c r="B27" s="144"/>
      <c r="C27" s="143"/>
      <c r="D27" s="143"/>
      <c r="E27" s="145" t="s">
        <v>43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44</v>
      </c>
      <c r="E30" s="42"/>
      <c r="F30" s="42"/>
      <c r="G30" s="42"/>
      <c r="H30" s="42"/>
      <c r="I30" s="42"/>
      <c r="J30" s="149">
        <f>ROUND(J83,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46</v>
      </c>
      <c r="G32" s="42"/>
      <c r="H32" s="42"/>
      <c r="I32" s="150" t="s">
        <v>45</v>
      </c>
      <c r="J32" s="150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48</v>
      </c>
      <c r="E33" s="137" t="s">
        <v>49</v>
      </c>
      <c r="F33" s="152">
        <f>ROUND((SUM(BE83:BE95)),  2)</f>
        <v>0</v>
      </c>
      <c r="G33" s="42"/>
      <c r="H33" s="42"/>
      <c r="I33" s="153">
        <v>0.20999999999999999</v>
      </c>
      <c r="J33" s="152">
        <f>ROUND(((SUM(BE83:BE95))*I33),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2">
        <f>ROUND((SUM(BF83:BF95)),  2)</f>
        <v>0</v>
      </c>
      <c r="G34" s="42"/>
      <c r="H34" s="42"/>
      <c r="I34" s="153">
        <v>0.12</v>
      </c>
      <c r="J34" s="152">
        <f>ROUND(((SUM(BF83:BF95))*I34),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2">
        <f>ROUND((SUM(BG83:BG95)),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2">
        <f>ROUND((SUM(BH83:BH95)),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2">
        <f>ROUND((SUM(BI83:BI95)),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54</v>
      </c>
      <c r="E39" s="156"/>
      <c r="F39" s="156"/>
      <c r="G39" s="157" t="s">
        <v>55</v>
      </c>
      <c r="H39" s="158" t="s">
        <v>56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135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5" t="str">
        <f>E7</f>
        <v>Parkoviště v ul. Svatopluka Čecha, Sokolov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120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</v>
      </c>
      <c r="G52" s="44"/>
      <c r="H52" s="44"/>
      <c r="I52" s="35" t="s">
        <v>24</v>
      </c>
      <c r="J52" s="76" t="str">
        <f>IF(J12="","",J12)</f>
        <v>29. 5. 2024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>Ing. Jan Rambousek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Eva Horčičková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136</v>
      </c>
      <c r="D57" s="167"/>
      <c r="E57" s="167"/>
      <c r="F57" s="167"/>
      <c r="G57" s="167"/>
      <c r="H57" s="167"/>
      <c r="I57" s="167"/>
      <c r="J57" s="168" t="s">
        <v>137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138</v>
      </c>
    </row>
    <row r="60" s="9" customFormat="1" ht="24.96" customHeight="1">
      <c r="A60" s="9"/>
      <c r="B60" s="170"/>
      <c r="C60" s="171"/>
      <c r="D60" s="172" t="s">
        <v>647</v>
      </c>
      <c r="E60" s="173"/>
      <c r="F60" s="173"/>
      <c r="G60" s="173"/>
      <c r="H60" s="173"/>
      <c r="I60" s="173"/>
      <c r="J60" s="174">
        <f>J84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811</v>
      </c>
      <c r="E61" s="179"/>
      <c r="F61" s="179"/>
      <c r="G61" s="179"/>
      <c r="H61" s="179"/>
      <c r="I61" s="179"/>
      <c r="J61" s="180">
        <f>J85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812</v>
      </c>
      <c r="E62" s="179"/>
      <c r="F62" s="179"/>
      <c r="G62" s="179"/>
      <c r="H62" s="179"/>
      <c r="I62" s="179"/>
      <c r="J62" s="180">
        <f>J91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813</v>
      </c>
      <c r="E63" s="179"/>
      <c r="F63" s="179"/>
      <c r="G63" s="179"/>
      <c r="H63" s="179"/>
      <c r="I63" s="179"/>
      <c r="J63" s="180">
        <f>J93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149</v>
      </c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165" t="str">
        <f>E7</f>
        <v>Parkoviště v ul. Svatopluka Čecha, Sokolov</v>
      </c>
      <c r="F73" s="35"/>
      <c r="G73" s="35"/>
      <c r="H73" s="35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120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Sokolov</v>
      </c>
      <c r="G77" s="44"/>
      <c r="H77" s="44"/>
      <c r="I77" s="35" t="s">
        <v>24</v>
      </c>
      <c r="J77" s="76" t="str">
        <f>IF(J12="","",J12)</f>
        <v>29. 5. 2024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30</v>
      </c>
      <c r="D79" s="44"/>
      <c r="E79" s="44"/>
      <c r="F79" s="30" t="str">
        <f>E15</f>
        <v xml:space="preserve"> </v>
      </c>
      <c r="G79" s="44"/>
      <c r="H79" s="44"/>
      <c r="I79" s="35" t="s">
        <v>37</v>
      </c>
      <c r="J79" s="40" t="str">
        <f>E21</f>
        <v>Ing. Jan Rambousek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Ing. Eva Horčičková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2"/>
      <c r="B82" s="183"/>
      <c r="C82" s="184" t="s">
        <v>150</v>
      </c>
      <c r="D82" s="185" t="s">
        <v>63</v>
      </c>
      <c r="E82" s="185" t="s">
        <v>59</v>
      </c>
      <c r="F82" s="185" t="s">
        <v>60</v>
      </c>
      <c r="G82" s="185" t="s">
        <v>151</v>
      </c>
      <c r="H82" s="185" t="s">
        <v>152</v>
      </c>
      <c r="I82" s="185" t="s">
        <v>153</v>
      </c>
      <c r="J82" s="186" t="s">
        <v>137</v>
      </c>
      <c r="K82" s="187" t="s">
        <v>154</v>
      </c>
      <c r="L82" s="188"/>
      <c r="M82" s="96" t="s">
        <v>32</v>
      </c>
      <c r="N82" s="97" t="s">
        <v>48</v>
      </c>
      <c r="O82" s="97" t="s">
        <v>155</v>
      </c>
      <c r="P82" s="97" t="s">
        <v>156</v>
      </c>
      <c r="Q82" s="97" t="s">
        <v>157</v>
      </c>
      <c r="R82" s="97" t="s">
        <v>158</v>
      </c>
      <c r="S82" s="97" t="s">
        <v>159</v>
      </c>
      <c r="T82" s="98" t="s">
        <v>160</v>
      </c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="2" customFormat="1" ht="22.8" customHeight="1">
      <c r="A83" s="42"/>
      <c r="B83" s="43"/>
      <c r="C83" s="103" t="s">
        <v>161</v>
      </c>
      <c r="D83" s="44"/>
      <c r="E83" s="44"/>
      <c r="F83" s="44"/>
      <c r="G83" s="44"/>
      <c r="H83" s="44"/>
      <c r="I83" s="44"/>
      <c r="J83" s="189">
        <f>BK83</f>
        <v>0</v>
      </c>
      <c r="K83" s="44"/>
      <c r="L83" s="48"/>
      <c r="M83" s="99"/>
      <c r="N83" s="190"/>
      <c r="O83" s="100"/>
      <c r="P83" s="191">
        <f>P84</f>
        <v>0</v>
      </c>
      <c r="Q83" s="100"/>
      <c r="R83" s="191">
        <f>R84</f>
        <v>0</v>
      </c>
      <c r="S83" s="100"/>
      <c r="T83" s="192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138</v>
      </c>
      <c r="BK83" s="193">
        <f>BK84</f>
        <v>0</v>
      </c>
    </row>
    <row r="84" s="12" customFormat="1" ht="25.92" customHeight="1">
      <c r="A84" s="12"/>
      <c r="B84" s="194"/>
      <c r="C84" s="195"/>
      <c r="D84" s="196" t="s">
        <v>77</v>
      </c>
      <c r="E84" s="197" t="s">
        <v>97</v>
      </c>
      <c r="F84" s="197" t="s">
        <v>98</v>
      </c>
      <c r="G84" s="195"/>
      <c r="H84" s="195"/>
      <c r="I84" s="198"/>
      <c r="J84" s="199">
        <f>BK84</f>
        <v>0</v>
      </c>
      <c r="K84" s="195"/>
      <c r="L84" s="200"/>
      <c r="M84" s="201"/>
      <c r="N84" s="202"/>
      <c r="O84" s="202"/>
      <c r="P84" s="203">
        <f>P85+P91+P93</f>
        <v>0</v>
      </c>
      <c r="Q84" s="202"/>
      <c r="R84" s="203">
        <f>R85+R91+R93</f>
        <v>0</v>
      </c>
      <c r="S84" s="202"/>
      <c r="T84" s="204">
        <f>T85+T91+T93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5" t="s">
        <v>106</v>
      </c>
      <c r="AT84" s="206" t="s">
        <v>77</v>
      </c>
      <c r="AU84" s="206" t="s">
        <v>78</v>
      </c>
      <c r="AY84" s="205" t="s">
        <v>164</v>
      </c>
      <c r="BK84" s="207">
        <f>BK85+BK91+BK93</f>
        <v>0</v>
      </c>
    </row>
    <row r="85" s="12" customFormat="1" ht="22.8" customHeight="1">
      <c r="A85" s="12"/>
      <c r="B85" s="194"/>
      <c r="C85" s="195"/>
      <c r="D85" s="196" t="s">
        <v>77</v>
      </c>
      <c r="E85" s="208" t="s">
        <v>814</v>
      </c>
      <c r="F85" s="208" t="s">
        <v>815</v>
      </c>
      <c r="G85" s="195"/>
      <c r="H85" s="195"/>
      <c r="I85" s="198"/>
      <c r="J85" s="209">
        <f>BK85</f>
        <v>0</v>
      </c>
      <c r="K85" s="195"/>
      <c r="L85" s="200"/>
      <c r="M85" s="201"/>
      <c r="N85" s="202"/>
      <c r="O85" s="202"/>
      <c r="P85" s="203">
        <f>SUM(P86:P90)</f>
        <v>0</v>
      </c>
      <c r="Q85" s="202"/>
      <c r="R85" s="203">
        <f>SUM(R86:R90)</f>
        <v>0</v>
      </c>
      <c r="S85" s="202"/>
      <c r="T85" s="204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5" t="s">
        <v>106</v>
      </c>
      <c r="AT85" s="206" t="s">
        <v>77</v>
      </c>
      <c r="AU85" s="206" t="s">
        <v>86</v>
      </c>
      <c r="AY85" s="205" t="s">
        <v>164</v>
      </c>
      <c r="BK85" s="207">
        <f>SUM(BK86:BK90)</f>
        <v>0</v>
      </c>
    </row>
    <row r="86" s="2" customFormat="1" ht="16.5" customHeight="1">
      <c r="A86" s="42"/>
      <c r="B86" s="43"/>
      <c r="C86" s="210" t="s">
        <v>86</v>
      </c>
      <c r="D86" s="210" t="s">
        <v>166</v>
      </c>
      <c r="E86" s="211" t="s">
        <v>816</v>
      </c>
      <c r="F86" s="212" t="s">
        <v>817</v>
      </c>
      <c r="G86" s="213" t="s">
        <v>437</v>
      </c>
      <c r="H86" s="214">
        <v>1</v>
      </c>
      <c r="I86" s="215"/>
      <c r="J86" s="216">
        <f>ROUND(I86*H86,2)</f>
        <v>0</v>
      </c>
      <c r="K86" s="217"/>
      <c r="L86" s="48"/>
      <c r="M86" s="218" t="s">
        <v>32</v>
      </c>
      <c r="N86" s="219" t="s">
        <v>49</v>
      </c>
      <c r="O86" s="88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2" t="s">
        <v>693</v>
      </c>
      <c r="AT86" s="222" t="s">
        <v>166</v>
      </c>
      <c r="AU86" s="222" t="s">
        <v>88</v>
      </c>
      <c r="AY86" s="20" t="s">
        <v>164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0" t="s">
        <v>86</v>
      </c>
      <c r="BK86" s="223">
        <f>ROUND(I86*H86,2)</f>
        <v>0</v>
      </c>
      <c r="BL86" s="20" t="s">
        <v>693</v>
      </c>
      <c r="BM86" s="222" t="s">
        <v>818</v>
      </c>
    </row>
    <row r="87" s="2" customFormat="1">
      <c r="A87" s="42"/>
      <c r="B87" s="43"/>
      <c r="C87" s="44"/>
      <c r="D87" s="226" t="s">
        <v>248</v>
      </c>
      <c r="E87" s="44"/>
      <c r="F87" s="268" t="s">
        <v>819</v>
      </c>
      <c r="G87" s="44"/>
      <c r="H87" s="44"/>
      <c r="I87" s="269"/>
      <c r="J87" s="44"/>
      <c r="K87" s="44"/>
      <c r="L87" s="48"/>
      <c r="M87" s="270"/>
      <c r="N87" s="271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248</v>
      </c>
      <c r="AU87" s="20" t="s">
        <v>88</v>
      </c>
    </row>
    <row r="88" s="2" customFormat="1" ht="16.5" customHeight="1">
      <c r="A88" s="42"/>
      <c r="B88" s="43"/>
      <c r="C88" s="210" t="s">
        <v>88</v>
      </c>
      <c r="D88" s="210" t="s">
        <v>166</v>
      </c>
      <c r="E88" s="211" t="s">
        <v>820</v>
      </c>
      <c r="F88" s="212" t="s">
        <v>821</v>
      </c>
      <c r="G88" s="213" t="s">
        <v>437</v>
      </c>
      <c r="H88" s="214">
        <v>1</v>
      </c>
      <c r="I88" s="215"/>
      <c r="J88" s="216">
        <f>ROUND(I88*H88,2)</f>
        <v>0</v>
      </c>
      <c r="K88" s="217"/>
      <c r="L88" s="48"/>
      <c r="M88" s="218" t="s">
        <v>32</v>
      </c>
      <c r="N88" s="219" t="s">
        <v>49</v>
      </c>
      <c r="O88" s="88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2" t="s">
        <v>693</v>
      </c>
      <c r="AT88" s="222" t="s">
        <v>166</v>
      </c>
      <c r="AU88" s="222" t="s">
        <v>88</v>
      </c>
      <c r="AY88" s="20" t="s">
        <v>164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0" t="s">
        <v>86</v>
      </c>
      <c r="BK88" s="223">
        <f>ROUND(I88*H88,2)</f>
        <v>0</v>
      </c>
      <c r="BL88" s="20" t="s">
        <v>693</v>
      </c>
      <c r="BM88" s="222" t="s">
        <v>822</v>
      </c>
    </row>
    <row r="89" s="2" customFormat="1" ht="16.5" customHeight="1">
      <c r="A89" s="42"/>
      <c r="B89" s="43"/>
      <c r="C89" s="210" t="s">
        <v>179</v>
      </c>
      <c r="D89" s="210" t="s">
        <v>166</v>
      </c>
      <c r="E89" s="211" t="s">
        <v>823</v>
      </c>
      <c r="F89" s="212" t="s">
        <v>824</v>
      </c>
      <c r="G89" s="213" t="s">
        <v>437</v>
      </c>
      <c r="H89" s="214">
        <v>1</v>
      </c>
      <c r="I89" s="215"/>
      <c r="J89" s="216">
        <f>ROUND(I89*H89,2)</f>
        <v>0</v>
      </c>
      <c r="K89" s="217"/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693</v>
      </c>
      <c r="AT89" s="222" t="s">
        <v>166</v>
      </c>
      <c r="AU89" s="222" t="s">
        <v>88</v>
      </c>
      <c r="AY89" s="20" t="s">
        <v>164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693</v>
      </c>
      <c r="BM89" s="222" t="s">
        <v>825</v>
      </c>
    </row>
    <row r="90" s="2" customFormat="1" ht="16.5" customHeight="1">
      <c r="A90" s="42"/>
      <c r="B90" s="43"/>
      <c r="C90" s="210" t="s">
        <v>169</v>
      </c>
      <c r="D90" s="210" t="s">
        <v>166</v>
      </c>
      <c r="E90" s="211" t="s">
        <v>826</v>
      </c>
      <c r="F90" s="212" t="s">
        <v>827</v>
      </c>
      <c r="G90" s="213" t="s">
        <v>437</v>
      </c>
      <c r="H90" s="214">
        <v>1</v>
      </c>
      <c r="I90" s="215"/>
      <c r="J90" s="216">
        <f>ROUND(I90*H90,2)</f>
        <v>0</v>
      </c>
      <c r="K90" s="217"/>
      <c r="L90" s="48"/>
      <c r="M90" s="218" t="s">
        <v>32</v>
      </c>
      <c r="N90" s="219" t="s">
        <v>49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693</v>
      </c>
      <c r="AT90" s="222" t="s">
        <v>166</v>
      </c>
      <c r="AU90" s="222" t="s">
        <v>88</v>
      </c>
      <c r="AY90" s="20" t="s">
        <v>164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693</v>
      </c>
      <c r="BM90" s="222" t="s">
        <v>828</v>
      </c>
    </row>
    <row r="91" s="12" customFormat="1" ht="22.8" customHeight="1">
      <c r="A91" s="12"/>
      <c r="B91" s="194"/>
      <c r="C91" s="195"/>
      <c r="D91" s="196" t="s">
        <v>77</v>
      </c>
      <c r="E91" s="208" t="s">
        <v>829</v>
      </c>
      <c r="F91" s="208" t="s">
        <v>830</v>
      </c>
      <c r="G91" s="195"/>
      <c r="H91" s="195"/>
      <c r="I91" s="198"/>
      <c r="J91" s="209">
        <f>BK91</f>
        <v>0</v>
      </c>
      <c r="K91" s="195"/>
      <c r="L91" s="200"/>
      <c r="M91" s="201"/>
      <c r="N91" s="202"/>
      <c r="O91" s="202"/>
      <c r="P91" s="203">
        <f>P92</f>
        <v>0</v>
      </c>
      <c r="Q91" s="202"/>
      <c r="R91" s="203">
        <f>R92</f>
        <v>0</v>
      </c>
      <c r="S91" s="202"/>
      <c r="T91" s="204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5" t="s">
        <v>106</v>
      </c>
      <c r="AT91" s="206" t="s">
        <v>77</v>
      </c>
      <c r="AU91" s="206" t="s">
        <v>86</v>
      </c>
      <c r="AY91" s="205" t="s">
        <v>164</v>
      </c>
      <c r="BK91" s="207">
        <f>BK92</f>
        <v>0</v>
      </c>
    </row>
    <row r="92" s="2" customFormat="1" ht="16.5" customHeight="1">
      <c r="A92" s="42"/>
      <c r="B92" s="43"/>
      <c r="C92" s="210" t="s">
        <v>106</v>
      </c>
      <c r="D92" s="210" t="s">
        <v>166</v>
      </c>
      <c r="E92" s="211" t="s">
        <v>831</v>
      </c>
      <c r="F92" s="212" t="s">
        <v>830</v>
      </c>
      <c r="G92" s="213" t="s">
        <v>437</v>
      </c>
      <c r="H92" s="214">
        <v>1</v>
      </c>
      <c r="I92" s="215"/>
      <c r="J92" s="216">
        <f>ROUND(I92*H92,2)</f>
        <v>0</v>
      </c>
      <c r="K92" s="217"/>
      <c r="L92" s="48"/>
      <c r="M92" s="218" t="s">
        <v>32</v>
      </c>
      <c r="N92" s="219" t="s">
        <v>49</v>
      </c>
      <c r="O92" s="88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2" t="s">
        <v>693</v>
      </c>
      <c r="AT92" s="222" t="s">
        <v>166</v>
      </c>
      <c r="AU92" s="222" t="s">
        <v>88</v>
      </c>
      <c r="AY92" s="20" t="s">
        <v>164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86</v>
      </c>
      <c r="BK92" s="223">
        <f>ROUND(I92*H92,2)</f>
        <v>0</v>
      </c>
      <c r="BL92" s="20" t="s">
        <v>693</v>
      </c>
      <c r="BM92" s="222" t="s">
        <v>832</v>
      </c>
    </row>
    <row r="93" s="12" customFormat="1" ht="22.8" customHeight="1">
      <c r="A93" s="12"/>
      <c r="B93" s="194"/>
      <c r="C93" s="195"/>
      <c r="D93" s="196" t="s">
        <v>77</v>
      </c>
      <c r="E93" s="208" t="s">
        <v>833</v>
      </c>
      <c r="F93" s="208" t="s">
        <v>834</v>
      </c>
      <c r="G93" s="195"/>
      <c r="H93" s="195"/>
      <c r="I93" s="198"/>
      <c r="J93" s="209">
        <f>BK93</f>
        <v>0</v>
      </c>
      <c r="K93" s="195"/>
      <c r="L93" s="200"/>
      <c r="M93" s="201"/>
      <c r="N93" s="202"/>
      <c r="O93" s="202"/>
      <c r="P93" s="203">
        <f>SUM(P94:P95)</f>
        <v>0</v>
      </c>
      <c r="Q93" s="202"/>
      <c r="R93" s="203">
        <f>SUM(R94:R95)</f>
        <v>0</v>
      </c>
      <c r="S93" s="202"/>
      <c r="T93" s="204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5" t="s">
        <v>106</v>
      </c>
      <c r="AT93" s="206" t="s">
        <v>77</v>
      </c>
      <c r="AU93" s="206" t="s">
        <v>86</v>
      </c>
      <c r="AY93" s="205" t="s">
        <v>164</v>
      </c>
      <c r="BK93" s="207">
        <f>SUM(BK94:BK95)</f>
        <v>0</v>
      </c>
    </row>
    <row r="94" s="2" customFormat="1" ht="16.5" customHeight="1">
      <c r="A94" s="42"/>
      <c r="B94" s="43"/>
      <c r="C94" s="210" t="s">
        <v>195</v>
      </c>
      <c r="D94" s="210" t="s">
        <v>166</v>
      </c>
      <c r="E94" s="211" t="s">
        <v>835</v>
      </c>
      <c r="F94" s="212" t="s">
        <v>836</v>
      </c>
      <c r="G94" s="213" t="s">
        <v>437</v>
      </c>
      <c r="H94" s="214">
        <v>1</v>
      </c>
      <c r="I94" s="215"/>
      <c r="J94" s="216">
        <f>ROUND(I94*H94,2)</f>
        <v>0</v>
      </c>
      <c r="K94" s="217"/>
      <c r="L94" s="48"/>
      <c r="M94" s="218" t="s">
        <v>32</v>
      </c>
      <c r="N94" s="219" t="s">
        <v>49</v>
      </c>
      <c r="O94" s="88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2" t="s">
        <v>693</v>
      </c>
      <c r="AT94" s="222" t="s">
        <v>166</v>
      </c>
      <c r="AU94" s="222" t="s">
        <v>88</v>
      </c>
      <c r="AY94" s="20" t="s">
        <v>164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0" t="s">
        <v>86</v>
      </c>
      <c r="BK94" s="223">
        <f>ROUND(I94*H94,2)</f>
        <v>0</v>
      </c>
      <c r="BL94" s="20" t="s">
        <v>693</v>
      </c>
      <c r="BM94" s="222" t="s">
        <v>837</v>
      </c>
    </row>
    <row r="95" s="2" customFormat="1">
      <c r="A95" s="42"/>
      <c r="B95" s="43"/>
      <c r="C95" s="44"/>
      <c r="D95" s="226" t="s">
        <v>248</v>
      </c>
      <c r="E95" s="44"/>
      <c r="F95" s="268" t="s">
        <v>838</v>
      </c>
      <c r="G95" s="44"/>
      <c r="H95" s="44"/>
      <c r="I95" s="269"/>
      <c r="J95" s="44"/>
      <c r="K95" s="44"/>
      <c r="L95" s="48"/>
      <c r="M95" s="291"/>
      <c r="N95" s="292"/>
      <c r="O95" s="288"/>
      <c r="P95" s="288"/>
      <c r="Q95" s="288"/>
      <c r="R95" s="288"/>
      <c r="S95" s="288"/>
      <c r="T95" s="293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248</v>
      </c>
      <c r="AU95" s="20" t="s">
        <v>88</v>
      </c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48"/>
      <c r="M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</sheetData>
  <sheetProtection sheet="1" autoFilter="0" formatColumns="0" formatRows="0" objects="1" scenarios="1" spinCount="100000" saltValue="wVDvI8zI0gct2x32v1/dneXgDvIuwNIrgz35+DpwZ5E79BQr8Jq+sFaKr3wHzm3kTU6JeuaKKbRC3Q6+sEKc0w==" hashValue="dva+awz42TfmejG8CaZwfKav/ZHZ4Ij1VEoI0FAwhyb83JPXpbXLKdr6M229HiPXN3DCXxZU++vbXq7Bn6eoM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3"/>
    </row>
    <row r="4" s="1" customFormat="1" ht="24.96" customHeight="1">
      <c r="B4" s="23"/>
      <c r="C4" s="135" t="s">
        <v>839</v>
      </c>
      <c r="H4" s="23"/>
    </row>
    <row r="5" s="1" customFormat="1" ht="12" customHeight="1">
      <c r="B5" s="23"/>
      <c r="C5" s="294" t="s">
        <v>13</v>
      </c>
      <c r="D5" s="145" t="s">
        <v>14</v>
      </c>
      <c r="E5" s="1"/>
      <c r="F5" s="1"/>
      <c r="H5" s="23"/>
    </row>
    <row r="6" s="1" customFormat="1" ht="36.96" customHeight="1">
      <c r="B6" s="23"/>
      <c r="C6" s="295" t="s">
        <v>16</v>
      </c>
      <c r="D6" s="296" t="s">
        <v>17</v>
      </c>
      <c r="E6" s="1"/>
      <c r="F6" s="1"/>
      <c r="H6" s="23"/>
    </row>
    <row r="7" s="1" customFormat="1" ht="16.5" customHeight="1">
      <c r="B7" s="23"/>
      <c r="C7" s="137" t="s">
        <v>24</v>
      </c>
      <c r="D7" s="142" t="str">
        <f>'Rekapitulace stavby'!AN8</f>
        <v>29. 5. 2024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2"/>
      <c r="B9" s="297"/>
      <c r="C9" s="298" t="s">
        <v>59</v>
      </c>
      <c r="D9" s="299" t="s">
        <v>60</v>
      </c>
      <c r="E9" s="299" t="s">
        <v>151</v>
      </c>
      <c r="F9" s="300" t="s">
        <v>840</v>
      </c>
      <c r="G9" s="182"/>
      <c r="H9" s="297"/>
    </row>
    <row r="10" s="2" customFormat="1" ht="26.4" customHeight="1">
      <c r="A10" s="42"/>
      <c r="B10" s="48"/>
      <c r="C10" s="301" t="s">
        <v>841</v>
      </c>
      <c r="D10" s="301" t="s">
        <v>84</v>
      </c>
      <c r="E10" s="42"/>
      <c r="F10" s="42"/>
      <c r="G10" s="42"/>
      <c r="H10" s="48"/>
    </row>
    <row r="11" s="2" customFormat="1" ht="16.8" customHeight="1">
      <c r="A11" s="42"/>
      <c r="B11" s="48"/>
      <c r="C11" s="302" t="s">
        <v>125</v>
      </c>
      <c r="D11" s="303" t="s">
        <v>126</v>
      </c>
      <c r="E11" s="304" t="s">
        <v>102</v>
      </c>
      <c r="F11" s="305">
        <v>82</v>
      </c>
      <c r="G11" s="42"/>
      <c r="H11" s="48"/>
    </row>
    <row r="12" s="2" customFormat="1" ht="16.8" customHeight="1">
      <c r="A12" s="42"/>
      <c r="B12" s="48"/>
      <c r="C12" s="306" t="s">
        <v>125</v>
      </c>
      <c r="D12" s="306" t="s">
        <v>382</v>
      </c>
      <c r="E12" s="20" t="s">
        <v>32</v>
      </c>
      <c r="F12" s="307">
        <v>82</v>
      </c>
      <c r="G12" s="42"/>
      <c r="H12" s="48"/>
    </row>
    <row r="13" s="2" customFormat="1" ht="16.8" customHeight="1">
      <c r="A13" s="42"/>
      <c r="B13" s="48"/>
      <c r="C13" s="308" t="s">
        <v>842</v>
      </c>
      <c r="D13" s="42"/>
      <c r="E13" s="42"/>
      <c r="F13" s="42"/>
      <c r="G13" s="42"/>
      <c r="H13" s="48"/>
    </row>
    <row r="14" s="2" customFormat="1">
      <c r="A14" s="42"/>
      <c r="B14" s="48"/>
      <c r="C14" s="306" t="s">
        <v>379</v>
      </c>
      <c r="D14" s="306" t="s">
        <v>380</v>
      </c>
      <c r="E14" s="20" t="s">
        <v>102</v>
      </c>
      <c r="F14" s="307">
        <v>82</v>
      </c>
      <c r="G14" s="42"/>
      <c r="H14" s="48"/>
    </row>
    <row r="15" s="2" customFormat="1" ht="16.8" customHeight="1">
      <c r="A15" s="42"/>
      <c r="B15" s="48"/>
      <c r="C15" s="306" t="s">
        <v>267</v>
      </c>
      <c r="D15" s="306" t="s">
        <v>268</v>
      </c>
      <c r="E15" s="20" t="s">
        <v>102</v>
      </c>
      <c r="F15" s="307">
        <v>421</v>
      </c>
      <c r="G15" s="42"/>
      <c r="H15" s="48"/>
    </row>
    <row r="16" s="2" customFormat="1" ht="16.8" customHeight="1">
      <c r="A16" s="42"/>
      <c r="B16" s="48"/>
      <c r="C16" s="306" t="s">
        <v>365</v>
      </c>
      <c r="D16" s="306" t="s">
        <v>366</v>
      </c>
      <c r="E16" s="20" t="s">
        <v>102</v>
      </c>
      <c r="F16" s="307">
        <v>82</v>
      </c>
      <c r="G16" s="42"/>
      <c r="H16" s="48"/>
    </row>
    <row r="17" s="2" customFormat="1" ht="16.8" customHeight="1">
      <c r="A17" s="42"/>
      <c r="B17" s="48"/>
      <c r="C17" s="306" t="s">
        <v>369</v>
      </c>
      <c r="D17" s="306" t="s">
        <v>370</v>
      </c>
      <c r="E17" s="20" t="s">
        <v>102</v>
      </c>
      <c r="F17" s="307">
        <v>82</v>
      </c>
      <c r="G17" s="42"/>
      <c r="H17" s="48"/>
    </row>
    <row r="18" s="2" customFormat="1" ht="16.8" customHeight="1">
      <c r="A18" s="42"/>
      <c r="B18" s="48"/>
      <c r="C18" s="302" t="s">
        <v>132</v>
      </c>
      <c r="D18" s="303" t="s">
        <v>133</v>
      </c>
      <c r="E18" s="304" t="s">
        <v>130</v>
      </c>
      <c r="F18" s="305">
        <v>0.5</v>
      </c>
      <c r="G18" s="42"/>
      <c r="H18" s="48"/>
    </row>
    <row r="19" s="2" customFormat="1" ht="16.8" customHeight="1">
      <c r="A19" s="42"/>
      <c r="B19" s="48"/>
      <c r="C19" s="306" t="s">
        <v>132</v>
      </c>
      <c r="D19" s="306" t="s">
        <v>326</v>
      </c>
      <c r="E19" s="20" t="s">
        <v>32</v>
      </c>
      <c r="F19" s="307">
        <v>0.5</v>
      </c>
      <c r="G19" s="42"/>
      <c r="H19" s="48"/>
    </row>
    <row r="20" s="2" customFormat="1" ht="16.8" customHeight="1">
      <c r="A20" s="42"/>
      <c r="B20" s="48"/>
      <c r="C20" s="308" t="s">
        <v>842</v>
      </c>
      <c r="D20" s="42"/>
      <c r="E20" s="42"/>
      <c r="F20" s="42"/>
      <c r="G20" s="42"/>
      <c r="H20" s="48"/>
    </row>
    <row r="21" s="2" customFormat="1" ht="16.8" customHeight="1">
      <c r="A21" s="42"/>
      <c r="B21" s="48"/>
      <c r="C21" s="306" t="s">
        <v>323</v>
      </c>
      <c r="D21" s="306" t="s">
        <v>324</v>
      </c>
      <c r="E21" s="20" t="s">
        <v>130</v>
      </c>
      <c r="F21" s="307">
        <v>0.5</v>
      </c>
      <c r="G21" s="42"/>
      <c r="H21" s="48"/>
    </row>
    <row r="22" s="2" customFormat="1" ht="16.8" customHeight="1">
      <c r="A22" s="42"/>
      <c r="B22" s="48"/>
      <c r="C22" s="306" t="s">
        <v>333</v>
      </c>
      <c r="D22" s="306" t="s">
        <v>334</v>
      </c>
      <c r="E22" s="20" t="s">
        <v>130</v>
      </c>
      <c r="F22" s="307">
        <v>1.94</v>
      </c>
      <c r="G22" s="42"/>
      <c r="H22" s="48"/>
    </row>
    <row r="23" s="2" customFormat="1" ht="16.8" customHeight="1">
      <c r="A23" s="42"/>
      <c r="B23" s="48"/>
      <c r="C23" s="306" t="s">
        <v>337</v>
      </c>
      <c r="D23" s="306" t="s">
        <v>338</v>
      </c>
      <c r="E23" s="20" t="s">
        <v>130</v>
      </c>
      <c r="F23" s="307">
        <v>7.7599999999999998</v>
      </c>
      <c r="G23" s="42"/>
      <c r="H23" s="48"/>
    </row>
    <row r="24" s="2" customFormat="1" ht="16.8" customHeight="1">
      <c r="A24" s="42"/>
      <c r="B24" s="48"/>
      <c r="C24" s="302" t="s">
        <v>128</v>
      </c>
      <c r="D24" s="303" t="s">
        <v>129</v>
      </c>
      <c r="E24" s="304" t="s">
        <v>130</v>
      </c>
      <c r="F24" s="305">
        <v>1.44</v>
      </c>
      <c r="G24" s="42"/>
      <c r="H24" s="48"/>
    </row>
    <row r="25" s="2" customFormat="1" ht="16.8" customHeight="1">
      <c r="A25" s="42"/>
      <c r="B25" s="48"/>
      <c r="C25" s="306" t="s">
        <v>128</v>
      </c>
      <c r="D25" s="306" t="s">
        <v>331</v>
      </c>
      <c r="E25" s="20" t="s">
        <v>32</v>
      </c>
      <c r="F25" s="307">
        <v>1.44</v>
      </c>
      <c r="G25" s="42"/>
      <c r="H25" s="48"/>
    </row>
    <row r="26" s="2" customFormat="1" ht="16.8" customHeight="1">
      <c r="A26" s="42"/>
      <c r="B26" s="48"/>
      <c r="C26" s="308" t="s">
        <v>842</v>
      </c>
      <c r="D26" s="42"/>
      <c r="E26" s="42"/>
      <c r="F26" s="42"/>
      <c r="G26" s="42"/>
      <c r="H26" s="48"/>
    </row>
    <row r="27" s="2" customFormat="1" ht="16.8" customHeight="1">
      <c r="A27" s="42"/>
      <c r="B27" s="48"/>
      <c r="C27" s="306" t="s">
        <v>328</v>
      </c>
      <c r="D27" s="306" t="s">
        <v>329</v>
      </c>
      <c r="E27" s="20" t="s">
        <v>130</v>
      </c>
      <c r="F27" s="307">
        <v>1.44</v>
      </c>
      <c r="G27" s="42"/>
      <c r="H27" s="48"/>
    </row>
    <row r="28" s="2" customFormat="1" ht="16.8" customHeight="1">
      <c r="A28" s="42"/>
      <c r="B28" s="48"/>
      <c r="C28" s="306" t="s">
        <v>333</v>
      </c>
      <c r="D28" s="306" t="s">
        <v>334</v>
      </c>
      <c r="E28" s="20" t="s">
        <v>130</v>
      </c>
      <c r="F28" s="307">
        <v>1.94</v>
      </c>
      <c r="G28" s="42"/>
      <c r="H28" s="48"/>
    </row>
    <row r="29" s="2" customFormat="1" ht="16.8" customHeight="1">
      <c r="A29" s="42"/>
      <c r="B29" s="48"/>
      <c r="C29" s="306" t="s">
        <v>337</v>
      </c>
      <c r="D29" s="306" t="s">
        <v>338</v>
      </c>
      <c r="E29" s="20" t="s">
        <v>130</v>
      </c>
      <c r="F29" s="307">
        <v>7.7599999999999998</v>
      </c>
      <c r="G29" s="42"/>
      <c r="H29" s="48"/>
    </row>
    <row r="30" s="2" customFormat="1" ht="16.8" customHeight="1">
      <c r="A30" s="42"/>
      <c r="B30" s="48"/>
      <c r="C30" s="302" t="s">
        <v>117</v>
      </c>
      <c r="D30" s="303" t="s">
        <v>118</v>
      </c>
      <c r="E30" s="304" t="s">
        <v>102</v>
      </c>
      <c r="F30" s="305">
        <v>151</v>
      </c>
      <c r="G30" s="42"/>
      <c r="H30" s="48"/>
    </row>
    <row r="31" s="2" customFormat="1" ht="16.8" customHeight="1">
      <c r="A31" s="42"/>
      <c r="B31" s="48"/>
      <c r="C31" s="306" t="s">
        <v>117</v>
      </c>
      <c r="D31" s="306" t="s">
        <v>387</v>
      </c>
      <c r="E31" s="20" t="s">
        <v>32</v>
      </c>
      <c r="F31" s="307">
        <v>151</v>
      </c>
      <c r="G31" s="42"/>
      <c r="H31" s="48"/>
    </row>
    <row r="32" s="2" customFormat="1" ht="16.8" customHeight="1">
      <c r="A32" s="42"/>
      <c r="B32" s="48"/>
      <c r="C32" s="308" t="s">
        <v>842</v>
      </c>
      <c r="D32" s="42"/>
      <c r="E32" s="42"/>
      <c r="F32" s="42"/>
      <c r="G32" s="42"/>
      <c r="H32" s="48"/>
    </row>
    <row r="33" s="2" customFormat="1">
      <c r="A33" s="42"/>
      <c r="B33" s="48"/>
      <c r="C33" s="306" t="s">
        <v>384</v>
      </c>
      <c r="D33" s="306" t="s">
        <v>843</v>
      </c>
      <c r="E33" s="20" t="s">
        <v>102</v>
      </c>
      <c r="F33" s="307">
        <v>170.5</v>
      </c>
      <c r="G33" s="42"/>
      <c r="H33" s="48"/>
    </row>
    <row r="34" s="2" customFormat="1" ht="16.8" customHeight="1">
      <c r="A34" s="42"/>
      <c r="B34" s="48"/>
      <c r="C34" s="306" t="s">
        <v>267</v>
      </c>
      <c r="D34" s="306" t="s">
        <v>268</v>
      </c>
      <c r="E34" s="20" t="s">
        <v>102</v>
      </c>
      <c r="F34" s="307">
        <v>421</v>
      </c>
      <c r="G34" s="42"/>
      <c r="H34" s="48"/>
    </row>
    <row r="35" s="2" customFormat="1" ht="16.8" customHeight="1">
      <c r="A35" s="42"/>
      <c r="B35" s="48"/>
      <c r="C35" s="306" t="s">
        <v>358</v>
      </c>
      <c r="D35" s="306" t="s">
        <v>359</v>
      </c>
      <c r="E35" s="20" t="s">
        <v>102</v>
      </c>
      <c r="F35" s="307">
        <v>502.5</v>
      </c>
      <c r="G35" s="42"/>
      <c r="H35" s="48"/>
    </row>
    <row r="36" s="2" customFormat="1" ht="16.8" customHeight="1">
      <c r="A36" s="42"/>
      <c r="B36" s="48"/>
      <c r="C36" s="302" t="s">
        <v>104</v>
      </c>
      <c r="D36" s="303" t="s">
        <v>105</v>
      </c>
      <c r="E36" s="304" t="s">
        <v>102</v>
      </c>
      <c r="F36" s="305">
        <v>5</v>
      </c>
      <c r="G36" s="42"/>
      <c r="H36" s="48"/>
    </row>
    <row r="37" s="2" customFormat="1" ht="16.8" customHeight="1">
      <c r="A37" s="42"/>
      <c r="B37" s="48"/>
      <c r="C37" s="306" t="s">
        <v>32</v>
      </c>
      <c r="D37" s="306" t="s">
        <v>172</v>
      </c>
      <c r="E37" s="20" t="s">
        <v>32</v>
      </c>
      <c r="F37" s="307">
        <v>0</v>
      </c>
      <c r="G37" s="42"/>
      <c r="H37" s="48"/>
    </row>
    <row r="38" s="2" customFormat="1" ht="16.8" customHeight="1">
      <c r="A38" s="42"/>
      <c r="B38" s="48"/>
      <c r="C38" s="306" t="s">
        <v>104</v>
      </c>
      <c r="D38" s="306" t="s">
        <v>173</v>
      </c>
      <c r="E38" s="20" t="s">
        <v>32</v>
      </c>
      <c r="F38" s="307">
        <v>5</v>
      </c>
      <c r="G38" s="42"/>
      <c r="H38" s="48"/>
    </row>
    <row r="39" s="2" customFormat="1" ht="16.8" customHeight="1">
      <c r="A39" s="42"/>
      <c r="B39" s="48"/>
      <c r="C39" s="308" t="s">
        <v>842</v>
      </c>
      <c r="D39" s="42"/>
      <c r="E39" s="42"/>
      <c r="F39" s="42"/>
      <c r="G39" s="42"/>
      <c r="H39" s="48"/>
    </row>
    <row r="40" s="2" customFormat="1">
      <c r="A40" s="42"/>
      <c r="B40" s="48"/>
      <c r="C40" s="306" t="s">
        <v>167</v>
      </c>
      <c r="D40" s="306" t="s">
        <v>168</v>
      </c>
      <c r="E40" s="20" t="s">
        <v>102</v>
      </c>
      <c r="F40" s="307">
        <v>5</v>
      </c>
      <c r="G40" s="42"/>
      <c r="H40" s="48"/>
    </row>
    <row r="41" s="2" customFormat="1" ht="16.8" customHeight="1">
      <c r="A41" s="42"/>
      <c r="B41" s="48"/>
      <c r="C41" s="306" t="s">
        <v>267</v>
      </c>
      <c r="D41" s="306" t="s">
        <v>268</v>
      </c>
      <c r="E41" s="20" t="s">
        <v>102</v>
      </c>
      <c r="F41" s="307">
        <v>421</v>
      </c>
      <c r="G41" s="42"/>
      <c r="H41" s="48"/>
    </row>
    <row r="42" s="2" customFormat="1">
      <c r="A42" s="42"/>
      <c r="B42" s="48"/>
      <c r="C42" s="306" t="s">
        <v>373</v>
      </c>
      <c r="D42" s="306" t="s">
        <v>374</v>
      </c>
      <c r="E42" s="20" t="s">
        <v>102</v>
      </c>
      <c r="F42" s="307">
        <v>5</v>
      </c>
      <c r="G42" s="42"/>
      <c r="H42" s="48"/>
    </row>
    <row r="43" s="2" customFormat="1">
      <c r="A43" s="42"/>
      <c r="B43" s="48"/>
      <c r="C43" s="306" t="s">
        <v>384</v>
      </c>
      <c r="D43" s="306" t="s">
        <v>843</v>
      </c>
      <c r="E43" s="20" t="s">
        <v>102</v>
      </c>
      <c r="F43" s="307">
        <v>170.5</v>
      </c>
      <c r="G43" s="42"/>
      <c r="H43" s="48"/>
    </row>
    <row r="44" s="2" customFormat="1">
      <c r="A44" s="42"/>
      <c r="B44" s="48"/>
      <c r="C44" s="306" t="s">
        <v>557</v>
      </c>
      <c r="D44" s="306" t="s">
        <v>558</v>
      </c>
      <c r="E44" s="20" t="s">
        <v>102</v>
      </c>
      <c r="F44" s="307">
        <v>5</v>
      </c>
      <c r="G44" s="42"/>
      <c r="H44" s="48"/>
    </row>
    <row r="45" s="2" customFormat="1" ht="16.8" customHeight="1">
      <c r="A45" s="42"/>
      <c r="B45" s="48"/>
      <c r="C45" s="302" t="s">
        <v>111</v>
      </c>
      <c r="D45" s="303" t="s">
        <v>112</v>
      </c>
      <c r="E45" s="304" t="s">
        <v>102</v>
      </c>
      <c r="F45" s="305">
        <v>33</v>
      </c>
      <c r="G45" s="42"/>
      <c r="H45" s="48"/>
    </row>
    <row r="46" s="2" customFormat="1" ht="16.8" customHeight="1">
      <c r="A46" s="42"/>
      <c r="B46" s="48"/>
      <c r="C46" s="306" t="s">
        <v>32</v>
      </c>
      <c r="D46" s="306" t="s">
        <v>403</v>
      </c>
      <c r="E46" s="20" t="s">
        <v>32</v>
      </c>
      <c r="F46" s="307">
        <v>17.25</v>
      </c>
      <c r="G46" s="42"/>
      <c r="H46" s="48"/>
    </row>
    <row r="47" s="2" customFormat="1" ht="16.8" customHeight="1">
      <c r="A47" s="42"/>
      <c r="B47" s="48"/>
      <c r="C47" s="306" t="s">
        <v>32</v>
      </c>
      <c r="D47" s="306" t="s">
        <v>404</v>
      </c>
      <c r="E47" s="20" t="s">
        <v>32</v>
      </c>
      <c r="F47" s="307">
        <v>15.75</v>
      </c>
      <c r="G47" s="42"/>
      <c r="H47" s="48"/>
    </row>
    <row r="48" s="2" customFormat="1" ht="16.8" customHeight="1">
      <c r="A48" s="42"/>
      <c r="B48" s="48"/>
      <c r="C48" s="306" t="s">
        <v>111</v>
      </c>
      <c r="D48" s="306" t="s">
        <v>405</v>
      </c>
      <c r="E48" s="20" t="s">
        <v>32</v>
      </c>
      <c r="F48" s="307">
        <v>33</v>
      </c>
      <c r="G48" s="42"/>
      <c r="H48" s="48"/>
    </row>
    <row r="49" s="2" customFormat="1" ht="16.8" customHeight="1">
      <c r="A49" s="42"/>
      <c r="B49" s="48"/>
      <c r="C49" s="308" t="s">
        <v>842</v>
      </c>
      <c r="D49" s="42"/>
      <c r="E49" s="42"/>
      <c r="F49" s="42"/>
      <c r="G49" s="42"/>
      <c r="H49" s="48"/>
    </row>
    <row r="50" s="2" customFormat="1">
      <c r="A50" s="42"/>
      <c r="B50" s="48"/>
      <c r="C50" s="306" t="s">
        <v>400</v>
      </c>
      <c r="D50" s="306" t="s">
        <v>844</v>
      </c>
      <c r="E50" s="20" t="s">
        <v>102</v>
      </c>
      <c r="F50" s="307">
        <v>34.5</v>
      </c>
      <c r="G50" s="42"/>
      <c r="H50" s="48"/>
    </row>
    <row r="51" s="2" customFormat="1" ht="16.8" customHeight="1">
      <c r="A51" s="42"/>
      <c r="B51" s="48"/>
      <c r="C51" s="306" t="s">
        <v>267</v>
      </c>
      <c r="D51" s="306" t="s">
        <v>268</v>
      </c>
      <c r="E51" s="20" t="s">
        <v>102</v>
      </c>
      <c r="F51" s="307">
        <v>421</v>
      </c>
      <c r="G51" s="42"/>
      <c r="H51" s="48"/>
    </row>
    <row r="52" s="2" customFormat="1" ht="16.8" customHeight="1">
      <c r="A52" s="42"/>
      <c r="B52" s="48"/>
      <c r="C52" s="306" t="s">
        <v>358</v>
      </c>
      <c r="D52" s="306" t="s">
        <v>359</v>
      </c>
      <c r="E52" s="20" t="s">
        <v>102</v>
      </c>
      <c r="F52" s="307">
        <v>502.5</v>
      </c>
      <c r="G52" s="42"/>
      <c r="H52" s="48"/>
    </row>
    <row r="53" s="2" customFormat="1" ht="16.8" customHeight="1">
      <c r="A53" s="42"/>
      <c r="B53" s="48"/>
      <c r="C53" s="306" t="s">
        <v>408</v>
      </c>
      <c r="D53" s="306" t="s">
        <v>409</v>
      </c>
      <c r="E53" s="20" t="s">
        <v>102</v>
      </c>
      <c r="F53" s="307">
        <v>33.990000000000002</v>
      </c>
      <c r="G53" s="42"/>
      <c r="H53" s="48"/>
    </row>
    <row r="54" s="2" customFormat="1" ht="16.8" customHeight="1">
      <c r="A54" s="42"/>
      <c r="B54" s="48"/>
      <c r="C54" s="302" t="s">
        <v>108</v>
      </c>
      <c r="D54" s="303" t="s">
        <v>109</v>
      </c>
      <c r="E54" s="304" t="s">
        <v>102</v>
      </c>
      <c r="F54" s="305">
        <v>134</v>
      </c>
      <c r="G54" s="42"/>
      <c r="H54" s="48"/>
    </row>
    <row r="55" s="2" customFormat="1" ht="16.8" customHeight="1">
      <c r="A55" s="42"/>
      <c r="B55" s="48"/>
      <c r="C55" s="306" t="s">
        <v>108</v>
      </c>
      <c r="D55" s="306" t="s">
        <v>421</v>
      </c>
      <c r="E55" s="20" t="s">
        <v>32</v>
      </c>
      <c r="F55" s="307">
        <v>134</v>
      </c>
      <c r="G55" s="42"/>
      <c r="H55" s="48"/>
    </row>
    <row r="56" s="2" customFormat="1" ht="16.8" customHeight="1">
      <c r="A56" s="42"/>
      <c r="B56" s="48"/>
      <c r="C56" s="308" t="s">
        <v>842</v>
      </c>
      <c r="D56" s="42"/>
      <c r="E56" s="42"/>
      <c r="F56" s="42"/>
      <c r="G56" s="42"/>
      <c r="H56" s="48"/>
    </row>
    <row r="57" s="2" customFormat="1">
      <c r="A57" s="42"/>
      <c r="B57" s="48"/>
      <c r="C57" s="306" t="s">
        <v>418</v>
      </c>
      <c r="D57" s="306" t="s">
        <v>844</v>
      </c>
      <c r="E57" s="20" t="s">
        <v>102</v>
      </c>
      <c r="F57" s="307">
        <v>134</v>
      </c>
      <c r="G57" s="42"/>
      <c r="H57" s="48"/>
    </row>
    <row r="58" s="2" customFormat="1" ht="16.8" customHeight="1">
      <c r="A58" s="42"/>
      <c r="B58" s="48"/>
      <c r="C58" s="306" t="s">
        <v>267</v>
      </c>
      <c r="D58" s="306" t="s">
        <v>268</v>
      </c>
      <c r="E58" s="20" t="s">
        <v>102</v>
      </c>
      <c r="F58" s="307">
        <v>421</v>
      </c>
      <c r="G58" s="42"/>
      <c r="H58" s="48"/>
    </row>
    <row r="59" s="2" customFormat="1" ht="16.8" customHeight="1">
      <c r="A59" s="42"/>
      <c r="B59" s="48"/>
      <c r="C59" s="306" t="s">
        <v>358</v>
      </c>
      <c r="D59" s="306" t="s">
        <v>359</v>
      </c>
      <c r="E59" s="20" t="s">
        <v>102</v>
      </c>
      <c r="F59" s="307">
        <v>502.5</v>
      </c>
      <c r="G59" s="42"/>
      <c r="H59" s="48"/>
    </row>
    <row r="60" s="2" customFormat="1" ht="16.8" customHeight="1">
      <c r="A60" s="42"/>
      <c r="B60" s="48"/>
      <c r="C60" s="302" t="s">
        <v>121</v>
      </c>
      <c r="D60" s="303" t="s">
        <v>122</v>
      </c>
      <c r="E60" s="304" t="s">
        <v>102</v>
      </c>
      <c r="F60" s="305">
        <v>14.5</v>
      </c>
      <c r="G60" s="42"/>
      <c r="H60" s="48"/>
    </row>
    <row r="61" s="2" customFormat="1" ht="16.8" customHeight="1">
      <c r="A61" s="42"/>
      <c r="B61" s="48"/>
      <c r="C61" s="306" t="s">
        <v>121</v>
      </c>
      <c r="D61" s="306" t="s">
        <v>389</v>
      </c>
      <c r="E61" s="20" t="s">
        <v>32</v>
      </c>
      <c r="F61" s="307">
        <v>14.5</v>
      </c>
      <c r="G61" s="42"/>
      <c r="H61" s="48"/>
    </row>
    <row r="62" s="2" customFormat="1" ht="16.8" customHeight="1">
      <c r="A62" s="42"/>
      <c r="B62" s="48"/>
      <c r="C62" s="308" t="s">
        <v>842</v>
      </c>
      <c r="D62" s="42"/>
      <c r="E62" s="42"/>
      <c r="F62" s="42"/>
      <c r="G62" s="42"/>
      <c r="H62" s="48"/>
    </row>
    <row r="63" s="2" customFormat="1">
      <c r="A63" s="42"/>
      <c r="B63" s="48"/>
      <c r="C63" s="306" t="s">
        <v>384</v>
      </c>
      <c r="D63" s="306" t="s">
        <v>843</v>
      </c>
      <c r="E63" s="20" t="s">
        <v>102</v>
      </c>
      <c r="F63" s="307">
        <v>170.5</v>
      </c>
      <c r="G63" s="42"/>
      <c r="H63" s="48"/>
    </row>
    <row r="64" s="2" customFormat="1" ht="16.8" customHeight="1">
      <c r="A64" s="42"/>
      <c r="B64" s="48"/>
      <c r="C64" s="306" t="s">
        <v>267</v>
      </c>
      <c r="D64" s="306" t="s">
        <v>268</v>
      </c>
      <c r="E64" s="20" t="s">
        <v>102</v>
      </c>
      <c r="F64" s="307">
        <v>421</v>
      </c>
      <c r="G64" s="42"/>
      <c r="H64" s="48"/>
    </row>
    <row r="65" s="2" customFormat="1" ht="16.8" customHeight="1">
      <c r="A65" s="42"/>
      <c r="B65" s="48"/>
      <c r="C65" s="306" t="s">
        <v>358</v>
      </c>
      <c r="D65" s="306" t="s">
        <v>359</v>
      </c>
      <c r="E65" s="20" t="s">
        <v>102</v>
      </c>
      <c r="F65" s="307">
        <v>502.5</v>
      </c>
      <c r="G65" s="42"/>
      <c r="H65" s="48"/>
    </row>
    <row r="66" s="2" customFormat="1" ht="16.8" customHeight="1">
      <c r="A66" s="42"/>
      <c r="B66" s="48"/>
      <c r="C66" s="302" t="s">
        <v>114</v>
      </c>
      <c r="D66" s="303" t="s">
        <v>115</v>
      </c>
      <c r="E66" s="304" t="s">
        <v>102</v>
      </c>
      <c r="F66" s="305">
        <v>1.5</v>
      </c>
      <c r="G66" s="42"/>
      <c r="H66" s="48"/>
    </row>
    <row r="67" s="2" customFormat="1" ht="16.8" customHeight="1">
      <c r="A67" s="42"/>
      <c r="B67" s="48"/>
      <c r="C67" s="306" t="s">
        <v>114</v>
      </c>
      <c r="D67" s="306" t="s">
        <v>406</v>
      </c>
      <c r="E67" s="20" t="s">
        <v>32</v>
      </c>
      <c r="F67" s="307">
        <v>1.5</v>
      </c>
      <c r="G67" s="42"/>
      <c r="H67" s="48"/>
    </row>
    <row r="68" s="2" customFormat="1" ht="16.8" customHeight="1">
      <c r="A68" s="42"/>
      <c r="B68" s="48"/>
      <c r="C68" s="308" t="s">
        <v>842</v>
      </c>
      <c r="D68" s="42"/>
      <c r="E68" s="42"/>
      <c r="F68" s="42"/>
      <c r="G68" s="42"/>
      <c r="H68" s="48"/>
    </row>
    <row r="69" s="2" customFormat="1">
      <c r="A69" s="42"/>
      <c r="B69" s="48"/>
      <c r="C69" s="306" t="s">
        <v>400</v>
      </c>
      <c r="D69" s="306" t="s">
        <v>844</v>
      </c>
      <c r="E69" s="20" t="s">
        <v>102</v>
      </c>
      <c r="F69" s="307">
        <v>34.5</v>
      </c>
      <c r="G69" s="42"/>
      <c r="H69" s="48"/>
    </row>
    <row r="70" s="2" customFormat="1" ht="16.8" customHeight="1">
      <c r="A70" s="42"/>
      <c r="B70" s="48"/>
      <c r="C70" s="306" t="s">
        <v>267</v>
      </c>
      <c r="D70" s="306" t="s">
        <v>268</v>
      </c>
      <c r="E70" s="20" t="s">
        <v>102</v>
      </c>
      <c r="F70" s="307">
        <v>421</v>
      </c>
      <c r="G70" s="42"/>
      <c r="H70" s="48"/>
    </row>
    <row r="71" s="2" customFormat="1" ht="16.8" customHeight="1">
      <c r="A71" s="42"/>
      <c r="B71" s="48"/>
      <c r="C71" s="306" t="s">
        <v>358</v>
      </c>
      <c r="D71" s="306" t="s">
        <v>359</v>
      </c>
      <c r="E71" s="20" t="s">
        <v>102</v>
      </c>
      <c r="F71" s="307">
        <v>502.5</v>
      </c>
      <c r="G71" s="42"/>
      <c r="H71" s="48"/>
    </row>
    <row r="72" s="2" customFormat="1" ht="16.8" customHeight="1">
      <c r="A72" s="42"/>
      <c r="B72" s="48"/>
      <c r="C72" s="306" t="s">
        <v>413</v>
      </c>
      <c r="D72" s="306" t="s">
        <v>414</v>
      </c>
      <c r="E72" s="20" t="s">
        <v>102</v>
      </c>
      <c r="F72" s="307">
        <v>1.5449999999999999</v>
      </c>
      <c r="G72" s="42"/>
      <c r="H72" s="48"/>
    </row>
    <row r="73" s="2" customFormat="1" ht="16.8" customHeight="1">
      <c r="A73" s="42"/>
      <c r="B73" s="48"/>
      <c r="C73" s="302" t="s">
        <v>100</v>
      </c>
      <c r="D73" s="303" t="s">
        <v>101</v>
      </c>
      <c r="E73" s="304" t="s">
        <v>102</v>
      </c>
      <c r="F73" s="305">
        <v>96</v>
      </c>
      <c r="G73" s="42"/>
      <c r="H73" s="48"/>
    </row>
    <row r="74" s="2" customFormat="1" ht="16.8" customHeight="1">
      <c r="A74" s="42"/>
      <c r="B74" s="48"/>
      <c r="C74" s="306" t="s">
        <v>32</v>
      </c>
      <c r="D74" s="306" t="s">
        <v>240</v>
      </c>
      <c r="E74" s="20" t="s">
        <v>32</v>
      </c>
      <c r="F74" s="307">
        <v>0</v>
      </c>
      <c r="G74" s="42"/>
      <c r="H74" s="48"/>
    </row>
    <row r="75" s="2" customFormat="1" ht="16.8" customHeight="1">
      <c r="A75" s="42"/>
      <c r="B75" s="48"/>
      <c r="C75" s="306" t="s">
        <v>32</v>
      </c>
      <c r="D75" s="306" t="s">
        <v>241</v>
      </c>
      <c r="E75" s="20" t="s">
        <v>32</v>
      </c>
      <c r="F75" s="307">
        <v>96</v>
      </c>
      <c r="G75" s="42"/>
      <c r="H75" s="48"/>
    </row>
    <row r="76" s="2" customFormat="1" ht="16.8" customHeight="1">
      <c r="A76" s="42"/>
      <c r="B76" s="48"/>
      <c r="C76" s="306" t="s">
        <v>100</v>
      </c>
      <c r="D76" s="306" t="s">
        <v>178</v>
      </c>
      <c r="E76" s="20" t="s">
        <v>32</v>
      </c>
      <c r="F76" s="307">
        <v>96</v>
      </c>
      <c r="G76" s="42"/>
      <c r="H76" s="48"/>
    </row>
    <row r="77" s="2" customFormat="1" ht="16.8" customHeight="1">
      <c r="A77" s="42"/>
      <c r="B77" s="48"/>
      <c r="C77" s="308" t="s">
        <v>842</v>
      </c>
      <c r="D77" s="42"/>
      <c r="E77" s="42"/>
      <c r="F77" s="42"/>
      <c r="G77" s="42"/>
      <c r="H77" s="48"/>
    </row>
    <row r="78" s="2" customFormat="1" ht="16.8" customHeight="1">
      <c r="A78" s="42"/>
      <c r="B78" s="48"/>
      <c r="C78" s="306" t="s">
        <v>237</v>
      </c>
      <c r="D78" s="306" t="s">
        <v>238</v>
      </c>
      <c r="E78" s="20" t="s">
        <v>102</v>
      </c>
      <c r="F78" s="307">
        <v>96</v>
      </c>
      <c r="G78" s="42"/>
      <c r="H78" s="48"/>
    </row>
    <row r="79" s="2" customFormat="1" ht="16.8" customHeight="1">
      <c r="A79" s="42"/>
      <c r="B79" s="48"/>
      <c r="C79" s="306" t="s">
        <v>253</v>
      </c>
      <c r="D79" s="306" t="s">
        <v>254</v>
      </c>
      <c r="E79" s="20" t="s">
        <v>102</v>
      </c>
      <c r="F79" s="307">
        <v>96</v>
      </c>
      <c r="G79" s="42"/>
      <c r="H79" s="48"/>
    </row>
    <row r="80" s="2" customFormat="1" ht="16.8" customHeight="1">
      <c r="A80" s="42"/>
      <c r="B80" s="48"/>
      <c r="C80" s="306" t="s">
        <v>263</v>
      </c>
      <c r="D80" s="306" t="s">
        <v>264</v>
      </c>
      <c r="E80" s="20" t="s">
        <v>102</v>
      </c>
      <c r="F80" s="307">
        <v>96</v>
      </c>
      <c r="G80" s="42"/>
      <c r="H80" s="48"/>
    </row>
    <row r="81" s="2" customFormat="1" ht="16.8" customHeight="1">
      <c r="A81" s="42"/>
      <c r="B81" s="48"/>
      <c r="C81" s="306" t="s">
        <v>328</v>
      </c>
      <c r="D81" s="306" t="s">
        <v>329</v>
      </c>
      <c r="E81" s="20" t="s">
        <v>130</v>
      </c>
      <c r="F81" s="307">
        <v>1.44</v>
      </c>
      <c r="G81" s="42"/>
      <c r="H81" s="48"/>
    </row>
    <row r="82" s="2" customFormat="1" ht="16.8" customHeight="1">
      <c r="A82" s="42"/>
      <c r="B82" s="48"/>
      <c r="C82" s="306" t="s">
        <v>257</v>
      </c>
      <c r="D82" s="306" t="s">
        <v>258</v>
      </c>
      <c r="E82" s="20" t="s">
        <v>259</v>
      </c>
      <c r="F82" s="307">
        <v>2.8799999999999999</v>
      </c>
      <c r="G82" s="42"/>
      <c r="H82" s="48"/>
    </row>
    <row r="83" s="2" customFormat="1" ht="7.44" customHeight="1">
      <c r="A83" s="42"/>
      <c r="B83" s="161"/>
      <c r="C83" s="162"/>
      <c r="D83" s="162"/>
      <c r="E83" s="162"/>
      <c r="F83" s="162"/>
      <c r="G83" s="162"/>
      <c r="H83" s="48"/>
    </row>
    <row r="84" s="2" customFormat="1">
      <c r="A84" s="42"/>
      <c r="B84" s="42"/>
      <c r="C84" s="42"/>
      <c r="D84" s="42"/>
      <c r="E84" s="42"/>
      <c r="F84" s="42"/>
      <c r="G84" s="42"/>
      <c r="H84" s="42"/>
    </row>
  </sheetData>
  <sheetProtection sheet="1" formatColumns="0" formatRows="0" objects="1" scenarios="1" spinCount="100000" saltValue="6h0Je3lDf0KmOz42L9zp1F45SiaG5RUMxmQdLZUVpRhmQZFB2ytB3qz36C59Tk7l2jF+/XQvc4sF8MFdXKaXvQ==" hashValue="RX/V0CimHaW0IEyrScB+m6t8wXBbnDlTdgmQTaFd1eW+5P0dwD9IBgDQaAI7/ZThI30dR2kWMgXo0aBW4R6eU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9" customWidth="1"/>
    <col min="2" max="2" width="1.667969" style="309" customWidth="1"/>
    <col min="3" max="4" width="5" style="309" customWidth="1"/>
    <col min="5" max="5" width="11.66016" style="309" customWidth="1"/>
    <col min="6" max="6" width="9.160156" style="309" customWidth="1"/>
    <col min="7" max="7" width="5" style="309" customWidth="1"/>
    <col min="8" max="8" width="77.83203" style="309" customWidth="1"/>
    <col min="9" max="10" width="20" style="309" customWidth="1"/>
    <col min="11" max="11" width="1.667969" style="309" customWidth="1"/>
  </cols>
  <sheetData>
    <row r="1" s="1" customFormat="1" ht="37.5" customHeight="1"/>
    <row r="2" s="1" customFormat="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7" customFormat="1" ht="45" customHeight="1">
      <c r="B3" s="313"/>
      <c r="C3" s="314" t="s">
        <v>845</v>
      </c>
      <c r="D3" s="314"/>
      <c r="E3" s="314"/>
      <c r="F3" s="314"/>
      <c r="G3" s="314"/>
      <c r="H3" s="314"/>
      <c r="I3" s="314"/>
      <c r="J3" s="314"/>
      <c r="K3" s="315"/>
    </row>
    <row r="4" s="1" customFormat="1" ht="25.5" customHeight="1">
      <c r="B4" s="316"/>
      <c r="C4" s="317" t="s">
        <v>846</v>
      </c>
      <c r="D4" s="317"/>
      <c r="E4" s="317"/>
      <c r="F4" s="317"/>
      <c r="G4" s="317"/>
      <c r="H4" s="317"/>
      <c r="I4" s="317"/>
      <c r="J4" s="317"/>
      <c r="K4" s="318"/>
    </row>
    <row r="5" s="1" customFormat="1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s="1" customFormat="1" ht="15" customHeight="1">
      <c r="B6" s="316"/>
      <c r="C6" s="320" t="s">
        <v>847</v>
      </c>
      <c r="D6" s="320"/>
      <c r="E6" s="320"/>
      <c r="F6" s="320"/>
      <c r="G6" s="320"/>
      <c r="H6" s="320"/>
      <c r="I6" s="320"/>
      <c r="J6" s="320"/>
      <c r="K6" s="318"/>
    </row>
    <row r="7" s="1" customFormat="1" ht="15" customHeight="1">
      <c r="B7" s="321"/>
      <c r="C7" s="320" t="s">
        <v>848</v>
      </c>
      <c r="D7" s="320"/>
      <c r="E7" s="320"/>
      <c r="F7" s="320"/>
      <c r="G7" s="320"/>
      <c r="H7" s="320"/>
      <c r="I7" s="320"/>
      <c r="J7" s="320"/>
      <c r="K7" s="318"/>
    </row>
    <row r="8" s="1" customFormat="1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s="1" customFormat="1" ht="15" customHeight="1">
      <c r="B9" s="321"/>
      <c r="C9" s="320" t="s">
        <v>849</v>
      </c>
      <c r="D9" s="320"/>
      <c r="E9" s="320"/>
      <c r="F9" s="320"/>
      <c r="G9" s="320"/>
      <c r="H9" s="320"/>
      <c r="I9" s="320"/>
      <c r="J9" s="320"/>
      <c r="K9" s="318"/>
    </row>
    <row r="10" s="1" customFormat="1" ht="15" customHeight="1">
      <c r="B10" s="321"/>
      <c r="C10" s="320"/>
      <c r="D10" s="320" t="s">
        <v>850</v>
      </c>
      <c r="E10" s="320"/>
      <c r="F10" s="320"/>
      <c r="G10" s="320"/>
      <c r="H10" s="320"/>
      <c r="I10" s="320"/>
      <c r="J10" s="320"/>
      <c r="K10" s="318"/>
    </row>
    <row r="11" s="1" customFormat="1" ht="15" customHeight="1">
      <c r="B11" s="321"/>
      <c r="C11" s="322"/>
      <c r="D11" s="320" t="s">
        <v>851</v>
      </c>
      <c r="E11" s="320"/>
      <c r="F11" s="320"/>
      <c r="G11" s="320"/>
      <c r="H11" s="320"/>
      <c r="I11" s="320"/>
      <c r="J11" s="320"/>
      <c r="K11" s="318"/>
    </row>
    <row r="12" s="1" customFormat="1" ht="15" customHeight="1">
      <c r="B12" s="321"/>
      <c r="C12" s="322"/>
      <c r="D12" s="320"/>
      <c r="E12" s="320"/>
      <c r="F12" s="320"/>
      <c r="G12" s="320"/>
      <c r="H12" s="320"/>
      <c r="I12" s="320"/>
      <c r="J12" s="320"/>
      <c r="K12" s="318"/>
    </row>
    <row r="13" s="1" customFormat="1" ht="15" customHeight="1">
      <c r="B13" s="321"/>
      <c r="C13" s="322"/>
      <c r="D13" s="323" t="s">
        <v>852</v>
      </c>
      <c r="E13" s="320"/>
      <c r="F13" s="320"/>
      <c r="G13" s="320"/>
      <c r="H13" s="320"/>
      <c r="I13" s="320"/>
      <c r="J13" s="320"/>
      <c r="K13" s="318"/>
    </row>
    <row r="14" s="1" customFormat="1" ht="12.75" customHeight="1">
      <c r="B14" s="321"/>
      <c r="C14" s="322"/>
      <c r="D14" s="322"/>
      <c r="E14" s="322"/>
      <c r="F14" s="322"/>
      <c r="G14" s="322"/>
      <c r="H14" s="322"/>
      <c r="I14" s="322"/>
      <c r="J14" s="322"/>
      <c r="K14" s="318"/>
    </row>
    <row r="15" s="1" customFormat="1" ht="15" customHeight="1">
      <c r="B15" s="321"/>
      <c r="C15" s="322"/>
      <c r="D15" s="320" t="s">
        <v>853</v>
      </c>
      <c r="E15" s="320"/>
      <c r="F15" s="320"/>
      <c r="G15" s="320"/>
      <c r="H15" s="320"/>
      <c r="I15" s="320"/>
      <c r="J15" s="320"/>
      <c r="K15" s="318"/>
    </row>
    <row r="16" s="1" customFormat="1" ht="15" customHeight="1">
      <c r="B16" s="321"/>
      <c r="C16" s="322"/>
      <c r="D16" s="320" t="s">
        <v>854</v>
      </c>
      <c r="E16" s="320"/>
      <c r="F16" s="320"/>
      <c r="G16" s="320"/>
      <c r="H16" s="320"/>
      <c r="I16" s="320"/>
      <c r="J16" s="320"/>
      <c r="K16" s="318"/>
    </row>
    <row r="17" s="1" customFormat="1" ht="15" customHeight="1">
      <c r="B17" s="321"/>
      <c r="C17" s="322"/>
      <c r="D17" s="320" t="s">
        <v>855</v>
      </c>
      <c r="E17" s="320"/>
      <c r="F17" s="320"/>
      <c r="G17" s="320"/>
      <c r="H17" s="320"/>
      <c r="I17" s="320"/>
      <c r="J17" s="320"/>
      <c r="K17" s="318"/>
    </row>
    <row r="18" s="1" customFormat="1" ht="15" customHeight="1">
      <c r="B18" s="321"/>
      <c r="C18" s="322"/>
      <c r="D18" s="322"/>
      <c r="E18" s="324" t="s">
        <v>85</v>
      </c>
      <c r="F18" s="320" t="s">
        <v>856</v>
      </c>
      <c r="G18" s="320"/>
      <c r="H18" s="320"/>
      <c r="I18" s="320"/>
      <c r="J18" s="320"/>
      <c r="K18" s="318"/>
    </row>
    <row r="19" s="1" customFormat="1" ht="15" customHeight="1">
      <c r="B19" s="321"/>
      <c r="C19" s="322"/>
      <c r="D19" s="322"/>
      <c r="E19" s="324" t="s">
        <v>857</v>
      </c>
      <c r="F19" s="320" t="s">
        <v>858</v>
      </c>
      <c r="G19" s="320"/>
      <c r="H19" s="320"/>
      <c r="I19" s="320"/>
      <c r="J19" s="320"/>
      <c r="K19" s="318"/>
    </row>
    <row r="20" s="1" customFormat="1" ht="15" customHeight="1">
      <c r="B20" s="321"/>
      <c r="C20" s="322"/>
      <c r="D20" s="322"/>
      <c r="E20" s="324" t="s">
        <v>859</v>
      </c>
      <c r="F20" s="320" t="s">
        <v>860</v>
      </c>
      <c r="G20" s="320"/>
      <c r="H20" s="320"/>
      <c r="I20" s="320"/>
      <c r="J20" s="320"/>
      <c r="K20" s="318"/>
    </row>
    <row r="21" s="1" customFormat="1" ht="15" customHeight="1">
      <c r="B21" s="321"/>
      <c r="C21" s="322"/>
      <c r="D21" s="322"/>
      <c r="E21" s="324" t="s">
        <v>861</v>
      </c>
      <c r="F21" s="320" t="s">
        <v>862</v>
      </c>
      <c r="G21" s="320"/>
      <c r="H21" s="320"/>
      <c r="I21" s="320"/>
      <c r="J21" s="320"/>
      <c r="K21" s="318"/>
    </row>
    <row r="22" s="1" customFormat="1" ht="15" customHeight="1">
      <c r="B22" s="321"/>
      <c r="C22" s="322"/>
      <c r="D22" s="322"/>
      <c r="E22" s="324" t="s">
        <v>863</v>
      </c>
      <c r="F22" s="320" t="s">
        <v>864</v>
      </c>
      <c r="G22" s="320"/>
      <c r="H22" s="320"/>
      <c r="I22" s="320"/>
      <c r="J22" s="320"/>
      <c r="K22" s="318"/>
    </row>
    <row r="23" s="1" customFormat="1" ht="15" customHeight="1">
      <c r="B23" s="321"/>
      <c r="C23" s="322"/>
      <c r="D23" s="322"/>
      <c r="E23" s="324" t="s">
        <v>865</v>
      </c>
      <c r="F23" s="320" t="s">
        <v>866</v>
      </c>
      <c r="G23" s="320"/>
      <c r="H23" s="320"/>
      <c r="I23" s="320"/>
      <c r="J23" s="320"/>
      <c r="K23" s="318"/>
    </row>
    <row r="24" s="1" customFormat="1" ht="12.75" customHeight="1">
      <c r="B24" s="321"/>
      <c r="C24" s="322"/>
      <c r="D24" s="322"/>
      <c r="E24" s="322"/>
      <c r="F24" s="322"/>
      <c r="G24" s="322"/>
      <c r="H24" s="322"/>
      <c r="I24" s="322"/>
      <c r="J24" s="322"/>
      <c r="K24" s="318"/>
    </row>
    <row r="25" s="1" customFormat="1" ht="15" customHeight="1">
      <c r="B25" s="321"/>
      <c r="C25" s="320" t="s">
        <v>867</v>
      </c>
      <c r="D25" s="320"/>
      <c r="E25" s="320"/>
      <c r="F25" s="320"/>
      <c r="G25" s="320"/>
      <c r="H25" s="320"/>
      <c r="I25" s="320"/>
      <c r="J25" s="320"/>
      <c r="K25" s="318"/>
    </row>
    <row r="26" s="1" customFormat="1" ht="15" customHeight="1">
      <c r="B26" s="321"/>
      <c r="C26" s="320" t="s">
        <v>868</v>
      </c>
      <c r="D26" s="320"/>
      <c r="E26" s="320"/>
      <c r="F26" s="320"/>
      <c r="G26" s="320"/>
      <c r="H26" s="320"/>
      <c r="I26" s="320"/>
      <c r="J26" s="320"/>
      <c r="K26" s="318"/>
    </row>
    <row r="27" s="1" customFormat="1" ht="15" customHeight="1">
      <c r="B27" s="321"/>
      <c r="C27" s="320"/>
      <c r="D27" s="320" t="s">
        <v>869</v>
      </c>
      <c r="E27" s="320"/>
      <c r="F27" s="320"/>
      <c r="G27" s="320"/>
      <c r="H27" s="320"/>
      <c r="I27" s="320"/>
      <c r="J27" s="320"/>
      <c r="K27" s="318"/>
    </row>
    <row r="28" s="1" customFormat="1" ht="15" customHeight="1">
      <c r="B28" s="321"/>
      <c r="C28" s="322"/>
      <c r="D28" s="320" t="s">
        <v>870</v>
      </c>
      <c r="E28" s="320"/>
      <c r="F28" s="320"/>
      <c r="G28" s="320"/>
      <c r="H28" s="320"/>
      <c r="I28" s="320"/>
      <c r="J28" s="320"/>
      <c r="K28" s="318"/>
    </row>
    <row r="29" s="1" customFormat="1" ht="12.75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18"/>
    </row>
    <row r="30" s="1" customFormat="1" ht="15" customHeight="1">
      <c r="B30" s="321"/>
      <c r="C30" s="322"/>
      <c r="D30" s="320" t="s">
        <v>871</v>
      </c>
      <c r="E30" s="320"/>
      <c r="F30" s="320"/>
      <c r="G30" s="320"/>
      <c r="H30" s="320"/>
      <c r="I30" s="320"/>
      <c r="J30" s="320"/>
      <c r="K30" s="318"/>
    </row>
    <row r="31" s="1" customFormat="1" ht="15" customHeight="1">
      <c r="B31" s="321"/>
      <c r="C31" s="322"/>
      <c r="D31" s="320" t="s">
        <v>872</v>
      </c>
      <c r="E31" s="320"/>
      <c r="F31" s="320"/>
      <c r="G31" s="320"/>
      <c r="H31" s="320"/>
      <c r="I31" s="320"/>
      <c r="J31" s="320"/>
      <c r="K31" s="318"/>
    </row>
    <row r="32" s="1" customFormat="1" ht="12.75" customHeight="1">
      <c r="B32" s="321"/>
      <c r="C32" s="322"/>
      <c r="D32" s="322"/>
      <c r="E32" s="322"/>
      <c r="F32" s="322"/>
      <c r="G32" s="322"/>
      <c r="H32" s="322"/>
      <c r="I32" s="322"/>
      <c r="J32" s="322"/>
      <c r="K32" s="318"/>
    </row>
    <row r="33" s="1" customFormat="1" ht="15" customHeight="1">
      <c r="B33" s="321"/>
      <c r="C33" s="322"/>
      <c r="D33" s="320" t="s">
        <v>873</v>
      </c>
      <c r="E33" s="320"/>
      <c r="F33" s="320"/>
      <c r="G33" s="320"/>
      <c r="H33" s="320"/>
      <c r="I33" s="320"/>
      <c r="J33" s="320"/>
      <c r="K33" s="318"/>
    </row>
    <row r="34" s="1" customFormat="1" ht="15" customHeight="1">
      <c r="B34" s="321"/>
      <c r="C34" s="322"/>
      <c r="D34" s="320" t="s">
        <v>874</v>
      </c>
      <c r="E34" s="320"/>
      <c r="F34" s="320"/>
      <c r="G34" s="320"/>
      <c r="H34" s="320"/>
      <c r="I34" s="320"/>
      <c r="J34" s="320"/>
      <c r="K34" s="318"/>
    </row>
    <row r="35" s="1" customFormat="1" ht="15" customHeight="1">
      <c r="B35" s="321"/>
      <c r="C35" s="322"/>
      <c r="D35" s="320" t="s">
        <v>875</v>
      </c>
      <c r="E35" s="320"/>
      <c r="F35" s="320"/>
      <c r="G35" s="320"/>
      <c r="H35" s="320"/>
      <c r="I35" s="320"/>
      <c r="J35" s="320"/>
      <c r="K35" s="318"/>
    </row>
    <row r="36" s="1" customFormat="1" ht="15" customHeight="1">
      <c r="B36" s="321"/>
      <c r="C36" s="322"/>
      <c r="D36" s="320"/>
      <c r="E36" s="323" t="s">
        <v>150</v>
      </c>
      <c r="F36" s="320"/>
      <c r="G36" s="320" t="s">
        <v>876</v>
      </c>
      <c r="H36" s="320"/>
      <c r="I36" s="320"/>
      <c r="J36" s="320"/>
      <c r="K36" s="318"/>
    </row>
    <row r="37" s="1" customFormat="1" ht="30.75" customHeight="1">
      <c r="B37" s="321"/>
      <c r="C37" s="322"/>
      <c r="D37" s="320"/>
      <c r="E37" s="323" t="s">
        <v>877</v>
      </c>
      <c r="F37" s="320"/>
      <c r="G37" s="320" t="s">
        <v>878</v>
      </c>
      <c r="H37" s="320"/>
      <c r="I37" s="320"/>
      <c r="J37" s="320"/>
      <c r="K37" s="318"/>
    </row>
    <row r="38" s="1" customFormat="1" ht="15" customHeight="1">
      <c r="B38" s="321"/>
      <c r="C38" s="322"/>
      <c r="D38" s="320"/>
      <c r="E38" s="323" t="s">
        <v>59</v>
      </c>
      <c r="F38" s="320"/>
      <c r="G38" s="320" t="s">
        <v>879</v>
      </c>
      <c r="H38" s="320"/>
      <c r="I38" s="320"/>
      <c r="J38" s="320"/>
      <c r="K38" s="318"/>
    </row>
    <row r="39" s="1" customFormat="1" ht="15" customHeight="1">
      <c r="B39" s="321"/>
      <c r="C39" s="322"/>
      <c r="D39" s="320"/>
      <c r="E39" s="323" t="s">
        <v>60</v>
      </c>
      <c r="F39" s="320"/>
      <c r="G39" s="320" t="s">
        <v>880</v>
      </c>
      <c r="H39" s="320"/>
      <c r="I39" s="320"/>
      <c r="J39" s="320"/>
      <c r="K39" s="318"/>
    </row>
    <row r="40" s="1" customFormat="1" ht="15" customHeight="1">
      <c r="B40" s="321"/>
      <c r="C40" s="322"/>
      <c r="D40" s="320"/>
      <c r="E40" s="323" t="s">
        <v>151</v>
      </c>
      <c r="F40" s="320"/>
      <c r="G40" s="320" t="s">
        <v>881</v>
      </c>
      <c r="H40" s="320"/>
      <c r="I40" s="320"/>
      <c r="J40" s="320"/>
      <c r="K40" s="318"/>
    </row>
    <row r="41" s="1" customFormat="1" ht="15" customHeight="1">
      <c r="B41" s="321"/>
      <c r="C41" s="322"/>
      <c r="D41" s="320"/>
      <c r="E41" s="323" t="s">
        <v>152</v>
      </c>
      <c r="F41" s="320"/>
      <c r="G41" s="320" t="s">
        <v>882</v>
      </c>
      <c r="H41" s="320"/>
      <c r="I41" s="320"/>
      <c r="J41" s="320"/>
      <c r="K41" s="318"/>
    </row>
    <row r="42" s="1" customFormat="1" ht="15" customHeight="1">
      <c r="B42" s="321"/>
      <c r="C42" s="322"/>
      <c r="D42" s="320"/>
      <c r="E42" s="323" t="s">
        <v>883</v>
      </c>
      <c r="F42" s="320"/>
      <c r="G42" s="320" t="s">
        <v>884</v>
      </c>
      <c r="H42" s="320"/>
      <c r="I42" s="320"/>
      <c r="J42" s="320"/>
      <c r="K42" s="318"/>
    </row>
    <row r="43" s="1" customFormat="1" ht="15" customHeight="1">
      <c r="B43" s="321"/>
      <c r="C43" s="322"/>
      <c r="D43" s="320"/>
      <c r="E43" s="323"/>
      <c r="F43" s="320"/>
      <c r="G43" s="320" t="s">
        <v>885</v>
      </c>
      <c r="H43" s="320"/>
      <c r="I43" s="320"/>
      <c r="J43" s="320"/>
      <c r="K43" s="318"/>
    </row>
    <row r="44" s="1" customFormat="1" ht="15" customHeight="1">
      <c r="B44" s="321"/>
      <c r="C44" s="322"/>
      <c r="D44" s="320"/>
      <c r="E44" s="323" t="s">
        <v>886</v>
      </c>
      <c r="F44" s="320"/>
      <c r="G44" s="320" t="s">
        <v>887</v>
      </c>
      <c r="H44" s="320"/>
      <c r="I44" s="320"/>
      <c r="J44" s="320"/>
      <c r="K44" s="318"/>
    </row>
    <row r="45" s="1" customFormat="1" ht="15" customHeight="1">
      <c r="B45" s="321"/>
      <c r="C45" s="322"/>
      <c r="D45" s="320"/>
      <c r="E45" s="323" t="s">
        <v>154</v>
      </c>
      <c r="F45" s="320"/>
      <c r="G45" s="320" t="s">
        <v>888</v>
      </c>
      <c r="H45" s="320"/>
      <c r="I45" s="320"/>
      <c r="J45" s="320"/>
      <c r="K45" s="318"/>
    </row>
    <row r="46" s="1" customFormat="1" ht="12.75" customHeight="1">
      <c r="B46" s="321"/>
      <c r="C46" s="322"/>
      <c r="D46" s="320"/>
      <c r="E46" s="320"/>
      <c r="F46" s="320"/>
      <c r="G46" s="320"/>
      <c r="H46" s="320"/>
      <c r="I46" s="320"/>
      <c r="J46" s="320"/>
      <c r="K46" s="318"/>
    </row>
    <row r="47" s="1" customFormat="1" ht="15" customHeight="1">
      <c r="B47" s="321"/>
      <c r="C47" s="322"/>
      <c r="D47" s="320" t="s">
        <v>889</v>
      </c>
      <c r="E47" s="320"/>
      <c r="F47" s="320"/>
      <c r="G47" s="320"/>
      <c r="H47" s="320"/>
      <c r="I47" s="320"/>
      <c r="J47" s="320"/>
      <c r="K47" s="318"/>
    </row>
    <row r="48" s="1" customFormat="1" ht="15" customHeight="1">
      <c r="B48" s="321"/>
      <c r="C48" s="322"/>
      <c r="D48" s="322"/>
      <c r="E48" s="320" t="s">
        <v>890</v>
      </c>
      <c r="F48" s="320"/>
      <c r="G48" s="320"/>
      <c r="H48" s="320"/>
      <c r="I48" s="320"/>
      <c r="J48" s="320"/>
      <c r="K48" s="318"/>
    </row>
    <row r="49" s="1" customFormat="1" ht="15" customHeight="1">
      <c r="B49" s="321"/>
      <c r="C49" s="322"/>
      <c r="D49" s="322"/>
      <c r="E49" s="320" t="s">
        <v>891</v>
      </c>
      <c r="F49" s="320"/>
      <c r="G49" s="320"/>
      <c r="H49" s="320"/>
      <c r="I49" s="320"/>
      <c r="J49" s="320"/>
      <c r="K49" s="318"/>
    </row>
    <row r="50" s="1" customFormat="1" ht="15" customHeight="1">
      <c r="B50" s="321"/>
      <c r="C50" s="322"/>
      <c r="D50" s="322"/>
      <c r="E50" s="320" t="s">
        <v>892</v>
      </c>
      <c r="F50" s="320"/>
      <c r="G50" s="320"/>
      <c r="H50" s="320"/>
      <c r="I50" s="320"/>
      <c r="J50" s="320"/>
      <c r="K50" s="318"/>
    </row>
    <row r="51" s="1" customFormat="1" ht="15" customHeight="1">
      <c r="B51" s="321"/>
      <c r="C51" s="322"/>
      <c r="D51" s="320" t="s">
        <v>893</v>
      </c>
      <c r="E51" s="320"/>
      <c r="F51" s="320"/>
      <c r="G51" s="320"/>
      <c r="H51" s="320"/>
      <c r="I51" s="320"/>
      <c r="J51" s="320"/>
      <c r="K51" s="318"/>
    </row>
    <row r="52" s="1" customFormat="1" ht="25.5" customHeight="1">
      <c r="B52" s="316"/>
      <c r="C52" s="317" t="s">
        <v>894</v>
      </c>
      <c r="D52" s="317"/>
      <c r="E52" s="317"/>
      <c r="F52" s="317"/>
      <c r="G52" s="317"/>
      <c r="H52" s="317"/>
      <c r="I52" s="317"/>
      <c r="J52" s="317"/>
      <c r="K52" s="318"/>
    </row>
    <row r="53" s="1" customFormat="1" ht="5.25" customHeight="1">
      <c r="B53" s="316"/>
      <c r="C53" s="319"/>
      <c r="D53" s="319"/>
      <c r="E53" s="319"/>
      <c r="F53" s="319"/>
      <c r="G53" s="319"/>
      <c r="H53" s="319"/>
      <c r="I53" s="319"/>
      <c r="J53" s="319"/>
      <c r="K53" s="318"/>
    </row>
    <row r="54" s="1" customFormat="1" ht="15" customHeight="1">
      <c r="B54" s="316"/>
      <c r="C54" s="320" t="s">
        <v>895</v>
      </c>
      <c r="D54" s="320"/>
      <c r="E54" s="320"/>
      <c r="F54" s="320"/>
      <c r="G54" s="320"/>
      <c r="H54" s="320"/>
      <c r="I54" s="320"/>
      <c r="J54" s="320"/>
      <c r="K54" s="318"/>
    </row>
    <row r="55" s="1" customFormat="1" ht="15" customHeight="1">
      <c r="B55" s="316"/>
      <c r="C55" s="320" t="s">
        <v>896</v>
      </c>
      <c r="D55" s="320"/>
      <c r="E55" s="320"/>
      <c r="F55" s="320"/>
      <c r="G55" s="320"/>
      <c r="H55" s="320"/>
      <c r="I55" s="320"/>
      <c r="J55" s="320"/>
      <c r="K55" s="318"/>
    </row>
    <row r="56" s="1" customFormat="1" ht="12.75" customHeight="1">
      <c r="B56" s="316"/>
      <c r="C56" s="320"/>
      <c r="D56" s="320"/>
      <c r="E56" s="320"/>
      <c r="F56" s="320"/>
      <c r="G56" s="320"/>
      <c r="H56" s="320"/>
      <c r="I56" s="320"/>
      <c r="J56" s="320"/>
      <c r="K56" s="318"/>
    </row>
    <row r="57" s="1" customFormat="1" ht="15" customHeight="1">
      <c r="B57" s="316"/>
      <c r="C57" s="320" t="s">
        <v>897</v>
      </c>
      <c r="D57" s="320"/>
      <c r="E57" s="320"/>
      <c r="F57" s="320"/>
      <c r="G57" s="320"/>
      <c r="H57" s="320"/>
      <c r="I57" s="320"/>
      <c r="J57" s="320"/>
      <c r="K57" s="318"/>
    </row>
    <row r="58" s="1" customFormat="1" ht="15" customHeight="1">
      <c r="B58" s="316"/>
      <c r="C58" s="322"/>
      <c r="D58" s="320" t="s">
        <v>898</v>
      </c>
      <c r="E58" s="320"/>
      <c r="F58" s="320"/>
      <c r="G58" s="320"/>
      <c r="H58" s="320"/>
      <c r="I58" s="320"/>
      <c r="J58" s="320"/>
      <c r="K58" s="318"/>
    </row>
    <row r="59" s="1" customFormat="1" ht="15" customHeight="1">
      <c r="B59" s="316"/>
      <c r="C59" s="322"/>
      <c r="D59" s="320" t="s">
        <v>899</v>
      </c>
      <c r="E59" s="320"/>
      <c r="F59" s="320"/>
      <c r="G59" s="320"/>
      <c r="H59" s="320"/>
      <c r="I59" s="320"/>
      <c r="J59" s="320"/>
      <c r="K59" s="318"/>
    </row>
    <row r="60" s="1" customFormat="1" ht="15" customHeight="1">
      <c r="B60" s="316"/>
      <c r="C60" s="322"/>
      <c r="D60" s="320" t="s">
        <v>900</v>
      </c>
      <c r="E60" s="320"/>
      <c r="F60" s="320"/>
      <c r="G60" s="320"/>
      <c r="H60" s="320"/>
      <c r="I60" s="320"/>
      <c r="J60" s="320"/>
      <c r="K60" s="318"/>
    </row>
    <row r="61" s="1" customFormat="1" ht="15" customHeight="1">
      <c r="B61" s="316"/>
      <c r="C61" s="322"/>
      <c r="D61" s="320" t="s">
        <v>901</v>
      </c>
      <c r="E61" s="320"/>
      <c r="F61" s="320"/>
      <c r="G61" s="320"/>
      <c r="H61" s="320"/>
      <c r="I61" s="320"/>
      <c r="J61" s="320"/>
      <c r="K61" s="318"/>
    </row>
    <row r="62" s="1" customFormat="1" ht="15" customHeight="1">
      <c r="B62" s="316"/>
      <c r="C62" s="322"/>
      <c r="D62" s="325" t="s">
        <v>902</v>
      </c>
      <c r="E62" s="325"/>
      <c r="F62" s="325"/>
      <c r="G62" s="325"/>
      <c r="H62" s="325"/>
      <c r="I62" s="325"/>
      <c r="J62" s="325"/>
      <c r="K62" s="318"/>
    </row>
    <row r="63" s="1" customFormat="1" ht="15" customHeight="1">
      <c r="B63" s="316"/>
      <c r="C63" s="322"/>
      <c r="D63" s="320" t="s">
        <v>903</v>
      </c>
      <c r="E63" s="320"/>
      <c r="F63" s="320"/>
      <c r="G63" s="320"/>
      <c r="H63" s="320"/>
      <c r="I63" s="320"/>
      <c r="J63" s="320"/>
      <c r="K63" s="318"/>
    </row>
    <row r="64" s="1" customFormat="1" ht="12.75" customHeight="1">
      <c r="B64" s="316"/>
      <c r="C64" s="322"/>
      <c r="D64" s="322"/>
      <c r="E64" s="326"/>
      <c r="F64" s="322"/>
      <c r="G64" s="322"/>
      <c r="H64" s="322"/>
      <c r="I64" s="322"/>
      <c r="J64" s="322"/>
      <c r="K64" s="318"/>
    </row>
    <row r="65" s="1" customFormat="1" ht="15" customHeight="1">
      <c r="B65" s="316"/>
      <c r="C65" s="322"/>
      <c r="D65" s="320" t="s">
        <v>904</v>
      </c>
      <c r="E65" s="320"/>
      <c r="F65" s="320"/>
      <c r="G65" s="320"/>
      <c r="H65" s="320"/>
      <c r="I65" s="320"/>
      <c r="J65" s="320"/>
      <c r="K65" s="318"/>
    </row>
    <row r="66" s="1" customFormat="1" ht="15" customHeight="1">
      <c r="B66" s="316"/>
      <c r="C66" s="322"/>
      <c r="D66" s="325" t="s">
        <v>905</v>
      </c>
      <c r="E66" s="325"/>
      <c r="F66" s="325"/>
      <c r="G66" s="325"/>
      <c r="H66" s="325"/>
      <c r="I66" s="325"/>
      <c r="J66" s="325"/>
      <c r="K66" s="318"/>
    </row>
    <row r="67" s="1" customFormat="1" ht="15" customHeight="1">
      <c r="B67" s="316"/>
      <c r="C67" s="322"/>
      <c r="D67" s="320" t="s">
        <v>906</v>
      </c>
      <c r="E67" s="320"/>
      <c r="F67" s="320"/>
      <c r="G67" s="320"/>
      <c r="H67" s="320"/>
      <c r="I67" s="320"/>
      <c r="J67" s="320"/>
      <c r="K67" s="318"/>
    </row>
    <row r="68" s="1" customFormat="1" ht="15" customHeight="1">
      <c r="B68" s="316"/>
      <c r="C68" s="322"/>
      <c r="D68" s="320" t="s">
        <v>907</v>
      </c>
      <c r="E68" s="320"/>
      <c r="F68" s="320"/>
      <c r="G68" s="320"/>
      <c r="H68" s="320"/>
      <c r="I68" s="320"/>
      <c r="J68" s="320"/>
      <c r="K68" s="318"/>
    </row>
    <row r="69" s="1" customFormat="1" ht="15" customHeight="1">
      <c r="B69" s="316"/>
      <c r="C69" s="322"/>
      <c r="D69" s="320" t="s">
        <v>908</v>
      </c>
      <c r="E69" s="320"/>
      <c r="F69" s="320"/>
      <c r="G69" s="320"/>
      <c r="H69" s="320"/>
      <c r="I69" s="320"/>
      <c r="J69" s="320"/>
      <c r="K69" s="318"/>
    </row>
    <row r="70" s="1" customFormat="1" ht="15" customHeight="1">
      <c r="B70" s="316"/>
      <c r="C70" s="322"/>
      <c r="D70" s="320" t="s">
        <v>909</v>
      </c>
      <c r="E70" s="320"/>
      <c r="F70" s="320"/>
      <c r="G70" s="320"/>
      <c r="H70" s="320"/>
      <c r="I70" s="320"/>
      <c r="J70" s="320"/>
      <c r="K70" s="318"/>
    </row>
    <row r="71" s="1" customFormat="1" ht="12.75" customHeight="1">
      <c r="B71" s="327"/>
      <c r="C71" s="328"/>
      <c r="D71" s="328"/>
      <c r="E71" s="328"/>
      <c r="F71" s="328"/>
      <c r="G71" s="328"/>
      <c r="H71" s="328"/>
      <c r="I71" s="328"/>
      <c r="J71" s="328"/>
      <c r="K71" s="329"/>
    </row>
    <row r="72" s="1" customFormat="1" ht="18.75" customHeight="1">
      <c r="B72" s="330"/>
      <c r="C72" s="330"/>
      <c r="D72" s="330"/>
      <c r="E72" s="330"/>
      <c r="F72" s="330"/>
      <c r="G72" s="330"/>
      <c r="H72" s="330"/>
      <c r="I72" s="330"/>
      <c r="J72" s="330"/>
      <c r="K72" s="331"/>
    </row>
    <row r="73" s="1" customFormat="1" ht="18.75" customHeight="1">
      <c r="B73" s="331"/>
      <c r="C73" s="331"/>
      <c r="D73" s="331"/>
      <c r="E73" s="331"/>
      <c r="F73" s="331"/>
      <c r="G73" s="331"/>
      <c r="H73" s="331"/>
      <c r="I73" s="331"/>
      <c r="J73" s="331"/>
      <c r="K73" s="331"/>
    </row>
    <row r="74" s="1" customFormat="1" ht="7.5" customHeight="1">
      <c r="B74" s="332"/>
      <c r="C74" s="333"/>
      <c r="D74" s="333"/>
      <c r="E74" s="333"/>
      <c r="F74" s="333"/>
      <c r="G74" s="333"/>
      <c r="H74" s="333"/>
      <c r="I74" s="333"/>
      <c r="J74" s="333"/>
      <c r="K74" s="334"/>
    </row>
    <row r="75" s="1" customFormat="1" ht="45" customHeight="1">
      <c r="B75" s="335"/>
      <c r="C75" s="336" t="s">
        <v>910</v>
      </c>
      <c r="D75" s="336"/>
      <c r="E75" s="336"/>
      <c r="F75" s="336"/>
      <c r="G75" s="336"/>
      <c r="H75" s="336"/>
      <c r="I75" s="336"/>
      <c r="J75" s="336"/>
      <c r="K75" s="337"/>
    </row>
    <row r="76" s="1" customFormat="1" ht="17.25" customHeight="1">
      <c r="B76" s="335"/>
      <c r="C76" s="338" t="s">
        <v>911</v>
      </c>
      <c r="D76" s="338"/>
      <c r="E76" s="338"/>
      <c r="F76" s="338" t="s">
        <v>912</v>
      </c>
      <c r="G76" s="339"/>
      <c r="H76" s="338" t="s">
        <v>60</v>
      </c>
      <c r="I76" s="338" t="s">
        <v>63</v>
      </c>
      <c r="J76" s="338" t="s">
        <v>913</v>
      </c>
      <c r="K76" s="337"/>
    </row>
    <row r="77" s="1" customFormat="1" ht="17.25" customHeight="1">
      <c r="B77" s="335"/>
      <c r="C77" s="340" t="s">
        <v>914</v>
      </c>
      <c r="D77" s="340"/>
      <c r="E77" s="340"/>
      <c r="F77" s="341" t="s">
        <v>915</v>
      </c>
      <c r="G77" s="342"/>
      <c r="H77" s="340"/>
      <c r="I77" s="340"/>
      <c r="J77" s="340" t="s">
        <v>916</v>
      </c>
      <c r="K77" s="337"/>
    </row>
    <row r="78" s="1" customFormat="1" ht="5.25" customHeight="1">
      <c r="B78" s="335"/>
      <c r="C78" s="343"/>
      <c r="D78" s="343"/>
      <c r="E78" s="343"/>
      <c r="F78" s="343"/>
      <c r="G78" s="344"/>
      <c r="H78" s="343"/>
      <c r="I78" s="343"/>
      <c r="J78" s="343"/>
      <c r="K78" s="337"/>
    </row>
    <row r="79" s="1" customFormat="1" ht="15" customHeight="1">
      <c r="B79" s="335"/>
      <c r="C79" s="323" t="s">
        <v>59</v>
      </c>
      <c r="D79" s="345"/>
      <c r="E79" s="345"/>
      <c r="F79" s="346" t="s">
        <v>917</v>
      </c>
      <c r="G79" s="347"/>
      <c r="H79" s="323" t="s">
        <v>918</v>
      </c>
      <c r="I79" s="323" t="s">
        <v>919</v>
      </c>
      <c r="J79" s="323">
        <v>20</v>
      </c>
      <c r="K79" s="337"/>
    </row>
    <row r="80" s="1" customFormat="1" ht="15" customHeight="1">
      <c r="B80" s="335"/>
      <c r="C80" s="323" t="s">
        <v>920</v>
      </c>
      <c r="D80" s="323"/>
      <c r="E80" s="323"/>
      <c r="F80" s="346" t="s">
        <v>917</v>
      </c>
      <c r="G80" s="347"/>
      <c r="H80" s="323" t="s">
        <v>921</v>
      </c>
      <c r="I80" s="323" t="s">
        <v>919</v>
      </c>
      <c r="J80" s="323">
        <v>120</v>
      </c>
      <c r="K80" s="337"/>
    </row>
    <row r="81" s="1" customFormat="1" ht="15" customHeight="1">
      <c r="B81" s="348"/>
      <c r="C81" s="323" t="s">
        <v>922</v>
      </c>
      <c r="D81" s="323"/>
      <c r="E81" s="323"/>
      <c r="F81" s="346" t="s">
        <v>923</v>
      </c>
      <c r="G81" s="347"/>
      <c r="H81" s="323" t="s">
        <v>924</v>
      </c>
      <c r="I81" s="323" t="s">
        <v>919</v>
      </c>
      <c r="J81" s="323">
        <v>50</v>
      </c>
      <c r="K81" s="337"/>
    </row>
    <row r="82" s="1" customFormat="1" ht="15" customHeight="1">
      <c r="B82" s="348"/>
      <c r="C82" s="323" t="s">
        <v>925</v>
      </c>
      <c r="D82" s="323"/>
      <c r="E82" s="323"/>
      <c r="F82" s="346" t="s">
        <v>917</v>
      </c>
      <c r="G82" s="347"/>
      <c r="H82" s="323" t="s">
        <v>926</v>
      </c>
      <c r="I82" s="323" t="s">
        <v>927</v>
      </c>
      <c r="J82" s="323"/>
      <c r="K82" s="337"/>
    </row>
    <row r="83" s="1" customFormat="1" ht="15" customHeight="1">
      <c r="B83" s="348"/>
      <c r="C83" s="349" t="s">
        <v>928</v>
      </c>
      <c r="D83" s="349"/>
      <c r="E83" s="349"/>
      <c r="F83" s="350" t="s">
        <v>923</v>
      </c>
      <c r="G83" s="349"/>
      <c r="H83" s="349" t="s">
        <v>929</v>
      </c>
      <c r="I83" s="349" t="s">
        <v>919</v>
      </c>
      <c r="J83" s="349">
        <v>15</v>
      </c>
      <c r="K83" s="337"/>
    </row>
    <row r="84" s="1" customFormat="1" ht="15" customHeight="1">
      <c r="B84" s="348"/>
      <c r="C84" s="349" t="s">
        <v>930</v>
      </c>
      <c r="D84" s="349"/>
      <c r="E84" s="349"/>
      <c r="F84" s="350" t="s">
        <v>923</v>
      </c>
      <c r="G84" s="349"/>
      <c r="H84" s="349" t="s">
        <v>931</v>
      </c>
      <c r="I84" s="349" t="s">
        <v>919</v>
      </c>
      <c r="J84" s="349">
        <v>15</v>
      </c>
      <c r="K84" s="337"/>
    </row>
    <row r="85" s="1" customFormat="1" ht="15" customHeight="1">
      <c r="B85" s="348"/>
      <c r="C85" s="349" t="s">
        <v>932</v>
      </c>
      <c r="D85" s="349"/>
      <c r="E85" s="349"/>
      <c r="F85" s="350" t="s">
        <v>923</v>
      </c>
      <c r="G85" s="349"/>
      <c r="H85" s="349" t="s">
        <v>933</v>
      </c>
      <c r="I85" s="349" t="s">
        <v>919</v>
      </c>
      <c r="J85" s="349">
        <v>20</v>
      </c>
      <c r="K85" s="337"/>
    </row>
    <row r="86" s="1" customFormat="1" ht="15" customHeight="1">
      <c r="B86" s="348"/>
      <c r="C86" s="349" t="s">
        <v>934</v>
      </c>
      <c r="D86" s="349"/>
      <c r="E86" s="349"/>
      <c r="F86" s="350" t="s">
        <v>923</v>
      </c>
      <c r="G86" s="349"/>
      <c r="H86" s="349" t="s">
        <v>935</v>
      </c>
      <c r="I86" s="349" t="s">
        <v>919</v>
      </c>
      <c r="J86" s="349">
        <v>20</v>
      </c>
      <c r="K86" s="337"/>
    </row>
    <row r="87" s="1" customFormat="1" ht="15" customHeight="1">
      <c r="B87" s="348"/>
      <c r="C87" s="323" t="s">
        <v>936</v>
      </c>
      <c r="D87" s="323"/>
      <c r="E87" s="323"/>
      <c r="F87" s="346" t="s">
        <v>923</v>
      </c>
      <c r="G87" s="347"/>
      <c r="H87" s="323" t="s">
        <v>937</v>
      </c>
      <c r="I87" s="323" t="s">
        <v>919</v>
      </c>
      <c r="J87" s="323">
        <v>50</v>
      </c>
      <c r="K87" s="337"/>
    </row>
    <row r="88" s="1" customFormat="1" ht="15" customHeight="1">
      <c r="B88" s="348"/>
      <c r="C88" s="323" t="s">
        <v>938</v>
      </c>
      <c r="D88" s="323"/>
      <c r="E88" s="323"/>
      <c r="F88" s="346" t="s">
        <v>923</v>
      </c>
      <c r="G88" s="347"/>
      <c r="H88" s="323" t="s">
        <v>939</v>
      </c>
      <c r="I88" s="323" t="s">
        <v>919</v>
      </c>
      <c r="J88" s="323">
        <v>20</v>
      </c>
      <c r="K88" s="337"/>
    </row>
    <row r="89" s="1" customFormat="1" ht="15" customHeight="1">
      <c r="B89" s="348"/>
      <c r="C89" s="323" t="s">
        <v>940</v>
      </c>
      <c r="D89" s="323"/>
      <c r="E89" s="323"/>
      <c r="F89" s="346" t="s">
        <v>923</v>
      </c>
      <c r="G89" s="347"/>
      <c r="H89" s="323" t="s">
        <v>941</v>
      </c>
      <c r="I89" s="323" t="s">
        <v>919</v>
      </c>
      <c r="J89" s="323">
        <v>20</v>
      </c>
      <c r="K89" s="337"/>
    </row>
    <row r="90" s="1" customFormat="1" ht="15" customHeight="1">
      <c r="B90" s="348"/>
      <c r="C90" s="323" t="s">
        <v>942</v>
      </c>
      <c r="D90" s="323"/>
      <c r="E90" s="323"/>
      <c r="F90" s="346" t="s">
        <v>923</v>
      </c>
      <c r="G90" s="347"/>
      <c r="H90" s="323" t="s">
        <v>943</v>
      </c>
      <c r="I90" s="323" t="s">
        <v>919</v>
      </c>
      <c r="J90" s="323">
        <v>50</v>
      </c>
      <c r="K90" s="337"/>
    </row>
    <row r="91" s="1" customFormat="1" ht="15" customHeight="1">
      <c r="B91" s="348"/>
      <c r="C91" s="323" t="s">
        <v>944</v>
      </c>
      <c r="D91" s="323"/>
      <c r="E91" s="323"/>
      <c r="F91" s="346" t="s">
        <v>923</v>
      </c>
      <c r="G91" s="347"/>
      <c r="H91" s="323" t="s">
        <v>944</v>
      </c>
      <c r="I91" s="323" t="s">
        <v>919</v>
      </c>
      <c r="J91" s="323">
        <v>50</v>
      </c>
      <c r="K91" s="337"/>
    </row>
    <row r="92" s="1" customFormat="1" ht="15" customHeight="1">
      <c r="B92" s="348"/>
      <c r="C92" s="323" t="s">
        <v>945</v>
      </c>
      <c r="D92" s="323"/>
      <c r="E92" s="323"/>
      <c r="F92" s="346" t="s">
        <v>923</v>
      </c>
      <c r="G92" s="347"/>
      <c r="H92" s="323" t="s">
        <v>946</v>
      </c>
      <c r="I92" s="323" t="s">
        <v>919</v>
      </c>
      <c r="J92" s="323">
        <v>255</v>
      </c>
      <c r="K92" s="337"/>
    </row>
    <row r="93" s="1" customFormat="1" ht="15" customHeight="1">
      <c r="B93" s="348"/>
      <c r="C93" s="323" t="s">
        <v>947</v>
      </c>
      <c r="D93" s="323"/>
      <c r="E93" s="323"/>
      <c r="F93" s="346" t="s">
        <v>917</v>
      </c>
      <c r="G93" s="347"/>
      <c r="H93" s="323" t="s">
        <v>948</v>
      </c>
      <c r="I93" s="323" t="s">
        <v>949</v>
      </c>
      <c r="J93" s="323"/>
      <c r="K93" s="337"/>
    </row>
    <row r="94" s="1" customFormat="1" ht="15" customHeight="1">
      <c r="B94" s="348"/>
      <c r="C94" s="323" t="s">
        <v>950</v>
      </c>
      <c r="D94" s="323"/>
      <c r="E94" s="323"/>
      <c r="F94" s="346" t="s">
        <v>917</v>
      </c>
      <c r="G94" s="347"/>
      <c r="H94" s="323" t="s">
        <v>951</v>
      </c>
      <c r="I94" s="323" t="s">
        <v>952</v>
      </c>
      <c r="J94" s="323"/>
      <c r="K94" s="337"/>
    </row>
    <row r="95" s="1" customFormat="1" ht="15" customHeight="1">
      <c r="B95" s="348"/>
      <c r="C95" s="323" t="s">
        <v>953</v>
      </c>
      <c r="D95" s="323"/>
      <c r="E95" s="323"/>
      <c r="F95" s="346" t="s">
        <v>917</v>
      </c>
      <c r="G95" s="347"/>
      <c r="H95" s="323" t="s">
        <v>953</v>
      </c>
      <c r="I95" s="323" t="s">
        <v>952</v>
      </c>
      <c r="J95" s="323"/>
      <c r="K95" s="337"/>
    </row>
    <row r="96" s="1" customFormat="1" ht="15" customHeight="1">
      <c r="B96" s="348"/>
      <c r="C96" s="323" t="s">
        <v>44</v>
      </c>
      <c r="D96" s="323"/>
      <c r="E96" s="323"/>
      <c r="F96" s="346" t="s">
        <v>917</v>
      </c>
      <c r="G96" s="347"/>
      <c r="H96" s="323" t="s">
        <v>954</v>
      </c>
      <c r="I96" s="323" t="s">
        <v>952</v>
      </c>
      <c r="J96" s="323"/>
      <c r="K96" s="337"/>
    </row>
    <row r="97" s="1" customFormat="1" ht="15" customHeight="1">
      <c r="B97" s="348"/>
      <c r="C97" s="323" t="s">
        <v>54</v>
      </c>
      <c r="D97" s="323"/>
      <c r="E97" s="323"/>
      <c r="F97" s="346" t="s">
        <v>917</v>
      </c>
      <c r="G97" s="347"/>
      <c r="H97" s="323" t="s">
        <v>955</v>
      </c>
      <c r="I97" s="323" t="s">
        <v>952</v>
      </c>
      <c r="J97" s="323"/>
      <c r="K97" s="337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</row>
    <row r="101" s="1" customFormat="1" ht="7.5" customHeigh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4"/>
    </row>
    <row r="102" s="1" customFormat="1" ht="45" customHeight="1">
      <c r="B102" s="335"/>
      <c r="C102" s="336" t="s">
        <v>956</v>
      </c>
      <c r="D102" s="336"/>
      <c r="E102" s="336"/>
      <c r="F102" s="336"/>
      <c r="G102" s="336"/>
      <c r="H102" s="336"/>
      <c r="I102" s="336"/>
      <c r="J102" s="336"/>
      <c r="K102" s="337"/>
    </row>
    <row r="103" s="1" customFormat="1" ht="17.25" customHeight="1">
      <c r="B103" s="335"/>
      <c r="C103" s="338" t="s">
        <v>911</v>
      </c>
      <c r="D103" s="338"/>
      <c r="E103" s="338"/>
      <c r="F103" s="338" t="s">
        <v>912</v>
      </c>
      <c r="G103" s="339"/>
      <c r="H103" s="338" t="s">
        <v>60</v>
      </c>
      <c r="I103" s="338" t="s">
        <v>63</v>
      </c>
      <c r="J103" s="338" t="s">
        <v>913</v>
      </c>
      <c r="K103" s="337"/>
    </row>
    <row r="104" s="1" customFormat="1" ht="17.25" customHeight="1">
      <c r="B104" s="335"/>
      <c r="C104" s="340" t="s">
        <v>914</v>
      </c>
      <c r="D104" s="340"/>
      <c r="E104" s="340"/>
      <c r="F104" s="341" t="s">
        <v>915</v>
      </c>
      <c r="G104" s="342"/>
      <c r="H104" s="340"/>
      <c r="I104" s="340"/>
      <c r="J104" s="340" t="s">
        <v>916</v>
      </c>
      <c r="K104" s="337"/>
    </row>
    <row r="105" s="1" customFormat="1" ht="5.25" customHeight="1">
      <c r="B105" s="335"/>
      <c r="C105" s="338"/>
      <c r="D105" s="338"/>
      <c r="E105" s="338"/>
      <c r="F105" s="338"/>
      <c r="G105" s="356"/>
      <c r="H105" s="338"/>
      <c r="I105" s="338"/>
      <c r="J105" s="338"/>
      <c r="K105" s="337"/>
    </row>
    <row r="106" s="1" customFormat="1" ht="15" customHeight="1">
      <c r="B106" s="335"/>
      <c r="C106" s="323" t="s">
        <v>59</v>
      </c>
      <c r="D106" s="345"/>
      <c r="E106" s="345"/>
      <c r="F106" s="346" t="s">
        <v>917</v>
      </c>
      <c r="G106" s="323"/>
      <c r="H106" s="323" t="s">
        <v>957</v>
      </c>
      <c r="I106" s="323" t="s">
        <v>919</v>
      </c>
      <c r="J106" s="323">
        <v>20</v>
      </c>
      <c r="K106" s="337"/>
    </row>
    <row r="107" s="1" customFormat="1" ht="15" customHeight="1">
      <c r="B107" s="335"/>
      <c r="C107" s="323" t="s">
        <v>920</v>
      </c>
      <c r="D107" s="323"/>
      <c r="E107" s="323"/>
      <c r="F107" s="346" t="s">
        <v>917</v>
      </c>
      <c r="G107" s="323"/>
      <c r="H107" s="323" t="s">
        <v>957</v>
      </c>
      <c r="I107" s="323" t="s">
        <v>919</v>
      </c>
      <c r="J107" s="323">
        <v>120</v>
      </c>
      <c r="K107" s="337"/>
    </row>
    <row r="108" s="1" customFormat="1" ht="15" customHeight="1">
      <c r="B108" s="348"/>
      <c r="C108" s="323" t="s">
        <v>922</v>
      </c>
      <c r="D108" s="323"/>
      <c r="E108" s="323"/>
      <c r="F108" s="346" t="s">
        <v>923</v>
      </c>
      <c r="G108" s="323"/>
      <c r="H108" s="323" t="s">
        <v>957</v>
      </c>
      <c r="I108" s="323" t="s">
        <v>919</v>
      </c>
      <c r="J108" s="323">
        <v>50</v>
      </c>
      <c r="K108" s="337"/>
    </row>
    <row r="109" s="1" customFormat="1" ht="15" customHeight="1">
      <c r="B109" s="348"/>
      <c r="C109" s="323" t="s">
        <v>925</v>
      </c>
      <c r="D109" s="323"/>
      <c r="E109" s="323"/>
      <c r="F109" s="346" t="s">
        <v>917</v>
      </c>
      <c r="G109" s="323"/>
      <c r="H109" s="323" t="s">
        <v>957</v>
      </c>
      <c r="I109" s="323" t="s">
        <v>927</v>
      </c>
      <c r="J109" s="323"/>
      <c r="K109" s="337"/>
    </row>
    <row r="110" s="1" customFormat="1" ht="15" customHeight="1">
      <c r="B110" s="348"/>
      <c r="C110" s="323" t="s">
        <v>936</v>
      </c>
      <c r="D110" s="323"/>
      <c r="E110" s="323"/>
      <c r="F110" s="346" t="s">
        <v>923</v>
      </c>
      <c r="G110" s="323"/>
      <c r="H110" s="323" t="s">
        <v>957</v>
      </c>
      <c r="I110" s="323" t="s">
        <v>919</v>
      </c>
      <c r="J110" s="323">
        <v>50</v>
      </c>
      <c r="K110" s="337"/>
    </row>
    <row r="111" s="1" customFormat="1" ht="15" customHeight="1">
      <c r="B111" s="348"/>
      <c r="C111" s="323" t="s">
        <v>944</v>
      </c>
      <c r="D111" s="323"/>
      <c r="E111" s="323"/>
      <c r="F111" s="346" t="s">
        <v>923</v>
      </c>
      <c r="G111" s="323"/>
      <c r="H111" s="323" t="s">
        <v>957</v>
      </c>
      <c r="I111" s="323" t="s">
        <v>919</v>
      </c>
      <c r="J111" s="323">
        <v>50</v>
      </c>
      <c r="K111" s="337"/>
    </row>
    <row r="112" s="1" customFormat="1" ht="15" customHeight="1">
      <c r="B112" s="348"/>
      <c r="C112" s="323" t="s">
        <v>942</v>
      </c>
      <c r="D112" s="323"/>
      <c r="E112" s="323"/>
      <c r="F112" s="346" t="s">
        <v>923</v>
      </c>
      <c r="G112" s="323"/>
      <c r="H112" s="323" t="s">
        <v>957</v>
      </c>
      <c r="I112" s="323" t="s">
        <v>919</v>
      </c>
      <c r="J112" s="323">
        <v>50</v>
      </c>
      <c r="K112" s="337"/>
    </row>
    <row r="113" s="1" customFormat="1" ht="15" customHeight="1">
      <c r="B113" s="348"/>
      <c r="C113" s="323" t="s">
        <v>59</v>
      </c>
      <c r="D113" s="323"/>
      <c r="E113" s="323"/>
      <c r="F113" s="346" t="s">
        <v>917</v>
      </c>
      <c r="G113" s="323"/>
      <c r="H113" s="323" t="s">
        <v>958</v>
      </c>
      <c r="I113" s="323" t="s">
        <v>919</v>
      </c>
      <c r="J113" s="323">
        <v>20</v>
      </c>
      <c r="K113" s="337"/>
    </row>
    <row r="114" s="1" customFormat="1" ht="15" customHeight="1">
      <c r="B114" s="348"/>
      <c r="C114" s="323" t="s">
        <v>959</v>
      </c>
      <c r="D114" s="323"/>
      <c r="E114" s="323"/>
      <c r="F114" s="346" t="s">
        <v>917</v>
      </c>
      <c r="G114" s="323"/>
      <c r="H114" s="323" t="s">
        <v>960</v>
      </c>
      <c r="I114" s="323" t="s">
        <v>919</v>
      </c>
      <c r="J114" s="323">
        <v>120</v>
      </c>
      <c r="K114" s="337"/>
    </row>
    <row r="115" s="1" customFormat="1" ht="15" customHeight="1">
      <c r="B115" s="348"/>
      <c r="C115" s="323" t="s">
        <v>44</v>
      </c>
      <c r="D115" s="323"/>
      <c r="E115" s="323"/>
      <c r="F115" s="346" t="s">
        <v>917</v>
      </c>
      <c r="G115" s="323"/>
      <c r="H115" s="323" t="s">
        <v>961</v>
      </c>
      <c r="I115" s="323" t="s">
        <v>952</v>
      </c>
      <c r="J115" s="323"/>
      <c r="K115" s="337"/>
    </row>
    <row r="116" s="1" customFormat="1" ht="15" customHeight="1">
      <c r="B116" s="348"/>
      <c r="C116" s="323" t="s">
        <v>54</v>
      </c>
      <c r="D116" s="323"/>
      <c r="E116" s="323"/>
      <c r="F116" s="346" t="s">
        <v>917</v>
      </c>
      <c r="G116" s="323"/>
      <c r="H116" s="323" t="s">
        <v>962</v>
      </c>
      <c r="I116" s="323" t="s">
        <v>952</v>
      </c>
      <c r="J116" s="323"/>
      <c r="K116" s="337"/>
    </row>
    <row r="117" s="1" customFormat="1" ht="15" customHeight="1">
      <c r="B117" s="348"/>
      <c r="C117" s="323" t="s">
        <v>63</v>
      </c>
      <c r="D117" s="323"/>
      <c r="E117" s="323"/>
      <c r="F117" s="346" t="s">
        <v>917</v>
      </c>
      <c r="G117" s="323"/>
      <c r="H117" s="323" t="s">
        <v>963</v>
      </c>
      <c r="I117" s="323" t="s">
        <v>964</v>
      </c>
      <c r="J117" s="323"/>
      <c r="K117" s="337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59"/>
      <c r="D119" s="359"/>
      <c r="E119" s="359"/>
      <c r="F119" s="360"/>
      <c r="G119" s="359"/>
      <c r="H119" s="359"/>
      <c r="I119" s="359"/>
      <c r="J119" s="359"/>
      <c r="K119" s="358"/>
    </row>
    <row r="120" s="1" customFormat="1" ht="18.75" customHeight="1"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</row>
    <row r="121" s="1" customFormat="1" ht="7.5" customHeight="1">
      <c r="B121" s="361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="1" customFormat="1" ht="45" customHeight="1">
      <c r="B122" s="364"/>
      <c r="C122" s="314" t="s">
        <v>965</v>
      </c>
      <c r="D122" s="314"/>
      <c r="E122" s="314"/>
      <c r="F122" s="314"/>
      <c r="G122" s="314"/>
      <c r="H122" s="314"/>
      <c r="I122" s="314"/>
      <c r="J122" s="314"/>
      <c r="K122" s="365"/>
    </row>
    <row r="123" s="1" customFormat="1" ht="17.25" customHeight="1">
      <c r="B123" s="366"/>
      <c r="C123" s="338" t="s">
        <v>911</v>
      </c>
      <c r="D123" s="338"/>
      <c r="E123" s="338"/>
      <c r="F123" s="338" t="s">
        <v>912</v>
      </c>
      <c r="G123" s="339"/>
      <c r="H123" s="338" t="s">
        <v>60</v>
      </c>
      <c r="I123" s="338" t="s">
        <v>63</v>
      </c>
      <c r="J123" s="338" t="s">
        <v>913</v>
      </c>
      <c r="K123" s="367"/>
    </row>
    <row r="124" s="1" customFormat="1" ht="17.25" customHeight="1">
      <c r="B124" s="366"/>
      <c r="C124" s="340" t="s">
        <v>914</v>
      </c>
      <c r="D124" s="340"/>
      <c r="E124" s="340"/>
      <c r="F124" s="341" t="s">
        <v>915</v>
      </c>
      <c r="G124" s="342"/>
      <c r="H124" s="340"/>
      <c r="I124" s="340"/>
      <c r="J124" s="340" t="s">
        <v>916</v>
      </c>
      <c r="K124" s="367"/>
    </row>
    <row r="125" s="1" customFormat="1" ht="5.25" customHeight="1">
      <c r="B125" s="368"/>
      <c r="C125" s="343"/>
      <c r="D125" s="343"/>
      <c r="E125" s="343"/>
      <c r="F125" s="343"/>
      <c r="G125" s="369"/>
      <c r="H125" s="343"/>
      <c r="I125" s="343"/>
      <c r="J125" s="343"/>
      <c r="K125" s="370"/>
    </row>
    <row r="126" s="1" customFormat="1" ht="15" customHeight="1">
      <c r="B126" s="368"/>
      <c r="C126" s="323" t="s">
        <v>920</v>
      </c>
      <c r="D126" s="345"/>
      <c r="E126" s="345"/>
      <c r="F126" s="346" t="s">
        <v>917</v>
      </c>
      <c r="G126" s="323"/>
      <c r="H126" s="323" t="s">
        <v>957</v>
      </c>
      <c r="I126" s="323" t="s">
        <v>919</v>
      </c>
      <c r="J126" s="323">
        <v>120</v>
      </c>
      <c r="K126" s="371"/>
    </row>
    <row r="127" s="1" customFormat="1" ht="15" customHeight="1">
      <c r="B127" s="368"/>
      <c r="C127" s="323" t="s">
        <v>966</v>
      </c>
      <c r="D127" s="323"/>
      <c r="E127" s="323"/>
      <c r="F127" s="346" t="s">
        <v>917</v>
      </c>
      <c r="G127" s="323"/>
      <c r="H127" s="323" t="s">
        <v>967</v>
      </c>
      <c r="I127" s="323" t="s">
        <v>919</v>
      </c>
      <c r="J127" s="323" t="s">
        <v>968</v>
      </c>
      <c r="K127" s="371"/>
    </row>
    <row r="128" s="1" customFormat="1" ht="15" customHeight="1">
      <c r="B128" s="368"/>
      <c r="C128" s="323" t="s">
        <v>865</v>
      </c>
      <c r="D128" s="323"/>
      <c r="E128" s="323"/>
      <c r="F128" s="346" t="s">
        <v>917</v>
      </c>
      <c r="G128" s="323"/>
      <c r="H128" s="323" t="s">
        <v>969</v>
      </c>
      <c r="I128" s="323" t="s">
        <v>919</v>
      </c>
      <c r="J128" s="323" t="s">
        <v>968</v>
      </c>
      <c r="K128" s="371"/>
    </row>
    <row r="129" s="1" customFormat="1" ht="15" customHeight="1">
      <c r="B129" s="368"/>
      <c r="C129" s="323" t="s">
        <v>928</v>
      </c>
      <c r="D129" s="323"/>
      <c r="E129" s="323"/>
      <c r="F129" s="346" t="s">
        <v>923</v>
      </c>
      <c r="G129" s="323"/>
      <c r="H129" s="323" t="s">
        <v>929</v>
      </c>
      <c r="I129" s="323" t="s">
        <v>919</v>
      </c>
      <c r="J129" s="323">
        <v>15</v>
      </c>
      <c r="K129" s="371"/>
    </row>
    <row r="130" s="1" customFormat="1" ht="15" customHeight="1">
      <c r="B130" s="368"/>
      <c r="C130" s="349" t="s">
        <v>930</v>
      </c>
      <c r="D130" s="349"/>
      <c r="E130" s="349"/>
      <c r="F130" s="350" t="s">
        <v>923</v>
      </c>
      <c r="G130" s="349"/>
      <c r="H130" s="349" t="s">
        <v>931</v>
      </c>
      <c r="I130" s="349" t="s">
        <v>919</v>
      </c>
      <c r="J130" s="349">
        <v>15</v>
      </c>
      <c r="K130" s="371"/>
    </row>
    <row r="131" s="1" customFormat="1" ht="15" customHeight="1">
      <c r="B131" s="368"/>
      <c r="C131" s="349" t="s">
        <v>932</v>
      </c>
      <c r="D131" s="349"/>
      <c r="E131" s="349"/>
      <c r="F131" s="350" t="s">
        <v>923</v>
      </c>
      <c r="G131" s="349"/>
      <c r="H131" s="349" t="s">
        <v>933</v>
      </c>
      <c r="I131" s="349" t="s">
        <v>919</v>
      </c>
      <c r="J131" s="349">
        <v>20</v>
      </c>
      <c r="K131" s="371"/>
    </row>
    <row r="132" s="1" customFormat="1" ht="15" customHeight="1">
      <c r="B132" s="368"/>
      <c r="C132" s="349" t="s">
        <v>934</v>
      </c>
      <c r="D132" s="349"/>
      <c r="E132" s="349"/>
      <c r="F132" s="350" t="s">
        <v>923</v>
      </c>
      <c r="G132" s="349"/>
      <c r="H132" s="349" t="s">
        <v>935</v>
      </c>
      <c r="I132" s="349" t="s">
        <v>919</v>
      </c>
      <c r="J132" s="349">
        <v>20</v>
      </c>
      <c r="K132" s="371"/>
    </row>
    <row r="133" s="1" customFormat="1" ht="15" customHeight="1">
      <c r="B133" s="368"/>
      <c r="C133" s="323" t="s">
        <v>922</v>
      </c>
      <c r="D133" s="323"/>
      <c r="E133" s="323"/>
      <c r="F133" s="346" t="s">
        <v>923</v>
      </c>
      <c r="G133" s="323"/>
      <c r="H133" s="323" t="s">
        <v>957</v>
      </c>
      <c r="I133" s="323" t="s">
        <v>919</v>
      </c>
      <c r="J133" s="323">
        <v>50</v>
      </c>
      <c r="K133" s="371"/>
    </row>
    <row r="134" s="1" customFormat="1" ht="15" customHeight="1">
      <c r="B134" s="368"/>
      <c r="C134" s="323" t="s">
        <v>936</v>
      </c>
      <c r="D134" s="323"/>
      <c r="E134" s="323"/>
      <c r="F134" s="346" t="s">
        <v>923</v>
      </c>
      <c r="G134" s="323"/>
      <c r="H134" s="323" t="s">
        <v>957</v>
      </c>
      <c r="I134" s="323" t="s">
        <v>919</v>
      </c>
      <c r="J134" s="323">
        <v>50</v>
      </c>
      <c r="K134" s="371"/>
    </row>
    <row r="135" s="1" customFormat="1" ht="15" customHeight="1">
      <c r="B135" s="368"/>
      <c r="C135" s="323" t="s">
        <v>942</v>
      </c>
      <c r="D135" s="323"/>
      <c r="E135" s="323"/>
      <c r="F135" s="346" t="s">
        <v>923</v>
      </c>
      <c r="G135" s="323"/>
      <c r="H135" s="323" t="s">
        <v>957</v>
      </c>
      <c r="I135" s="323" t="s">
        <v>919</v>
      </c>
      <c r="J135" s="323">
        <v>50</v>
      </c>
      <c r="K135" s="371"/>
    </row>
    <row r="136" s="1" customFormat="1" ht="15" customHeight="1">
      <c r="B136" s="368"/>
      <c r="C136" s="323" t="s">
        <v>944</v>
      </c>
      <c r="D136" s="323"/>
      <c r="E136" s="323"/>
      <c r="F136" s="346" t="s">
        <v>923</v>
      </c>
      <c r="G136" s="323"/>
      <c r="H136" s="323" t="s">
        <v>957</v>
      </c>
      <c r="I136" s="323" t="s">
        <v>919</v>
      </c>
      <c r="J136" s="323">
        <v>50</v>
      </c>
      <c r="K136" s="371"/>
    </row>
    <row r="137" s="1" customFormat="1" ht="15" customHeight="1">
      <c r="B137" s="368"/>
      <c r="C137" s="323" t="s">
        <v>945</v>
      </c>
      <c r="D137" s="323"/>
      <c r="E137" s="323"/>
      <c r="F137" s="346" t="s">
        <v>923</v>
      </c>
      <c r="G137" s="323"/>
      <c r="H137" s="323" t="s">
        <v>970</v>
      </c>
      <c r="I137" s="323" t="s">
        <v>919</v>
      </c>
      <c r="J137" s="323">
        <v>255</v>
      </c>
      <c r="K137" s="371"/>
    </row>
    <row r="138" s="1" customFormat="1" ht="15" customHeight="1">
      <c r="B138" s="368"/>
      <c r="C138" s="323" t="s">
        <v>947</v>
      </c>
      <c r="D138" s="323"/>
      <c r="E138" s="323"/>
      <c r="F138" s="346" t="s">
        <v>917</v>
      </c>
      <c r="G138" s="323"/>
      <c r="H138" s="323" t="s">
        <v>971</v>
      </c>
      <c r="I138" s="323" t="s">
        <v>949</v>
      </c>
      <c r="J138" s="323"/>
      <c r="K138" s="371"/>
    </row>
    <row r="139" s="1" customFormat="1" ht="15" customHeight="1">
      <c r="B139" s="368"/>
      <c r="C139" s="323" t="s">
        <v>950</v>
      </c>
      <c r="D139" s="323"/>
      <c r="E139" s="323"/>
      <c r="F139" s="346" t="s">
        <v>917</v>
      </c>
      <c r="G139" s="323"/>
      <c r="H139" s="323" t="s">
        <v>972</v>
      </c>
      <c r="I139" s="323" t="s">
        <v>952</v>
      </c>
      <c r="J139" s="323"/>
      <c r="K139" s="371"/>
    </row>
    <row r="140" s="1" customFormat="1" ht="15" customHeight="1">
      <c r="B140" s="368"/>
      <c r="C140" s="323" t="s">
        <v>953</v>
      </c>
      <c r="D140" s="323"/>
      <c r="E140" s="323"/>
      <c r="F140" s="346" t="s">
        <v>917</v>
      </c>
      <c r="G140" s="323"/>
      <c r="H140" s="323" t="s">
        <v>953</v>
      </c>
      <c r="I140" s="323" t="s">
        <v>952</v>
      </c>
      <c r="J140" s="323"/>
      <c r="K140" s="371"/>
    </row>
    <row r="141" s="1" customFormat="1" ht="15" customHeight="1">
      <c r="B141" s="368"/>
      <c r="C141" s="323" t="s">
        <v>44</v>
      </c>
      <c r="D141" s="323"/>
      <c r="E141" s="323"/>
      <c r="F141" s="346" t="s">
        <v>917</v>
      </c>
      <c r="G141" s="323"/>
      <c r="H141" s="323" t="s">
        <v>973</v>
      </c>
      <c r="I141" s="323" t="s">
        <v>952</v>
      </c>
      <c r="J141" s="323"/>
      <c r="K141" s="371"/>
    </row>
    <row r="142" s="1" customFormat="1" ht="15" customHeight="1">
      <c r="B142" s="368"/>
      <c r="C142" s="323" t="s">
        <v>974</v>
      </c>
      <c r="D142" s="323"/>
      <c r="E142" s="323"/>
      <c r="F142" s="346" t="s">
        <v>917</v>
      </c>
      <c r="G142" s="323"/>
      <c r="H142" s="323" t="s">
        <v>975</v>
      </c>
      <c r="I142" s="323" t="s">
        <v>952</v>
      </c>
      <c r="J142" s="323"/>
      <c r="K142" s="371"/>
    </row>
    <row r="143" s="1" customFormat="1" ht="15" customHeight="1">
      <c r="B143" s="372"/>
      <c r="C143" s="373"/>
      <c r="D143" s="373"/>
      <c r="E143" s="373"/>
      <c r="F143" s="373"/>
      <c r="G143" s="373"/>
      <c r="H143" s="373"/>
      <c r="I143" s="373"/>
      <c r="J143" s="373"/>
      <c r="K143" s="374"/>
    </row>
    <row r="144" s="1" customFormat="1" ht="18.75" customHeight="1">
      <c r="B144" s="359"/>
      <c r="C144" s="359"/>
      <c r="D144" s="359"/>
      <c r="E144" s="359"/>
      <c r="F144" s="360"/>
      <c r="G144" s="359"/>
      <c r="H144" s="359"/>
      <c r="I144" s="359"/>
      <c r="J144" s="359"/>
      <c r="K144" s="359"/>
    </row>
    <row r="145" s="1" customFormat="1" ht="18.75" customHeight="1"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</row>
    <row r="146" s="1" customFormat="1" ht="7.5" customHeight="1">
      <c r="B146" s="332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="1" customFormat="1" ht="45" customHeight="1">
      <c r="B147" s="335"/>
      <c r="C147" s="336" t="s">
        <v>976</v>
      </c>
      <c r="D147" s="336"/>
      <c r="E147" s="336"/>
      <c r="F147" s="336"/>
      <c r="G147" s="336"/>
      <c r="H147" s="336"/>
      <c r="I147" s="336"/>
      <c r="J147" s="336"/>
      <c r="K147" s="337"/>
    </row>
    <row r="148" s="1" customFormat="1" ht="17.25" customHeight="1">
      <c r="B148" s="335"/>
      <c r="C148" s="338" t="s">
        <v>911</v>
      </c>
      <c r="D148" s="338"/>
      <c r="E148" s="338"/>
      <c r="F148" s="338" t="s">
        <v>912</v>
      </c>
      <c r="G148" s="339"/>
      <c r="H148" s="338" t="s">
        <v>60</v>
      </c>
      <c r="I148" s="338" t="s">
        <v>63</v>
      </c>
      <c r="J148" s="338" t="s">
        <v>913</v>
      </c>
      <c r="K148" s="337"/>
    </row>
    <row r="149" s="1" customFormat="1" ht="17.25" customHeight="1">
      <c r="B149" s="335"/>
      <c r="C149" s="340" t="s">
        <v>914</v>
      </c>
      <c r="D149" s="340"/>
      <c r="E149" s="340"/>
      <c r="F149" s="341" t="s">
        <v>915</v>
      </c>
      <c r="G149" s="342"/>
      <c r="H149" s="340"/>
      <c r="I149" s="340"/>
      <c r="J149" s="340" t="s">
        <v>916</v>
      </c>
      <c r="K149" s="337"/>
    </row>
    <row r="150" s="1" customFormat="1" ht="5.25" customHeight="1">
      <c r="B150" s="348"/>
      <c r="C150" s="343"/>
      <c r="D150" s="343"/>
      <c r="E150" s="343"/>
      <c r="F150" s="343"/>
      <c r="G150" s="344"/>
      <c r="H150" s="343"/>
      <c r="I150" s="343"/>
      <c r="J150" s="343"/>
      <c r="K150" s="371"/>
    </row>
    <row r="151" s="1" customFormat="1" ht="15" customHeight="1">
      <c r="B151" s="348"/>
      <c r="C151" s="375" t="s">
        <v>920</v>
      </c>
      <c r="D151" s="323"/>
      <c r="E151" s="323"/>
      <c r="F151" s="376" t="s">
        <v>917</v>
      </c>
      <c r="G151" s="323"/>
      <c r="H151" s="375" t="s">
        <v>957</v>
      </c>
      <c r="I151" s="375" t="s">
        <v>919</v>
      </c>
      <c r="J151" s="375">
        <v>120</v>
      </c>
      <c r="K151" s="371"/>
    </row>
    <row r="152" s="1" customFormat="1" ht="15" customHeight="1">
      <c r="B152" s="348"/>
      <c r="C152" s="375" t="s">
        <v>966</v>
      </c>
      <c r="D152" s="323"/>
      <c r="E152" s="323"/>
      <c r="F152" s="376" t="s">
        <v>917</v>
      </c>
      <c r="G152" s="323"/>
      <c r="H152" s="375" t="s">
        <v>977</v>
      </c>
      <c r="I152" s="375" t="s">
        <v>919</v>
      </c>
      <c r="J152" s="375" t="s">
        <v>968</v>
      </c>
      <c r="K152" s="371"/>
    </row>
    <row r="153" s="1" customFormat="1" ht="15" customHeight="1">
      <c r="B153" s="348"/>
      <c r="C153" s="375" t="s">
        <v>865</v>
      </c>
      <c r="D153" s="323"/>
      <c r="E153" s="323"/>
      <c r="F153" s="376" t="s">
        <v>917</v>
      </c>
      <c r="G153" s="323"/>
      <c r="H153" s="375" t="s">
        <v>978</v>
      </c>
      <c r="I153" s="375" t="s">
        <v>919</v>
      </c>
      <c r="J153" s="375" t="s">
        <v>968</v>
      </c>
      <c r="K153" s="371"/>
    </row>
    <row r="154" s="1" customFormat="1" ht="15" customHeight="1">
      <c r="B154" s="348"/>
      <c r="C154" s="375" t="s">
        <v>922</v>
      </c>
      <c r="D154" s="323"/>
      <c r="E154" s="323"/>
      <c r="F154" s="376" t="s">
        <v>923</v>
      </c>
      <c r="G154" s="323"/>
      <c r="H154" s="375" t="s">
        <v>957</v>
      </c>
      <c r="I154" s="375" t="s">
        <v>919</v>
      </c>
      <c r="J154" s="375">
        <v>50</v>
      </c>
      <c r="K154" s="371"/>
    </row>
    <row r="155" s="1" customFormat="1" ht="15" customHeight="1">
      <c r="B155" s="348"/>
      <c r="C155" s="375" t="s">
        <v>925</v>
      </c>
      <c r="D155" s="323"/>
      <c r="E155" s="323"/>
      <c r="F155" s="376" t="s">
        <v>917</v>
      </c>
      <c r="G155" s="323"/>
      <c r="H155" s="375" t="s">
        <v>957</v>
      </c>
      <c r="I155" s="375" t="s">
        <v>927</v>
      </c>
      <c r="J155" s="375"/>
      <c r="K155" s="371"/>
    </row>
    <row r="156" s="1" customFormat="1" ht="15" customHeight="1">
      <c r="B156" s="348"/>
      <c r="C156" s="375" t="s">
        <v>936</v>
      </c>
      <c r="D156" s="323"/>
      <c r="E156" s="323"/>
      <c r="F156" s="376" t="s">
        <v>923</v>
      </c>
      <c r="G156" s="323"/>
      <c r="H156" s="375" t="s">
        <v>957</v>
      </c>
      <c r="I156" s="375" t="s">
        <v>919</v>
      </c>
      <c r="J156" s="375">
        <v>50</v>
      </c>
      <c r="K156" s="371"/>
    </row>
    <row r="157" s="1" customFormat="1" ht="15" customHeight="1">
      <c r="B157" s="348"/>
      <c r="C157" s="375" t="s">
        <v>944</v>
      </c>
      <c r="D157" s="323"/>
      <c r="E157" s="323"/>
      <c r="F157" s="376" t="s">
        <v>923</v>
      </c>
      <c r="G157" s="323"/>
      <c r="H157" s="375" t="s">
        <v>957</v>
      </c>
      <c r="I157" s="375" t="s">
        <v>919</v>
      </c>
      <c r="J157" s="375">
        <v>50</v>
      </c>
      <c r="K157" s="371"/>
    </row>
    <row r="158" s="1" customFormat="1" ht="15" customHeight="1">
      <c r="B158" s="348"/>
      <c r="C158" s="375" t="s">
        <v>942</v>
      </c>
      <c r="D158" s="323"/>
      <c r="E158" s="323"/>
      <c r="F158" s="376" t="s">
        <v>923</v>
      </c>
      <c r="G158" s="323"/>
      <c r="H158" s="375" t="s">
        <v>957</v>
      </c>
      <c r="I158" s="375" t="s">
        <v>919</v>
      </c>
      <c r="J158" s="375">
        <v>50</v>
      </c>
      <c r="K158" s="371"/>
    </row>
    <row r="159" s="1" customFormat="1" ht="15" customHeight="1">
      <c r="B159" s="348"/>
      <c r="C159" s="375" t="s">
        <v>136</v>
      </c>
      <c r="D159" s="323"/>
      <c r="E159" s="323"/>
      <c r="F159" s="376" t="s">
        <v>917</v>
      </c>
      <c r="G159" s="323"/>
      <c r="H159" s="375" t="s">
        <v>979</v>
      </c>
      <c r="I159" s="375" t="s">
        <v>919</v>
      </c>
      <c r="J159" s="375" t="s">
        <v>980</v>
      </c>
      <c r="K159" s="371"/>
    </row>
    <row r="160" s="1" customFormat="1" ht="15" customHeight="1">
      <c r="B160" s="348"/>
      <c r="C160" s="375" t="s">
        <v>981</v>
      </c>
      <c r="D160" s="323"/>
      <c r="E160" s="323"/>
      <c r="F160" s="376" t="s">
        <v>917</v>
      </c>
      <c r="G160" s="323"/>
      <c r="H160" s="375" t="s">
        <v>982</v>
      </c>
      <c r="I160" s="375" t="s">
        <v>952</v>
      </c>
      <c r="J160" s="375"/>
      <c r="K160" s="371"/>
    </row>
    <row r="161" s="1" customFormat="1" ht="15" customHeight="1">
      <c r="B161" s="377"/>
      <c r="C161" s="357"/>
      <c r="D161" s="357"/>
      <c r="E161" s="357"/>
      <c r="F161" s="357"/>
      <c r="G161" s="357"/>
      <c r="H161" s="357"/>
      <c r="I161" s="357"/>
      <c r="J161" s="357"/>
      <c r="K161" s="378"/>
    </row>
    <row r="162" s="1" customFormat="1" ht="18.75" customHeight="1">
      <c r="B162" s="359"/>
      <c r="C162" s="369"/>
      <c r="D162" s="369"/>
      <c r="E162" s="369"/>
      <c r="F162" s="379"/>
      <c r="G162" s="369"/>
      <c r="H162" s="369"/>
      <c r="I162" s="369"/>
      <c r="J162" s="369"/>
      <c r="K162" s="359"/>
    </row>
    <row r="163" s="1" customFormat="1" ht="18.75" customHeight="1"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</row>
    <row r="164" s="1" customFormat="1" ht="7.5" customHeight="1">
      <c r="B164" s="310"/>
      <c r="C164" s="311"/>
      <c r="D164" s="311"/>
      <c r="E164" s="311"/>
      <c r="F164" s="311"/>
      <c r="G164" s="311"/>
      <c r="H164" s="311"/>
      <c r="I164" s="311"/>
      <c r="J164" s="311"/>
      <c r="K164" s="312"/>
    </row>
    <row r="165" s="1" customFormat="1" ht="45" customHeight="1">
      <c r="B165" s="313"/>
      <c r="C165" s="314" t="s">
        <v>983</v>
      </c>
      <c r="D165" s="314"/>
      <c r="E165" s="314"/>
      <c r="F165" s="314"/>
      <c r="G165" s="314"/>
      <c r="H165" s="314"/>
      <c r="I165" s="314"/>
      <c r="J165" s="314"/>
      <c r="K165" s="315"/>
    </row>
    <row r="166" s="1" customFormat="1" ht="17.25" customHeight="1">
      <c r="B166" s="313"/>
      <c r="C166" s="338" t="s">
        <v>911</v>
      </c>
      <c r="D166" s="338"/>
      <c r="E166" s="338"/>
      <c r="F166" s="338" t="s">
        <v>912</v>
      </c>
      <c r="G166" s="380"/>
      <c r="H166" s="381" t="s">
        <v>60</v>
      </c>
      <c r="I166" s="381" t="s">
        <v>63</v>
      </c>
      <c r="J166" s="338" t="s">
        <v>913</v>
      </c>
      <c r="K166" s="315"/>
    </row>
    <row r="167" s="1" customFormat="1" ht="17.25" customHeight="1">
      <c r="B167" s="316"/>
      <c r="C167" s="340" t="s">
        <v>914</v>
      </c>
      <c r="D167" s="340"/>
      <c r="E167" s="340"/>
      <c r="F167" s="341" t="s">
        <v>915</v>
      </c>
      <c r="G167" s="382"/>
      <c r="H167" s="383"/>
      <c r="I167" s="383"/>
      <c r="J167" s="340" t="s">
        <v>916</v>
      </c>
      <c r="K167" s="318"/>
    </row>
    <row r="168" s="1" customFormat="1" ht="5.25" customHeight="1">
      <c r="B168" s="348"/>
      <c r="C168" s="343"/>
      <c r="D168" s="343"/>
      <c r="E168" s="343"/>
      <c r="F168" s="343"/>
      <c r="G168" s="344"/>
      <c r="H168" s="343"/>
      <c r="I168" s="343"/>
      <c r="J168" s="343"/>
      <c r="K168" s="371"/>
    </row>
    <row r="169" s="1" customFormat="1" ht="15" customHeight="1">
      <c r="B169" s="348"/>
      <c r="C169" s="323" t="s">
        <v>920</v>
      </c>
      <c r="D169" s="323"/>
      <c r="E169" s="323"/>
      <c r="F169" s="346" t="s">
        <v>917</v>
      </c>
      <c r="G169" s="323"/>
      <c r="H169" s="323" t="s">
        <v>957</v>
      </c>
      <c r="I169" s="323" t="s">
        <v>919</v>
      </c>
      <c r="J169" s="323">
        <v>120</v>
      </c>
      <c r="K169" s="371"/>
    </row>
    <row r="170" s="1" customFormat="1" ht="15" customHeight="1">
      <c r="B170" s="348"/>
      <c r="C170" s="323" t="s">
        <v>966</v>
      </c>
      <c r="D170" s="323"/>
      <c r="E170" s="323"/>
      <c r="F170" s="346" t="s">
        <v>917</v>
      </c>
      <c r="G170" s="323"/>
      <c r="H170" s="323" t="s">
        <v>967</v>
      </c>
      <c r="I170" s="323" t="s">
        <v>919</v>
      </c>
      <c r="J170" s="323" t="s">
        <v>968</v>
      </c>
      <c r="K170" s="371"/>
    </row>
    <row r="171" s="1" customFormat="1" ht="15" customHeight="1">
      <c r="B171" s="348"/>
      <c r="C171" s="323" t="s">
        <v>865</v>
      </c>
      <c r="D171" s="323"/>
      <c r="E171" s="323"/>
      <c r="F171" s="346" t="s">
        <v>917</v>
      </c>
      <c r="G171" s="323"/>
      <c r="H171" s="323" t="s">
        <v>984</v>
      </c>
      <c r="I171" s="323" t="s">
        <v>919</v>
      </c>
      <c r="J171" s="323" t="s">
        <v>968</v>
      </c>
      <c r="K171" s="371"/>
    </row>
    <row r="172" s="1" customFormat="1" ht="15" customHeight="1">
      <c r="B172" s="348"/>
      <c r="C172" s="323" t="s">
        <v>922</v>
      </c>
      <c r="D172" s="323"/>
      <c r="E172" s="323"/>
      <c r="F172" s="346" t="s">
        <v>923</v>
      </c>
      <c r="G172" s="323"/>
      <c r="H172" s="323" t="s">
        <v>984</v>
      </c>
      <c r="I172" s="323" t="s">
        <v>919</v>
      </c>
      <c r="J172" s="323">
        <v>50</v>
      </c>
      <c r="K172" s="371"/>
    </row>
    <row r="173" s="1" customFormat="1" ht="15" customHeight="1">
      <c r="B173" s="348"/>
      <c r="C173" s="323" t="s">
        <v>925</v>
      </c>
      <c r="D173" s="323"/>
      <c r="E173" s="323"/>
      <c r="F173" s="346" t="s">
        <v>917</v>
      </c>
      <c r="G173" s="323"/>
      <c r="H173" s="323" t="s">
        <v>984</v>
      </c>
      <c r="I173" s="323" t="s">
        <v>927</v>
      </c>
      <c r="J173" s="323"/>
      <c r="K173" s="371"/>
    </row>
    <row r="174" s="1" customFormat="1" ht="15" customHeight="1">
      <c r="B174" s="348"/>
      <c r="C174" s="323" t="s">
        <v>936</v>
      </c>
      <c r="D174" s="323"/>
      <c r="E174" s="323"/>
      <c r="F174" s="346" t="s">
        <v>923</v>
      </c>
      <c r="G174" s="323"/>
      <c r="H174" s="323" t="s">
        <v>984</v>
      </c>
      <c r="I174" s="323" t="s">
        <v>919</v>
      </c>
      <c r="J174" s="323">
        <v>50</v>
      </c>
      <c r="K174" s="371"/>
    </row>
    <row r="175" s="1" customFormat="1" ht="15" customHeight="1">
      <c r="B175" s="348"/>
      <c r="C175" s="323" t="s">
        <v>944</v>
      </c>
      <c r="D175" s="323"/>
      <c r="E175" s="323"/>
      <c r="F175" s="346" t="s">
        <v>923</v>
      </c>
      <c r="G175" s="323"/>
      <c r="H175" s="323" t="s">
        <v>984</v>
      </c>
      <c r="I175" s="323" t="s">
        <v>919</v>
      </c>
      <c r="J175" s="323">
        <v>50</v>
      </c>
      <c r="K175" s="371"/>
    </row>
    <row r="176" s="1" customFormat="1" ht="15" customHeight="1">
      <c r="B176" s="348"/>
      <c r="C176" s="323" t="s">
        <v>942</v>
      </c>
      <c r="D176" s="323"/>
      <c r="E176" s="323"/>
      <c r="F176" s="346" t="s">
        <v>923</v>
      </c>
      <c r="G176" s="323"/>
      <c r="H176" s="323" t="s">
        <v>984</v>
      </c>
      <c r="I176" s="323" t="s">
        <v>919</v>
      </c>
      <c r="J176" s="323">
        <v>50</v>
      </c>
      <c r="K176" s="371"/>
    </row>
    <row r="177" s="1" customFormat="1" ht="15" customHeight="1">
      <c r="B177" s="348"/>
      <c r="C177" s="323" t="s">
        <v>150</v>
      </c>
      <c r="D177" s="323"/>
      <c r="E177" s="323"/>
      <c r="F177" s="346" t="s">
        <v>917</v>
      </c>
      <c r="G177" s="323"/>
      <c r="H177" s="323" t="s">
        <v>985</v>
      </c>
      <c r="I177" s="323" t="s">
        <v>986</v>
      </c>
      <c r="J177" s="323"/>
      <c r="K177" s="371"/>
    </row>
    <row r="178" s="1" customFormat="1" ht="15" customHeight="1">
      <c r="B178" s="348"/>
      <c r="C178" s="323" t="s">
        <v>63</v>
      </c>
      <c r="D178" s="323"/>
      <c r="E178" s="323"/>
      <c r="F178" s="346" t="s">
        <v>917</v>
      </c>
      <c r="G178" s="323"/>
      <c r="H178" s="323" t="s">
        <v>987</v>
      </c>
      <c r="I178" s="323" t="s">
        <v>988</v>
      </c>
      <c r="J178" s="323">
        <v>1</v>
      </c>
      <c r="K178" s="371"/>
    </row>
    <row r="179" s="1" customFormat="1" ht="15" customHeight="1">
      <c r="B179" s="348"/>
      <c r="C179" s="323" t="s">
        <v>59</v>
      </c>
      <c r="D179" s="323"/>
      <c r="E179" s="323"/>
      <c r="F179" s="346" t="s">
        <v>917</v>
      </c>
      <c r="G179" s="323"/>
      <c r="H179" s="323" t="s">
        <v>989</v>
      </c>
      <c r="I179" s="323" t="s">
        <v>919</v>
      </c>
      <c r="J179" s="323">
        <v>20</v>
      </c>
      <c r="K179" s="371"/>
    </row>
    <row r="180" s="1" customFormat="1" ht="15" customHeight="1">
      <c r="B180" s="348"/>
      <c r="C180" s="323" t="s">
        <v>60</v>
      </c>
      <c r="D180" s="323"/>
      <c r="E180" s="323"/>
      <c r="F180" s="346" t="s">
        <v>917</v>
      </c>
      <c r="G180" s="323"/>
      <c r="H180" s="323" t="s">
        <v>990</v>
      </c>
      <c r="I180" s="323" t="s">
        <v>919</v>
      </c>
      <c r="J180" s="323">
        <v>255</v>
      </c>
      <c r="K180" s="371"/>
    </row>
    <row r="181" s="1" customFormat="1" ht="15" customHeight="1">
      <c r="B181" s="348"/>
      <c r="C181" s="323" t="s">
        <v>151</v>
      </c>
      <c r="D181" s="323"/>
      <c r="E181" s="323"/>
      <c r="F181" s="346" t="s">
        <v>917</v>
      </c>
      <c r="G181" s="323"/>
      <c r="H181" s="323" t="s">
        <v>881</v>
      </c>
      <c r="I181" s="323" t="s">
        <v>919</v>
      </c>
      <c r="J181" s="323">
        <v>10</v>
      </c>
      <c r="K181" s="371"/>
    </row>
    <row r="182" s="1" customFormat="1" ht="15" customHeight="1">
      <c r="B182" s="348"/>
      <c r="C182" s="323" t="s">
        <v>152</v>
      </c>
      <c r="D182" s="323"/>
      <c r="E182" s="323"/>
      <c r="F182" s="346" t="s">
        <v>917</v>
      </c>
      <c r="G182" s="323"/>
      <c r="H182" s="323" t="s">
        <v>991</v>
      </c>
      <c r="I182" s="323" t="s">
        <v>952</v>
      </c>
      <c r="J182" s="323"/>
      <c r="K182" s="371"/>
    </row>
    <row r="183" s="1" customFormat="1" ht="15" customHeight="1">
      <c r="B183" s="348"/>
      <c r="C183" s="323" t="s">
        <v>992</v>
      </c>
      <c r="D183" s="323"/>
      <c r="E183" s="323"/>
      <c r="F183" s="346" t="s">
        <v>917</v>
      </c>
      <c r="G183" s="323"/>
      <c r="H183" s="323" t="s">
        <v>993</v>
      </c>
      <c r="I183" s="323" t="s">
        <v>952</v>
      </c>
      <c r="J183" s="323"/>
      <c r="K183" s="371"/>
    </row>
    <row r="184" s="1" customFormat="1" ht="15" customHeight="1">
      <c r="B184" s="348"/>
      <c r="C184" s="323" t="s">
        <v>981</v>
      </c>
      <c r="D184" s="323"/>
      <c r="E184" s="323"/>
      <c r="F184" s="346" t="s">
        <v>917</v>
      </c>
      <c r="G184" s="323"/>
      <c r="H184" s="323" t="s">
        <v>994</v>
      </c>
      <c r="I184" s="323" t="s">
        <v>952</v>
      </c>
      <c r="J184" s="323"/>
      <c r="K184" s="371"/>
    </row>
    <row r="185" s="1" customFormat="1" ht="15" customHeight="1">
      <c r="B185" s="348"/>
      <c r="C185" s="323" t="s">
        <v>154</v>
      </c>
      <c r="D185" s="323"/>
      <c r="E185" s="323"/>
      <c r="F185" s="346" t="s">
        <v>923</v>
      </c>
      <c r="G185" s="323"/>
      <c r="H185" s="323" t="s">
        <v>995</v>
      </c>
      <c r="I185" s="323" t="s">
        <v>919</v>
      </c>
      <c r="J185" s="323">
        <v>50</v>
      </c>
      <c r="K185" s="371"/>
    </row>
    <row r="186" s="1" customFormat="1" ht="15" customHeight="1">
      <c r="B186" s="348"/>
      <c r="C186" s="323" t="s">
        <v>996</v>
      </c>
      <c r="D186" s="323"/>
      <c r="E186" s="323"/>
      <c r="F186" s="346" t="s">
        <v>923</v>
      </c>
      <c r="G186" s="323"/>
      <c r="H186" s="323" t="s">
        <v>997</v>
      </c>
      <c r="I186" s="323" t="s">
        <v>998</v>
      </c>
      <c r="J186" s="323"/>
      <c r="K186" s="371"/>
    </row>
    <row r="187" s="1" customFormat="1" ht="15" customHeight="1">
      <c r="B187" s="348"/>
      <c r="C187" s="323" t="s">
        <v>999</v>
      </c>
      <c r="D187" s="323"/>
      <c r="E187" s="323"/>
      <c r="F187" s="346" t="s">
        <v>923</v>
      </c>
      <c r="G187" s="323"/>
      <c r="H187" s="323" t="s">
        <v>1000</v>
      </c>
      <c r="I187" s="323" t="s">
        <v>998</v>
      </c>
      <c r="J187" s="323"/>
      <c r="K187" s="371"/>
    </row>
    <row r="188" s="1" customFormat="1" ht="15" customHeight="1">
      <c r="B188" s="348"/>
      <c r="C188" s="323" t="s">
        <v>1001</v>
      </c>
      <c r="D188" s="323"/>
      <c r="E188" s="323"/>
      <c r="F188" s="346" t="s">
        <v>923</v>
      </c>
      <c r="G188" s="323"/>
      <c r="H188" s="323" t="s">
        <v>1002</v>
      </c>
      <c r="I188" s="323" t="s">
        <v>998</v>
      </c>
      <c r="J188" s="323"/>
      <c r="K188" s="371"/>
    </row>
    <row r="189" s="1" customFormat="1" ht="15" customHeight="1">
      <c r="B189" s="348"/>
      <c r="C189" s="384" t="s">
        <v>1003</v>
      </c>
      <c r="D189" s="323"/>
      <c r="E189" s="323"/>
      <c r="F189" s="346" t="s">
        <v>923</v>
      </c>
      <c r="G189" s="323"/>
      <c r="H189" s="323" t="s">
        <v>1004</v>
      </c>
      <c r="I189" s="323" t="s">
        <v>1005</v>
      </c>
      <c r="J189" s="385" t="s">
        <v>1006</v>
      </c>
      <c r="K189" s="371"/>
    </row>
    <row r="190" s="18" customFormat="1" ht="15" customHeight="1">
      <c r="B190" s="386"/>
      <c r="C190" s="387" t="s">
        <v>1007</v>
      </c>
      <c r="D190" s="388"/>
      <c r="E190" s="388"/>
      <c r="F190" s="389" t="s">
        <v>923</v>
      </c>
      <c r="G190" s="388"/>
      <c r="H190" s="388" t="s">
        <v>1008</v>
      </c>
      <c r="I190" s="388" t="s">
        <v>1005</v>
      </c>
      <c r="J190" s="390" t="s">
        <v>1006</v>
      </c>
      <c r="K190" s="391"/>
    </row>
    <row r="191" s="1" customFormat="1" ht="15" customHeight="1">
      <c r="B191" s="348"/>
      <c r="C191" s="384" t="s">
        <v>48</v>
      </c>
      <c r="D191" s="323"/>
      <c r="E191" s="323"/>
      <c r="F191" s="346" t="s">
        <v>917</v>
      </c>
      <c r="G191" s="323"/>
      <c r="H191" s="320" t="s">
        <v>1009</v>
      </c>
      <c r="I191" s="323" t="s">
        <v>1010</v>
      </c>
      <c r="J191" s="323"/>
      <c r="K191" s="371"/>
    </row>
    <row r="192" s="1" customFormat="1" ht="15" customHeight="1">
      <c r="B192" s="348"/>
      <c r="C192" s="384" t="s">
        <v>1011</v>
      </c>
      <c r="D192" s="323"/>
      <c r="E192" s="323"/>
      <c r="F192" s="346" t="s">
        <v>917</v>
      </c>
      <c r="G192" s="323"/>
      <c r="H192" s="323" t="s">
        <v>1012</v>
      </c>
      <c r="I192" s="323" t="s">
        <v>952</v>
      </c>
      <c r="J192" s="323"/>
      <c r="K192" s="371"/>
    </row>
    <row r="193" s="1" customFormat="1" ht="15" customHeight="1">
      <c r="B193" s="348"/>
      <c r="C193" s="384" t="s">
        <v>1013</v>
      </c>
      <c r="D193" s="323"/>
      <c r="E193" s="323"/>
      <c r="F193" s="346" t="s">
        <v>917</v>
      </c>
      <c r="G193" s="323"/>
      <c r="H193" s="323" t="s">
        <v>1014</v>
      </c>
      <c r="I193" s="323" t="s">
        <v>952</v>
      </c>
      <c r="J193" s="323"/>
      <c r="K193" s="371"/>
    </row>
    <row r="194" s="1" customFormat="1" ht="15" customHeight="1">
      <c r="B194" s="348"/>
      <c r="C194" s="384" t="s">
        <v>1015</v>
      </c>
      <c r="D194" s="323"/>
      <c r="E194" s="323"/>
      <c r="F194" s="346" t="s">
        <v>923</v>
      </c>
      <c r="G194" s="323"/>
      <c r="H194" s="323" t="s">
        <v>1016</v>
      </c>
      <c r="I194" s="323" t="s">
        <v>952</v>
      </c>
      <c r="J194" s="323"/>
      <c r="K194" s="371"/>
    </row>
    <row r="195" s="1" customFormat="1" ht="15" customHeight="1">
      <c r="B195" s="377"/>
      <c r="C195" s="392"/>
      <c r="D195" s="357"/>
      <c r="E195" s="357"/>
      <c r="F195" s="357"/>
      <c r="G195" s="357"/>
      <c r="H195" s="357"/>
      <c r="I195" s="357"/>
      <c r="J195" s="357"/>
      <c r="K195" s="378"/>
    </row>
    <row r="196" s="1" customFormat="1" ht="18.75" customHeight="1">
      <c r="B196" s="359"/>
      <c r="C196" s="369"/>
      <c r="D196" s="369"/>
      <c r="E196" s="369"/>
      <c r="F196" s="379"/>
      <c r="G196" s="369"/>
      <c r="H196" s="369"/>
      <c r="I196" s="369"/>
      <c r="J196" s="369"/>
      <c r="K196" s="359"/>
    </row>
    <row r="197" s="1" customFormat="1" ht="18.75" customHeight="1">
      <c r="B197" s="359"/>
      <c r="C197" s="369"/>
      <c r="D197" s="369"/>
      <c r="E197" s="369"/>
      <c r="F197" s="379"/>
      <c r="G197" s="369"/>
      <c r="H197" s="369"/>
      <c r="I197" s="369"/>
      <c r="J197" s="369"/>
      <c r="K197" s="359"/>
    </row>
    <row r="198" s="1" customFormat="1" ht="18.75" customHeight="1"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</row>
    <row r="199" s="1" customFormat="1" ht="13.5">
      <c r="B199" s="310"/>
      <c r="C199" s="311"/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1">
      <c r="B200" s="313"/>
      <c r="C200" s="314" t="s">
        <v>1017</v>
      </c>
      <c r="D200" s="314"/>
      <c r="E200" s="314"/>
      <c r="F200" s="314"/>
      <c r="G200" s="314"/>
      <c r="H200" s="314"/>
      <c r="I200" s="314"/>
      <c r="J200" s="314"/>
      <c r="K200" s="315"/>
    </row>
    <row r="201" s="1" customFormat="1" ht="25.5" customHeight="1">
      <c r="B201" s="313"/>
      <c r="C201" s="393" t="s">
        <v>1018</v>
      </c>
      <c r="D201" s="393"/>
      <c r="E201" s="393"/>
      <c r="F201" s="393" t="s">
        <v>1019</v>
      </c>
      <c r="G201" s="394"/>
      <c r="H201" s="393" t="s">
        <v>1020</v>
      </c>
      <c r="I201" s="393"/>
      <c r="J201" s="393"/>
      <c r="K201" s="315"/>
    </row>
    <row r="202" s="1" customFormat="1" ht="5.25" customHeight="1">
      <c r="B202" s="348"/>
      <c r="C202" s="343"/>
      <c r="D202" s="343"/>
      <c r="E202" s="343"/>
      <c r="F202" s="343"/>
      <c r="G202" s="369"/>
      <c r="H202" s="343"/>
      <c r="I202" s="343"/>
      <c r="J202" s="343"/>
      <c r="K202" s="371"/>
    </row>
    <row r="203" s="1" customFormat="1" ht="15" customHeight="1">
      <c r="B203" s="348"/>
      <c r="C203" s="323" t="s">
        <v>1010</v>
      </c>
      <c r="D203" s="323"/>
      <c r="E203" s="323"/>
      <c r="F203" s="346" t="s">
        <v>49</v>
      </c>
      <c r="G203" s="323"/>
      <c r="H203" s="323" t="s">
        <v>1021</v>
      </c>
      <c r="I203" s="323"/>
      <c r="J203" s="323"/>
      <c r="K203" s="371"/>
    </row>
    <row r="204" s="1" customFormat="1" ht="15" customHeight="1">
      <c r="B204" s="348"/>
      <c r="C204" s="323"/>
      <c r="D204" s="323"/>
      <c r="E204" s="323"/>
      <c r="F204" s="346" t="s">
        <v>50</v>
      </c>
      <c r="G204" s="323"/>
      <c r="H204" s="323" t="s">
        <v>1022</v>
      </c>
      <c r="I204" s="323"/>
      <c r="J204" s="323"/>
      <c r="K204" s="371"/>
    </row>
    <row r="205" s="1" customFormat="1" ht="15" customHeight="1">
      <c r="B205" s="348"/>
      <c r="C205" s="323"/>
      <c r="D205" s="323"/>
      <c r="E205" s="323"/>
      <c r="F205" s="346" t="s">
        <v>53</v>
      </c>
      <c r="G205" s="323"/>
      <c r="H205" s="323" t="s">
        <v>1023</v>
      </c>
      <c r="I205" s="323"/>
      <c r="J205" s="323"/>
      <c r="K205" s="371"/>
    </row>
    <row r="206" s="1" customFormat="1" ht="15" customHeight="1">
      <c r="B206" s="348"/>
      <c r="C206" s="323"/>
      <c r="D206" s="323"/>
      <c r="E206" s="323"/>
      <c r="F206" s="346" t="s">
        <v>51</v>
      </c>
      <c r="G206" s="323"/>
      <c r="H206" s="323" t="s">
        <v>1024</v>
      </c>
      <c r="I206" s="323"/>
      <c r="J206" s="323"/>
      <c r="K206" s="371"/>
    </row>
    <row r="207" s="1" customFormat="1" ht="15" customHeight="1">
      <c r="B207" s="348"/>
      <c r="C207" s="323"/>
      <c r="D207" s="323"/>
      <c r="E207" s="323"/>
      <c r="F207" s="346" t="s">
        <v>52</v>
      </c>
      <c r="G207" s="323"/>
      <c r="H207" s="323" t="s">
        <v>1025</v>
      </c>
      <c r="I207" s="323"/>
      <c r="J207" s="323"/>
      <c r="K207" s="371"/>
    </row>
    <row r="208" s="1" customFormat="1" ht="15" customHeight="1">
      <c r="B208" s="348"/>
      <c r="C208" s="323"/>
      <c r="D208" s="323"/>
      <c r="E208" s="323"/>
      <c r="F208" s="346"/>
      <c r="G208" s="323"/>
      <c r="H208" s="323"/>
      <c r="I208" s="323"/>
      <c r="J208" s="323"/>
      <c r="K208" s="371"/>
    </row>
    <row r="209" s="1" customFormat="1" ht="15" customHeight="1">
      <c r="B209" s="348"/>
      <c r="C209" s="323" t="s">
        <v>964</v>
      </c>
      <c r="D209" s="323"/>
      <c r="E209" s="323"/>
      <c r="F209" s="346" t="s">
        <v>85</v>
      </c>
      <c r="G209" s="323"/>
      <c r="H209" s="323" t="s">
        <v>1026</v>
      </c>
      <c r="I209" s="323"/>
      <c r="J209" s="323"/>
      <c r="K209" s="371"/>
    </row>
    <row r="210" s="1" customFormat="1" ht="15" customHeight="1">
      <c r="B210" s="348"/>
      <c r="C210" s="323"/>
      <c r="D210" s="323"/>
      <c r="E210" s="323"/>
      <c r="F210" s="346" t="s">
        <v>859</v>
      </c>
      <c r="G210" s="323"/>
      <c r="H210" s="323" t="s">
        <v>860</v>
      </c>
      <c r="I210" s="323"/>
      <c r="J210" s="323"/>
      <c r="K210" s="371"/>
    </row>
    <row r="211" s="1" customFormat="1" ht="15" customHeight="1">
      <c r="B211" s="348"/>
      <c r="C211" s="323"/>
      <c r="D211" s="323"/>
      <c r="E211" s="323"/>
      <c r="F211" s="346" t="s">
        <v>857</v>
      </c>
      <c r="G211" s="323"/>
      <c r="H211" s="323" t="s">
        <v>1027</v>
      </c>
      <c r="I211" s="323"/>
      <c r="J211" s="323"/>
      <c r="K211" s="371"/>
    </row>
    <row r="212" s="1" customFormat="1" ht="15" customHeight="1">
      <c r="B212" s="395"/>
      <c r="C212" s="323"/>
      <c r="D212" s="323"/>
      <c r="E212" s="323"/>
      <c r="F212" s="346" t="s">
        <v>861</v>
      </c>
      <c r="G212" s="384"/>
      <c r="H212" s="375" t="s">
        <v>862</v>
      </c>
      <c r="I212" s="375"/>
      <c r="J212" s="375"/>
      <c r="K212" s="396"/>
    </row>
    <row r="213" s="1" customFormat="1" ht="15" customHeight="1">
      <c r="B213" s="395"/>
      <c r="C213" s="323"/>
      <c r="D213" s="323"/>
      <c r="E213" s="323"/>
      <c r="F213" s="346" t="s">
        <v>863</v>
      </c>
      <c r="G213" s="384"/>
      <c r="H213" s="375" t="s">
        <v>1028</v>
      </c>
      <c r="I213" s="375"/>
      <c r="J213" s="375"/>
      <c r="K213" s="396"/>
    </row>
    <row r="214" s="1" customFormat="1" ht="15" customHeight="1">
      <c r="B214" s="395"/>
      <c r="C214" s="323"/>
      <c r="D214" s="323"/>
      <c r="E214" s="323"/>
      <c r="F214" s="346"/>
      <c r="G214" s="384"/>
      <c r="H214" s="375"/>
      <c r="I214" s="375"/>
      <c r="J214" s="375"/>
      <c r="K214" s="396"/>
    </row>
    <row r="215" s="1" customFormat="1" ht="15" customHeight="1">
      <c r="B215" s="395"/>
      <c r="C215" s="323" t="s">
        <v>988</v>
      </c>
      <c r="D215" s="323"/>
      <c r="E215" s="323"/>
      <c r="F215" s="346">
        <v>1</v>
      </c>
      <c r="G215" s="384"/>
      <c r="H215" s="375" t="s">
        <v>1029</v>
      </c>
      <c r="I215" s="375"/>
      <c r="J215" s="375"/>
      <c r="K215" s="396"/>
    </row>
    <row r="216" s="1" customFormat="1" ht="15" customHeight="1">
      <c r="B216" s="395"/>
      <c r="C216" s="323"/>
      <c r="D216" s="323"/>
      <c r="E216" s="323"/>
      <c r="F216" s="346">
        <v>2</v>
      </c>
      <c r="G216" s="384"/>
      <c r="H216" s="375" t="s">
        <v>1030</v>
      </c>
      <c r="I216" s="375"/>
      <c r="J216" s="375"/>
      <c r="K216" s="396"/>
    </row>
    <row r="217" s="1" customFormat="1" ht="15" customHeight="1">
      <c r="B217" s="395"/>
      <c r="C217" s="323"/>
      <c r="D217" s="323"/>
      <c r="E217" s="323"/>
      <c r="F217" s="346">
        <v>3</v>
      </c>
      <c r="G217" s="384"/>
      <c r="H217" s="375" t="s">
        <v>1031</v>
      </c>
      <c r="I217" s="375"/>
      <c r="J217" s="375"/>
      <c r="K217" s="396"/>
    </row>
    <row r="218" s="1" customFormat="1" ht="15" customHeight="1">
      <c r="B218" s="395"/>
      <c r="C218" s="323"/>
      <c r="D218" s="323"/>
      <c r="E218" s="323"/>
      <c r="F218" s="346">
        <v>4</v>
      </c>
      <c r="G218" s="384"/>
      <c r="H218" s="375" t="s">
        <v>1032</v>
      </c>
      <c r="I218" s="375"/>
      <c r="J218" s="375"/>
      <c r="K218" s="396"/>
    </row>
    <row r="219" s="1" customFormat="1" ht="12.75" customHeight="1">
      <c r="B219" s="397"/>
      <c r="C219" s="398"/>
      <c r="D219" s="398"/>
      <c r="E219" s="398"/>
      <c r="F219" s="398"/>
      <c r="G219" s="398"/>
      <c r="H219" s="398"/>
      <c r="I219" s="398"/>
      <c r="J219" s="398"/>
      <c r="K219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NB-ORSULA\Kros</dc:creator>
  <cp:lastModifiedBy>NB-ORSULA\Kros</cp:lastModifiedBy>
  <dcterms:created xsi:type="dcterms:W3CDTF">2024-06-06T06:59:40Z</dcterms:created>
  <dcterms:modified xsi:type="dcterms:W3CDTF">2024-06-06T06:59:45Z</dcterms:modified>
</cp:coreProperties>
</file>