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Šatny FK Sokolov, z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Šatny FK Sokolov, za...'!$C$93:$K$1101</definedName>
    <definedName name="_xlnm.Print_Area" localSheetId="1">'00 - Šatny FK Sokolov, za...'!$C$4:$J$37,'00 - Šatny FK Sokolov, za...'!$C$43:$J$77,'00 - Šatny FK Sokolov, za...'!$C$83:$K$1101</definedName>
    <definedName name="_xlnm.Print_Titles" localSheetId="1">'00 - Šatny FK Sokolov, za...'!$93:$93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01"/>
  <c r="BH1101"/>
  <c r="BG1101"/>
  <c r="BF1101"/>
  <c r="T1101"/>
  <c r="T1100"/>
  <c r="R1101"/>
  <c r="R1100"/>
  <c r="P1101"/>
  <c r="P1100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T1088"/>
  <c r="R1089"/>
  <c r="R1088"/>
  <c r="P1089"/>
  <c r="P1088"/>
  <c r="BI1085"/>
  <c r="BH1085"/>
  <c r="BG1085"/>
  <c r="BF1085"/>
  <c r="T1085"/>
  <c r="R1085"/>
  <c r="P1085"/>
  <c r="BI1075"/>
  <c r="BH1075"/>
  <c r="BG1075"/>
  <c r="BF1075"/>
  <c r="T1075"/>
  <c r="R1075"/>
  <c r="P1075"/>
  <c r="BI1072"/>
  <c r="BH1072"/>
  <c r="BG1072"/>
  <c r="BF1072"/>
  <c r="T1072"/>
  <c r="R1072"/>
  <c r="P1072"/>
  <c r="BI1071"/>
  <c r="BH1071"/>
  <c r="BG1071"/>
  <c r="BF1071"/>
  <c r="T1071"/>
  <c r="R1071"/>
  <c r="P1071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56"/>
  <c r="BH1056"/>
  <c r="BG1056"/>
  <c r="BF1056"/>
  <c r="T1056"/>
  <c r="R1056"/>
  <c r="P1056"/>
  <c r="BI1045"/>
  <c r="BH1045"/>
  <c r="BG1045"/>
  <c r="BF1045"/>
  <c r="T1045"/>
  <c r="R1045"/>
  <c r="P1045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29"/>
  <c r="BH1029"/>
  <c r="BG1029"/>
  <c r="BF1029"/>
  <c r="T1029"/>
  <c r="R1029"/>
  <c r="P1029"/>
  <c r="BI1020"/>
  <c r="BH1020"/>
  <c r="BG1020"/>
  <c r="BF1020"/>
  <c r="T1020"/>
  <c r="R1020"/>
  <c r="P1020"/>
  <c r="BI1017"/>
  <c r="BH1017"/>
  <c r="BG1017"/>
  <c r="BF1017"/>
  <c r="T1017"/>
  <c r="R1017"/>
  <c r="P1017"/>
  <c r="BI1013"/>
  <c r="BH1013"/>
  <c r="BG1013"/>
  <c r="BF1013"/>
  <c r="T1013"/>
  <c r="R1013"/>
  <c r="P1013"/>
  <c r="BI1012"/>
  <c r="BH1012"/>
  <c r="BG1012"/>
  <c r="BF1012"/>
  <c r="T1012"/>
  <c r="R1012"/>
  <c r="P1012"/>
  <c r="BI1009"/>
  <c r="BH1009"/>
  <c r="BG1009"/>
  <c r="BF1009"/>
  <c r="T1009"/>
  <c r="R1009"/>
  <c r="P1009"/>
  <c r="BI1003"/>
  <c r="BH1003"/>
  <c r="BG1003"/>
  <c r="BF1003"/>
  <c r="T1003"/>
  <c r="R1003"/>
  <c r="P1003"/>
  <c r="BI996"/>
  <c r="BH996"/>
  <c r="BG996"/>
  <c r="BF996"/>
  <c r="T996"/>
  <c r="R996"/>
  <c r="P996"/>
  <c r="BI992"/>
  <c r="BH992"/>
  <c r="BG992"/>
  <c r="BF992"/>
  <c r="T992"/>
  <c r="R992"/>
  <c r="P992"/>
  <c r="BI983"/>
  <c r="BH983"/>
  <c r="BG983"/>
  <c r="BF983"/>
  <c r="T983"/>
  <c r="R983"/>
  <c r="P983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69"/>
  <c r="BH969"/>
  <c r="BG969"/>
  <c r="BF969"/>
  <c r="T969"/>
  <c r="R969"/>
  <c r="P969"/>
  <c r="BI958"/>
  <c r="BH958"/>
  <c r="BG958"/>
  <c r="BF958"/>
  <c r="T958"/>
  <c r="R958"/>
  <c r="P958"/>
  <c r="BI951"/>
  <c r="BH951"/>
  <c r="BG951"/>
  <c r="BF951"/>
  <c r="T951"/>
  <c r="R951"/>
  <c r="P951"/>
  <c r="BI947"/>
  <c r="BH947"/>
  <c r="BG947"/>
  <c r="BF947"/>
  <c r="T947"/>
  <c r="R947"/>
  <c r="P947"/>
  <c r="BI938"/>
  <c r="BH938"/>
  <c r="BG938"/>
  <c r="BF938"/>
  <c r="T938"/>
  <c r="R938"/>
  <c r="P938"/>
  <c r="BI935"/>
  <c r="BH935"/>
  <c r="BG935"/>
  <c r="BF935"/>
  <c r="T935"/>
  <c r="T934"/>
  <c r="R935"/>
  <c r="R934"/>
  <c r="P935"/>
  <c r="P934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4"/>
  <c r="BH904"/>
  <c r="BG904"/>
  <c r="BF904"/>
  <c r="T904"/>
  <c r="R904"/>
  <c r="P904"/>
  <c r="BI898"/>
  <c r="BH898"/>
  <c r="BG898"/>
  <c r="BF898"/>
  <c r="T898"/>
  <c r="R898"/>
  <c r="P898"/>
  <c r="BI890"/>
  <c r="BH890"/>
  <c r="BG890"/>
  <c r="BF890"/>
  <c r="T890"/>
  <c r="R890"/>
  <c r="P890"/>
  <c r="BI887"/>
  <c r="BH887"/>
  <c r="BG887"/>
  <c r="BF887"/>
  <c r="T887"/>
  <c r="T876"/>
  <c r="R887"/>
  <c r="R876"/>
  <c r="P887"/>
  <c r="P876"/>
  <c r="BI877"/>
  <c r="BH877"/>
  <c r="BG877"/>
  <c r="BF877"/>
  <c r="T877"/>
  <c r="R877"/>
  <c r="P877"/>
  <c r="BI873"/>
  <c r="BH873"/>
  <c r="BG873"/>
  <c r="BF873"/>
  <c r="T873"/>
  <c r="T872"/>
  <c r="R873"/>
  <c r="R872"/>
  <c r="P873"/>
  <c r="P872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43"/>
  <c r="BH843"/>
  <c r="BG843"/>
  <c r="BF843"/>
  <c r="T843"/>
  <c r="R843"/>
  <c r="P843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4"/>
  <c r="BH824"/>
  <c r="BG824"/>
  <c r="BF824"/>
  <c r="T824"/>
  <c r="R824"/>
  <c r="P824"/>
  <c r="BI822"/>
  <c r="BH822"/>
  <c r="BG822"/>
  <c r="BF822"/>
  <c r="T822"/>
  <c r="R822"/>
  <c r="P822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801"/>
  <c r="BH801"/>
  <c r="BG801"/>
  <c r="BF801"/>
  <c r="T801"/>
  <c r="R801"/>
  <c r="P801"/>
  <c r="BI799"/>
  <c r="BH799"/>
  <c r="BG799"/>
  <c r="BF799"/>
  <c r="T799"/>
  <c r="R799"/>
  <c r="P799"/>
  <c r="BI795"/>
  <c r="BH795"/>
  <c r="BG795"/>
  <c r="BF795"/>
  <c r="T795"/>
  <c r="R795"/>
  <c r="P795"/>
  <c r="BI793"/>
  <c r="BH793"/>
  <c r="BG793"/>
  <c r="BF793"/>
  <c r="T793"/>
  <c r="R793"/>
  <c r="P793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65"/>
  <c r="BH765"/>
  <c r="BG765"/>
  <c r="BF765"/>
  <c r="T765"/>
  <c r="R765"/>
  <c r="P765"/>
  <c r="BI706"/>
  <c r="BH706"/>
  <c r="BG706"/>
  <c r="BF706"/>
  <c r="T706"/>
  <c r="R706"/>
  <c r="P706"/>
  <c r="BI702"/>
  <c r="BH702"/>
  <c r="BG702"/>
  <c r="BF702"/>
  <c r="T702"/>
  <c r="R702"/>
  <c r="P702"/>
  <c r="BI695"/>
  <c r="BH695"/>
  <c r="BG695"/>
  <c r="BF695"/>
  <c r="T695"/>
  <c r="R695"/>
  <c r="P695"/>
  <c r="BI691"/>
  <c r="BH691"/>
  <c r="BG691"/>
  <c r="BF691"/>
  <c r="T691"/>
  <c r="R691"/>
  <c r="P691"/>
  <c r="BI685"/>
  <c r="BH685"/>
  <c r="BG685"/>
  <c r="BF685"/>
  <c r="T685"/>
  <c r="R685"/>
  <c r="P685"/>
  <c r="BI682"/>
  <c r="BH682"/>
  <c r="BG682"/>
  <c r="BF682"/>
  <c r="T682"/>
  <c r="R682"/>
  <c r="P682"/>
  <c r="BI633"/>
  <c r="BH633"/>
  <c r="BG633"/>
  <c r="BF633"/>
  <c r="T633"/>
  <c r="R633"/>
  <c r="P633"/>
  <c r="BI631"/>
  <c r="BH631"/>
  <c r="BG631"/>
  <c r="BF631"/>
  <c r="T631"/>
  <c r="R631"/>
  <c r="P63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566"/>
  <c r="BH566"/>
  <c r="BG566"/>
  <c r="BF566"/>
  <c r="T566"/>
  <c r="R566"/>
  <c r="P566"/>
  <c r="BI564"/>
  <c r="BH564"/>
  <c r="BG564"/>
  <c r="BF564"/>
  <c r="T564"/>
  <c r="R564"/>
  <c r="P564"/>
  <c r="BI540"/>
  <c r="BH540"/>
  <c r="BG540"/>
  <c r="BF540"/>
  <c r="T540"/>
  <c r="R540"/>
  <c r="P540"/>
  <c r="BI538"/>
  <c r="BH538"/>
  <c r="BG538"/>
  <c r="BF538"/>
  <c r="T538"/>
  <c r="R538"/>
  <c r="P538"/>
  <c r="BI512"/>
  <c r="BH512"/>
  <c r="BG512"/>
  <c r="BF512"/>
  <c r="T512"/>
  <c r="R512"/>
  <c r="P512"/>
  <c r="BI510"/>
  <c r="BH510"/>
  <c r="BG510"/>
  <c r="BF510"/>
  <c r="T510"/>
  <c r="R510"/>
  <c r="P510"/>
  <c r="BI499"/>
  <c r="BH499"/>
  <c r="BG499"/>
  <c r="BF499"/>
  <c r="T499"/>
  <c r="R499"/>
  <c r="P499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57"/>
  <c r="BH457"/>
  <c r="BG457"/>
  <c r="BF457"/>
  <c r="T457"/>
  <c r="R457"/>
  <c r="P457"/>
  <c r="BI451"/>
  <c r="BH451"/>
  <c r="BG451"/>
  <c r="BF451"/>
  <c r="T451"/>
  <c r="R451"/>
  <c r="P451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374"/>
  <c r="BH374"/>
  <c r="BG374"/>
  <c r="BF374"/>
  <c r="T374"/>
  <c r="R374"/>
  <c r="P374"/>
  <c r="BI372"/>
  <c r="BH372"/>
  <c r="BG372"/>
  <c r="BF372"/>
  <c r="T372"/>
  <c r="R372"/>
  <c r="P372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39"/>
  <c r="BH339"/>
  <c r="BG339"/>
  <c r="BF339"/>
  <c r="T339"/>
  <c r="R339"/>
  <c r="P339"/>
  <c r="BI295"/>
  <c r="BH295"/>
  <c r="BG295"/>
  <c r="BF295"/>
  <c r="T295"/>
  <c r="R295"/>
  <c r="P29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22"/>
  <c r="BH222"/>
  <c r="BG222"/>
  <c r="BF222"/>
  <c r="T222"/>
  <c r="R222"/>
  <c r="P222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48"/>
  <c r="BH148"/>
  <c r="BG148"/>
  <c r="BF148"/>
  <c r="T148"/>
  <c r="R148"/>
  <c r="P148"/>
  <c r="BI144"/>
  <c r="BH144"/>
  <c r="BG144"/>
  <c r="BF144"/>
  <c r="T144"/>
  <c r="R144"/>
  <c r="P144"/>
  <c r="BI134"/>
  <c r="BH134"/>
  <c r="BG134"/>
  <c r="BF134"/>
  <c r="T134"/>
  <c r="R134"/>
  <c r="P13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F90"/>
  <c r="F88"/>
  <c r="E86"/>
  <c r="J51"/>
  <c r="F50"/>
  <c r="F48"/>
  <c r="E46"/>
  <c r="J19"/>
  <c r="E19"/>
  <c r="J90"/>
  <c r="J18"/>
  <c r="J16"/>
  <c r="E16"/>
  <c r="F91"/>
  <c r="J15"/>
  <c r="J10"/>
  <c r="J48"/>
  <c i="1" r="L50"/>
  <c r="AM50"/>
  <c r="AM49"/>
  <c r="L49"/>
  <c r="AM47"/>
  <c r="L47"/>
  <c r="L45"/>
  <c r="L44"/>
  <c i="2" r="J433"/>
  <c r="J992"/>
  <c r="BK860"/>
  <c r="BK633"/>
  <c r="BK421"/>
  <c r="J938"/>
  <c r="BK611"/>
  <c r="J110"/>
  <c r="BK1020"/>
  <c r="J898"/>
  <c r="J706"/>
  <c r="J1075"/>
  <c r="BK1042"/>
  <c r="BK983"/>
  <c r="BK873"/>
  <c r="BK779"/>
  <c r="J421"/>
  <c r="BK1095"/>
  <c r="J932"/>
  <c r="BK828"/>
  <c r="J617"/>
  <c r="J168"/>
  <c r="BK920"/>
  <c r="BK617"/>
  <c r="BK168"/>
  <c r="BK695"/>
  <c r="J787"/>
  <c r="BK417"/>
  <c r="J1003"/>
  <c r="J877"/>
  <c r="BK419"/>
  <c r="J904"/>
  <c r="J619"/>
  <c r="BK475"/>
  <c r="BK158"/>
  <c r="BK1013"/>
  <c r="BK904"/>
  <c r="BK781"/>
  <c r="J374"/>
  <c r="BK1072"/>
  <c r="J996"/>
  <c r="J831"/>
  <c r="J360"/>
  <c r="J1097"/>
  <c r="BK863"/>
  <c r="BK105"/>
  <c r="J480"/>
  <c r="J1017"/>
  <c r="BK918"/>
  <c r="J765"/>
  <c r="BK148"/>
  <c r="J863"/>
  <c r="BK706"/>
  <c r="BK812"/>
  <c r="J222"/>
  <c r="BK931"/>
  <c r="BK783"/>
  <c r="J475"/>
  <c r="J1013"/>
  <c r="J781"/>
  <c r="J436"/>
  <c r="BK1089"/>
  <c r="J1042"/>
  <c r="BK929"/>
  <c r="J795"/>
  <c r="J339"/>
  <c r="BK1071"/>
  <c r="BK1035"/>
  <c r="BK976"/>
  <c r="J469"/>
  <c r="J1091"/>
  <c r="BK910"/>
  <c r="J785"/>
  <c r="J240"/>
  <c r="BK926"/>
  <c r="BK801"/>
  <c r="BK451"/>
  <c r="J779"/>
  <c r="BK174"/>
  <c r="J444"/>
  <c r="BK958"/>
  <c r="J856"/>
  <c r="BK685"/>
  <c r="J512"/>
  <c r="BK856"/>
  <c r="BK457"/>
  <c r="BK144"/>
  <c r="J1041"/>
  <c r="BK911"/>
  <c r="J819"/>
  <c r="BK613"/>
  <c r="BK1075"/>
  <c r="J1020"/>
  <c r="BK877"/>
  <c r="BK436"/>
  <c r="BK996"/>
  <c r="BK854"/>
  <c r="BK787"/>
  <c r="BK469"/>
  <c r="J931"/>
  <c r="BK822"/>
  <c r="J419"/>
  <c r="J828"/>
  <c r="J451"/>
  <c r="J1093"/>
  <c r="BK817"/>
  <c r="BK631"/>
  <c r="J983"/>
  <c r="J691"/>
  <c r="J134"/>
  <c r="BK1065"/>
  <c r="BK932"/>
  <c r="BK867"/>
  <c r="BK566"/>
  <c r="BK1064"/>
  <c r="BK1003"/>
  <c r="BK819"/>
  <c r="J510"/>
  <c r="J238"/>
  <c r="J1085"/>
  <c r="J929"/>
  <c r="BK682"/>
  <c r="J440"/>
  <c r="BK1085"/>
  <c r="J860"/>
  <c r="BK471"/>
  <c r="J817"/>
  <c r="J417"/>
  <c r="J499"/>
  <c r="BK295"/>
  <c r="BK831"/>
  <c r="BK619"/>
  <c r="BK1101"/>
  <c r="BK348"/>
  <c r="BK1097"/>
  <c r="J1095"/>
  <c r="J1066"/>
  <c r="J1045"/>
  <c r="BK935"/>
  <c r="BK789"/>
  <c r="J457"/>
  <c r="J1072"/>
  <c r="J1065"/>
  <c r="BK1041"/>
  <c r="BK924"/>
  <c r="J801"/>
  <c r="BK134"/>
  <c r="J890"/>
  <c r="BK1033"/>
  <c r="J833"/>
  <c r="J887"/>
  <c r="BK691"/>
  <c r="BK97"/>
  <c r="BK815"/>
  <c r="BK702"/>
  <c r="J372"/>
  <c r="BK951"/>
  <c r="BK833"/>
  <c r="J613"/>
  <c r="BK166"/>
  <c r="J865"/>
  <c r="J148"/>
  <c r="BK1067"/>
  <c r="BK1040"/>
  <c r="BK912"/>
  <c r="J685"/>
  <c i="1" r="AS54"/>
  <c i="2" r="J1040"/>
  <c r="J947"/>
  <c r="J911"/>
  <c r="BK480"/>
  <c r="J162"/>
  <c r="J958"/>
  <c r="BK865"/>
  <c r="J815"/>
  <c r="J611"/>
  <c r="BK162"/>
  <c r="J873"/>
  <c r="BK765"/>
  <c r="BK360"/>
  <c r="J783"/>
  <c r="J144"/>
  <c r="J166"/>
  <c r="BK930"/>
  <c r="J789"/>
  <c r="BK564"/>
  <c r="J1012"/>
  <c r="BK799"/>
  <c r="BK1029"/>
  <c r="BK890"/>
  <c r="J682"/>
  <c r="BK1098"/>
  <c r="J1033"/>
  <c r="BK938"/>
  <c r="J824"/>
  <c r="BK339"/>
  <c r="BK969"/>
  <c r="J867"/>
  <c r="BK433"/>
  <c r="BK992"/>
  <c r="J910"/>
  <c r="BK782"/>
  <c r="J236"/>
  <c r="BK887"/>
  <c r="J482"/>
  <c r="BK101"/>
  <c r="BK898"/>
  <c r="BK795"/>
  <c r="BK510"/>
  <c r="J1101"/>
  <c r="J843"/>
  <c r="BK478"/>
  <c r="J1098"/>
  <c r="BK1009"/>
  <c r="BK843"/>
  <c r="BK440"/>
  <c r="BK1066"/>
  <c r="J1029"/>
  <c r="J935"/>
  <c r="J793"/>
  <c r="BK374"/>
  <c r="BK978"/>
  <c r="J858"/>
  <c r="BK793"/>
  <c r="BK538"/>
  <c r="J174"/>
  <c r="J978"/>
  <c r="BK482"/>
  <c r="J951"/>
  <c r="J471"/>
  <c r="J631"/>
  <c r="BK354"/>
  <c r="BK947"/>
  <c r="J812"/>
  <c r="BK615"/>
  <c r="BK172"/>
  <c r="J921"/>
  <c r="J780"/>
  <c r="J564"/>
  <c r="BK372"/>
  <c r="J1035"/>
  <c r="BK919"/>
  <c r="J702"/>
  <c r="J158"/>
  <c r="J1067"/>
  <c r="BK1045"/>
  <c r="BK1012"/>
  <c r="J869"/>
  <c r="J782"/>
  <c r="BK1093"/>
  <c r="J924"/>
  <c r="BK980"/>
  <c r="J566"/>
  <c r="BK1036"/>
  <c r="J926"/>
  <c r="J799"/>
  <c r="J538"/>
  <c r="J788"/>
  <c r="BK540"/>
  <c r="J101"/>
  <c r="J920"/>
  <c r="BK788"/>
  <c r="J540"/>
  <c r="BK222"/>
  <c r="J912"/>
  <c r="J295"/>
  <c r="BK1056"/>
  <c r="BK925"/>
  <c r="BK780"/>
  <c r="J172"/>
  <c r="J1056"/>
  <c r="BK1017"/>
  <c r="J854"/>
  <c r="J695"/>
  <c r="J348"/>
  <c r="J105"/>
  <c r="BK921"/>
  <c r="BK824"/>
  <c r="BK499"/>
  <c r="J1009"/>
  <c r="BK785"/>
  <c r="J1064"/>
  <c r="BK240"/>
  <c r="J478"/>
  <c r="BK1091"/>
  <c r="J919"/>
  <c r="J822"/>
  <c r="BK444"/>
  <c r="J976"/>
  <c r="J97"/>
  <c r="J1089"/>
  <c r="BK1063"/>
  <c r="J930"/>
  <c r="BK858"/>
  <c r="BK238"/>
  <c r="J1071"/>
  <c r="J1063"/>
  <c r="J1036"/>
  <c r="J980"/>
  <c r="BK512"/>
  <c r="BK110"/>
  <c r="J918"/>
  <c r="BK236"/>
  <c r="J925"/>
  <c r="J633"/>
  <c r="J354"/>
  <c r="J615"/>
  <c r="J969"/>
  <c r="BK869"/>
  <c l="1" r="R109"/>
  <c r="BK684"/>
  <c r="J684"/>
  <c r="J59"/>
  <c r="BK853"/>
  <c r="J853"/>
  <c r="J60"/>
  <c r="T889"/>
  <c r="BK928"/>
  <c r="J928"/>
  <c r="J66"/>
  <c r="T928"/>
  <c r="BK982"/>
  <c r="J982"/>
  <c r="J69"/>
  <c r="BK1044"/>
  <c r="J1044"/>
  <c r="J70"/>
  <c r="T109"/>
  <c r="R853"/>
  <c r="BK923"/>
  <c r="J923"/>
  <c r="J65"/>
  <c r="T923"/>
  <c r="P937"/>
  <c r="T937"/>
  <c r="R1044"/>
  <c r="BK96"/>
  <c r="J96"/>
  <c r="J57"/>
  <c r="P96"/>
  <c r="R96"/>
  <c r="T96"/>
  <c r="T684"/>
  <c r="P889"/>
  <c r="BK937"/>
  <c r="J937"/>
  <c r="J68"/>
  <c r="R982"/>
  <c r="BK109"/>
  <c r="J109"/>
  <c r="J58"/>
  <c r="R684"/>
  <c r="P853"/>
  <c r="BK889"/>
  <c r="J889"/>
  <c r="J64"/>
  <c r="P923"/>
  <c r="P928"/>
  <c r="P982"/>
  <c r="P1044"/>
  <c r="P109"/>
  <c r="P684"/>
  <c r="T853"/>
  <c r="R889"/>
  <c r="R923"/>
  <c r="R928"/>
  <c r="R937"/>
  <c r="T982"/>
  <c r="T1044"/>
  <c r="BK1074"/>
  <c r="J1074"/>
  <c r="J71"/>
  <c r="P1074"/>
  <c r="R1074"/>
  <c r="T1074"/>
  <c r="BK1090"/>
  <c r="J1090"/>
  <c r="J74"/>
  <c r="P1090"/>
  <c r="P1087"/>
  <c r="R1090"/>
  <c r="T1090"/>
  <c r="BK1096"/>
  <c r="J1096"/>
  <c r="J75"/>
  <c r="P1096"/>
  <c r="R1096"/>
  <c r="T1096"/>
  <c r="BK872"/>
  <c r="J872"/>
  <c r="J61"/>
  <c r="BK876"/>
  <c r="BK875"/>
  <c r="J875"/>
  <c r="J62"/>
  <c r="BK934"/>
  <c r="J934"/>
  <c r="J67"/>
  <c r="BK1088"/>
  <c r="J1088"/>
  <c r="J73"/>
  <c r="BK1100"/>
  <c r="J1100"/>
  <c r="J76"/>
  <c r="J50"/>
  <c r="BE1101"/>
  <c r="BE162"/>
  <c r="BE295"/>
  <c r="BE348"/>
  <c r="BE360"/>
  <c r="BE433"/>
  <c r="BE471"/>
  <c r="BE475"/>
  <c r="BE478"/>
  <c r="BE480"/>
  <c r="BE499"/>
  <c r="BE538"/>
  <c r="BE540"/>
  <c r="BE611"/>
  <c r="BE617"/>
  <c r="BE631"/>
  <c r="BE765"/>
  <c r="BE785"/>
  <c r="BE787"/>
  <c r="BE799"/>
  <c r="BE801"/>
  <c r="BE828"/>
  <c r="BE860"/>
  <c r="BE863"/>
  <c r="BE873"/>
  <c r="BE887"/>
  <c r="BE920"/>
  <c r="BE924"/>
  <c r="BE938"/>
  <c r="BE958"/>
  <c r="BE969"/>
  <c r="BE976"/>
  <c r="BE980"/>
  <c r="BE1012"/>
  <c r="BE1013"/>
  <c r="BE1033"/>
  <c r="BE1040"/>
  <c r="BE1041"/>
  <c r="BE1056"/>
  <c r="BE1064"/>
  <c r="BE1066"/>
  <c r="BE1085"/>
  <c r="BE1089"/>
  <c r="BE1093"/>
  <c r="BE1095"/>
  <c r="BE1098"/>
  <c r="BE97"/>
  <c r="BE101"/>
  <c r="BE105"/>
  <c r="BE110"/>
  <c r="BE172"/>
  <c r="BE236"/>
  <c r="BE238"/>
  <c r="BE240"/>
  <c r="BE417"/>
  <c r="BE419"/>
  <c r="BE421"/>
  <c r="BE440"/>
  <c r="BE444"/>
  <c r="BE510"/>
  <c r="BE512"/>
  <c r="BE619"/>
  <c r="BE633"/>
  <c r="BE702"/>
  <c r="BE788"/>
  <c r="BE789"/>
  <c r="BE793"/>
  <c r="BE795"/>
  <c r="BE815"/>
  <c r="BE817"/>
  <c r="BE819"/>
  <c r="BE822"/>
  <c r="BE824"/>
  <c r="BE831"/>
  <c r="BE843"/>
  <c r="BE856"/>
  <c r="BE890"/>
  <c r="BE910"/>
  <c r="BE929"/>
  <c r="BE931"/>
  <c r="BE947"/>
  <c r="BE983"/>
  <c r="BE996"/>
  <c r="BE1017"/>
  <c r="BE1020"/>
  <c r="BE1029"/>
  <c r="BE1035"/>
  <c r="F51"/>
  <c r="BE134"/>
  <c r="BE148"/>
  <c r="BE339"/>
  <c r="BE354"/>
  <c r="BE372"/>
  <c r="BE374"/>
  <c r="BE436"/>
  <c r="BE451"/>
  <c r="BE457"/>
  <c r="BE691"/>
  <c r="BE695"/>
  <c r="BE706"/>
  <c r="BE781"/>
  <c r="BE812"/>
  <c r="BE867"/>
  <c r="BE869"/>
  <c r="BE877"/>
  <c r="BE911"/>
  <c r="BE925"/>
  <c r="BE932"/>
  <c r="BE935"/>
  <c r="BE1075"/>
  <c r="J88"/>
  <c r="BE1091"/>
  <c r="BE144"/>
  <c r="BE158"/>
  <c r="BE166"/>
  <c r="BE168"/>
  <c r="BE174"/>
  <c r="BE222"/>
  <c r="BE469"/>
  <c r="BE482"/>
  <c r="BE564"/>
  <c r="BE566"/>
  <c r="BE613"/>
  <c r="BE615"/>
  <c r="BE682"/>
  <c r="BE685"/>
  <c r="BE779"/>
  <c r="BE780"/>
  <c r="BE782"/>
  <c r="BE783"/>
  <c r="BE833"/>
  <c r="BE854"/>
  <c r="BE858"/>
  <c r="BE865"/>
  <c r="BE898"/>
  <c r="BE904"/>
  <c r="BE912"/>
  <c r="BE918"/>
  <c r="BE919"/>
  <c r="BE921"/>
  <c r="BE926"/>
  <c r="BE930"/>
  <c r="BE951"/>
  <c r="BE978"/>
  <c r="BE992"/>
  <c r="BE1003"/>
  <c r="BE1009"/>
  <c r="BE1036"/>
  <c r="BE1042"/>
  <c r="BE1045"/>
  <c r="BE1063"/>
  <c r="BE1065"/>
  <c r="BE1067"/>
  <c r="BE1071"/>
  <c r="BE1072"/>
  <c r="BE1097"/>
  <c r="F35"/>
  <c i="1" r="BD55"/>
  <c r="BD54"/>
  <c r="W33"/>
  <c i="2" r="F33"/>
  <c i="1" r="BB55"/>
  <c r="BB54"/>
  <c r="AX54"/>
  <c i="2" r="F32"/>
  <c i="1" r="BA55"/>
  <c r="BA54"/>
  <c r="W30"/>
  <c i="2" r="J32"/>
  <c i="1" r="AW55"/>
  <c i="2" r="F34"/>
  <c i="1" r="BC55"/>
  <c r="BC54"/>
  <c r="W32"/>
  <c i="2" l="1" r="T1087"/>
  <c r="P875"/>
  <c r="R95"/>
  <c r="T875"/>
  <c r="R1087"/>
  <c r="R875"/>
  <c r="P95"/>
  <c r="P94"/>
  <c i="1" r="AU55"/>
  <c i="2" r="T95"/>
  <c r="T94"/>
  <c r="R94"/>
  <c r="J876"/>
  <c r="J63"/>
  <c r="BK95"/>
  <c r="J95"/>
  <c r="J56"/>
  <c r="BK1087"/>
  <c r="J1087"/>
  <c r="J72"/>
  <c r="F31"/>
  <c i="1" r="AZ55"/>
  <c r="AZ54"/>
  <c r="W29"/>
  <c r="AW54"/>
  <c r="AK30"/>
  <c r="AY54"/>
  <c r="W31"/>
  <c r="AU54"/>
  <c i="2" r="J31"/>
  <c i="1" r="AV55"/>
  <c r="AT55"/>
  <c i="2" l="1" r="BK94"/>
  <c r="J94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<sst xmlns="http://schemas.openxmlformats.org/spreadsheetml/2006/main">
  <si>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</si>
  <si>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</si>
  <si>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</si>
  <si>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</si>
  <si>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</si>
  <si>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{7b71a592-248f-41f5-baf7-df0cfdda3a80}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</si>
  <si>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</si>
  <si>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</si>
  <si>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</si>
  <si>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</si>
  <si>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</si>
  <si>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</si>
  <si>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</si>
  <si>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</si>
  <si>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</si>
  <si>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</si>
  <si>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</si>
  <si>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Šatny FK Sokolov, zateplení fasády</t>
  </si>
  <si>
    <t>KSO:</t>
  </si>
  <si>
    <t/>
  </si>
  <si>
    <t>CC-CZ:</t>
  </si>
  <si>
    <t>Místo:</t>
  </si>
  <si>
    <t>Areál Baník Sokolov</t>
  </si>
  <si>
    <t>Datum:</t>
  </si>
  <si>
    <t>28. 11. 2023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</si>
  <si>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</si>
  <si>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</si>
  <si>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</si>
  <si>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</si>
  <si>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</si>
  <si>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</si>
  <si>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</si>
  <si>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</si>
  <si>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</si>
  <si>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</si>
  <si>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</si>
  <si>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</si>
  <si>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</si>
  <si>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</si>
  <si>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</si>
  <si>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</si>
  <si>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</si>
  <si>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</si>
  <si>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</si>
  <si>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</si>
  <si>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</si>
  <si>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</si>
  <si>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</si>
  <si>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</si>
  <si>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</si>
  <si>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</si>
  <si>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</si>
  <si>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</si>
  <si>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</si>
  <si>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</si>
  <si>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</si>
  <si>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</si>
  <si>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</si>
  <si>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</si>
  <si>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</si>
  <si>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</si>
  <si>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</si>
  <si>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</si>
  <si>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</si>
  <si>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</si>
  <si>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</si>
  <si>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</si>
  <si>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</si>
  <si>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</si>
  <si>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</si>
  <si>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</si>
  <si>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</si>
  <si>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</si>
  <si>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</si>
  <si>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</si>
  <si>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</si>
  <si>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</si>
  <si>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</si>
  <si>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</si>
  <si>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</si>
  <si>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</si>
  <si>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</si>
  <si>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</si>
  <si>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</si>
  <si>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</si>
  <si>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</si>
  <si>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</si>
  <si>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</si>
  <si>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</si>
  <si>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</si>
  <si>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</si>
  <si>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</si>
  <si>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</si>
  <si>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</si>
  <si>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</si>
  <si>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</si>
  <si>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</si>
  <si>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</si>
  <si>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</si>
  <si>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</si>
  <si>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</si>
  <si>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</si>
  <si>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</si>
  <si>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</si>
  <si>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</si>
  <si>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</si>
  <si>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</si>
  <si>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</si>
  <si>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</si>
  <si>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</si>
  <si>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</si>
  <si>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</si>
  <si>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</si>
  <si>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</si>
  <si>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</si>
  <si>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</si>
  <si>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</si>
  <si>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</si>
  <si>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</si>
  <si>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</si>
  <si>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</si>
  <si>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</si>
  <si>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</si>
  <si>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</si>
  <si>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</si>
  <si>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310236251</t>
  </si>
  <si>
    <t>Zazdívka otvorů ve zdivu nadzákladovém cihlami pálenými plochy přes 0,0225 m2 do 0,09 m2, ve zdi tl. přes 300 do 450 mm</t>
  </si>
  <si>
    <t>kus</t>
  </si>
  <si>
    <t>CS ÚRS 2023 02</t>
  </si>
  <si>
    <t>4</t>
  </si>
  <si>
    <t>919492888</t>
  </si>
  <si>
    <t>Online PSC</t>
  </si>
  <si>
    <t>https://podminky.urs.cz/item/CS_URS_2023_02/310236251</t>
  </si>
  <si>
    <t>VV</t>
  </si>
  <si>
    <t>Drobné otvory ve fasádě po VZT apod.</t>
  </si>
  <si>
    <t>5</t>
  </si>
  <si>
    <t>311272211</t>
  </si>
  <si>
    <t>Zdivo z pórobetonových tvárnic na tenké maltové lože, tl. zdiva 300 mm pevnost tvárnic do P2, objemová hmotnost do 450 kg/m3 hladkých</t>
  </si>
  <si>
    <t>m2</t>
  </si>
  <si>
    <t>327175742</t>
  </si>
  <si>
    <t>https://podminky.urs.cz/item/CS_URS_2023_02/311272211</t>
  </si>
  <si>
    <t>Přizdívka nových dveří mezi hospodou a chladící místnosí</t>
  </si>
  <si>
    <t>0,27*2,17</t>
  </si>
  <si>
    <t>342291121</t>
  </si>
  <si>
    <t>Ukotvení příček plochými kotvami, do konstrukce cihelné</t>
  </si>
  <si>
    <t>m</t>
  </si>
  <si>
    <t>1875379090</t>
  </si>
  <si>
    <t>https://podminky.urs.cz/item/CS_URS_2023_02/342291121</t>
  </si>
  <si>
    <t>2,17*2</t>
  </si>
  <si>
    <t>6</t>
  </si>
  <si>
    <t>Úpravy povrchů, podlahy a osazování výplní</t>
  </si>
  <si>
    <t>629991012</t>
  </si>
  <si>
    <t>Zakrytí vnějších ploch před znečištěním včetně pozdějšího odkrytí výplní otvorů a svislých ploch fólií přilepenou na začišťovací lištu</t>
  </si>
  <si>
    <t>-1582167710</t>
  </si>
  <si>
    <t>https://podminky.urs.cz/item/CS_URS_2023_02/629991012</t>
  </si>
  <si>
    <t>Západní strana</t>
  </si>
  <si>
    <t>(2,04*1,4)*2</t>
  </si>
  <si>
    <t>Jižní strana</t>
  </si>
  <si>
    <t>(2,04*1,4)*6</t>
  </si>
  <si>
    <t>(1,5*2,5)*2</t>
  </si>
  <si>
    <t>(0,69*0,69)*2</t>
  </si>
  <si>
    <t>(1,28*1,25)*31</t>
  </si>
  <si>
    <t>(0,83*0,6)*2</t>
  </si>
  <si>
    <t>Východní strana</t>
  </si>
  <si>
    <t>(0,86*0,59)*4</t>
  </si>
  <si>
    <t>0,9*2</t>
  </si>
  <si>
    <t>1,13*2,17</t>
  </si>
  <si>
    <t>Severní strana</t>
  </si>
  <si>
    <t>1,06*2,18</t>
  </si>
  <si>
    <t>1,35*2,1</t>
  </si>
  <si>
    <t>(0,6*0,6)*2</t>
  </si>
  <si>
    <t>1,34*2,15</t>
  </si>
  <si>
    <t>(1,46*1,4)*4</t>
  </si>
  <si>
    <t>Součet</t>
  </si>
  <si>
    <t>619991001</t>
  </si>
  <si>
    <t>Zakrytí vnitřních ploch před znečištěním včetně pozdějšího odkrytí podlah fólií přilepenou lepící páskou</t>
  </si>
  <si>
    <t>-85844971</t>
  </si>
  <si>
    <t>https://podminky.urs.cz/item/CS_URS_2023_02/619991001</t>
  </si>
  <si>
    <t>Při výměně výplní a následném zednickém začištění</t>
  </si>
  <si>
    <t>Jiží stěna - okna hospody</t>
  </si>
  <si>
    <t>4*2</t>
  </si>
  <si>
    <t>Východní stěna - okna hospody</t>
  </si>
  <si>
    <t>Východní stěna - dveře mezi hospodou a chladící místností</t>
  </si>
  <si>
    <t>612325223</t>
  </si>
  <si>
    <t>Vápenocementová omítka jednotlivých malých ploch štuková na stěnách, plochy jednotlivě přes 0,25 do 1 m2</t>
  </si>
  <si>
    <t>-2102039947</t>
  </si>
  <si>
    <t>https://podminky.urs.cz/item/CS_URS_2023_02/612325223</t>
  </si>
  <si>
    <t>Přizdívky dveří mezi hospodou a chladící místností</t>
  </si>
  <si>
    <t>7</t>
  </si>
  <si>
    <t>619995001</t>
  </si>
  <si>
    <t>Začištění omítek (s dodáním hmot) kolem oken, dveří, podlah, obkladů apod.</t>
  </si>
  <si>
    <t>-384405701</t>
  </si>
  <si>
    <t>https://podminky.urs.cz/item/CS_URS_2023_02/619995001</t>
  </si>
  <si>
    <t>Po výměně výplní z vnitřní i vnější strany</t>
  </si>
  <si>
    <t>(0,83+0,83+0,6+0,6)*4</t>
  </si>
  <si>
    <t>(0,83+0,83+0,6+0,6)*2</t>
  </si>
  <si>
    <t>(0,9+2,17+2,17)*2</t>
  </si>
  <si>
    <t>8</t>
  </si>
  <si>
    <t>621131121</t>
  </si>
  <si>
    <t>Podkladní a spojovací vrstva vnějších omítaných ploch penetrace nanášená ručně podhledů</t>
  </si>
  <si>
    <t>1738082434</t>
  </si>
  <si>
    <t>https://podminky.urs.cz/item/CS_URS_2023_02/621131121</t>
  </si>
  <si>
    <t>Podstřešní římsa</t>
  </si>
  <si>
    <t>(56,85+56,85)*(0,2+0,1)</t>
  </si>
  <si>
    <t>9</t>
  </si>
  <si>
    <t>621231101</t>
  </si>
  <si>
    <t>Montáž kontaktního zateplení lepením a mechanickým kotvením z desek z fenolické pěny na vnější podhledy, na podklad betonový nebo z lehčeného betonu, z tvárnic keramických nebo vápenopískových, tloušťky desek do 40 mm</t>
  </si>
  <si>
    <t>300365798</t>
  </si>
  <si>
    <t>https://podminky.urs.cz/item/CS_URS_2023_02/621231101</t>
  </si>
  <si>
    <t>(56,85+56,85)*(0,2+0,4)</t>
  </si>
  <si>
    <t>10</t>
  </si>
  <si>
    <t>M</t>
  </si>
  <si>
    <t>28376802</t>
  </si>
  <si>
    <t>deska fenolická tepelně izolační fasádní λ=0,021 tl 40mm</t>
  </si>
  <si>
    <t>-201281276</t>
  </si>
  <si>
    <t>68,22*1,05 'Přepočtené koeficientem množství</t>
  </si>
  <si>
    <t>11</t>
  </si>
  <si>
    <t>621151031</t>
  </si>
  <si>
    <t>Penetrační nátěr vnějších pastovitých tenkovrstvých omítek silikonový podhledů</t>
  </si>
  <si>
    <t>-1653621230</t>
  </si>
  <si>
    <t>https://podminky.urs.cz/item/CS_URS_2023_02/621151031</t>
  </si>
  <si>
    <t>621531012</t>
  </si>
  <si>
    <t>Omítka tenkovrstvá silikonová vnějších ploch probarvená bez penetrace zatíraná (škrábaná), zrnitost 1,5 mm podhledů</t>
  </si>
  <si>
    <t>-2063190716</t>
  </si>
  <si>
    <t>https://podminky.urs.cz/item/CS_URS_2023_02/621531012</t>
  </si>
  <si>
    <t>13</t>
  </si>
  <si>
    <t>629995101</t>
  </si>
  <si>
    <t>Očištění vnějších ploch tlakovou vodou omytím</t>
  </si>
  <si>
    <t>735607520</t>
  </si>
  <si>
    <t>https://podminky.urs.cz/item/CS_URS_2023_02/629995101</t>
  </si>
  <si>
    <t>Komplet stěny fasády</t>
  </si>
  <si>
    <t>Západní stěna</t>
  </si>
  <si>
    <t>11,35*7,3</t>
  </si>
  <si>
    <t>-(2,04*1,4)*2</t>
  </si>
  <si>
    <t>Jižní stěna</t>
  </si>
  <si>
    <t>10,2*6,13</t>
  </si>
  <si>
    <t>36,45*6,36</t>
  </si>
  <si>
    <t>-(2,04*1,4)*6</t>
  </si>
  <si>
    <t>-(1,5*2,5)*2</t>
  </si>
  <si>
    <t>-(0,69*0,69)*2</t>
  </si>
  <si>
    <t>-(1,28*1,25)*31</t>
  </si>
  <si>
    <t>-(0,83*0,6)*2</t>
  </si>
  <si>
    <t>((0,83+0,6+0,6)*0,14)*2</t>
  </si>
  <si>
    <t>Východní stěna</t>
  </si>
  <si>
    <t>10,2*7,3</t>
  </si>
  <si>
    <t>-(0,86*0,59)*4</t>
  </si>
  <si>
    <t>-1,13*2,17</t>
  </si>
  <si>
    <t>-0,9*2,17</t>
  </si>
  <si>
    <t>((0,86+0,59+0,59)*0,14)*4</t>
  </si>
  <si>
    <t>(1,13+2,17+2,17)*0,42</t>
  </si>
  <si>
    <t>(1,17+2,17+2,17)*0,39</t>
  </si>
  <si>
    <t>Severní stěna</t>
  </si>
  <si>
    <t>10,2*6,02</t>
  </si>
  <si>
    <t>36,45*6,21</t>
  </si>
  <si>
    <t>10,2*5,98</t>
  </si>
  <si>
    <t>1,9*6,18</t>
  </si>
  <si>
    <t>1,9*6,21</t>
  </si>
  <si>
    <t>-1,35*2,1</t>
  </si>
  <si>
    <t>-(2,4*1,4)*2</t>
  </si>
  <si>
    <t>-1,06*2,18</t>
  </si>
  <si>
    <t>-(0,6*0,6)*2</t>
  </si>
  <si>
    <t>-1,34*2,15</t>
  </si>
  <si>
    <t>-(1,46*1,4)*4</t>
  </si>
  <si>
    <t>(1,06+2,18+2,18)*0,48</t>
  </si>
  <si>
    <t>(2,07+2,4+2,4)*0,43</t>
  </si>
  <si>
    <t>Štíty vyšší budovy</t>
  </si>
  <si>
    <t>13,3*0,5*2</t>
  </si>
  <si>
    <t>Mezisoučet</t>
  </si>
  <si>
    <t>14</t>
  </si>
  <si>
    <t>622131101</t>
  </si>
  <si>
    <t>Podkladní a spojovací vrstva vnějších omítaných ploch cementový postřik nanášený ručně celoplošně stěn</t>
  </si>
  <si>
    <t>-1889199375</t>
  </si>
  <si>
    <t>https://podminky.urs.cz/item/CS_URS_2023_02/622131101</t>
  </si>
  <si>
    <t>Po odsekání kabřince</t>
  </si>
  <si>
    <t>11,35*1,05</t>
  </si>
  <si>
    <t>56,85*1,17</t>
  </si>
  <si>
    <t>(11,35-1,17-1,13)*1,15</t>
  </si>
  <si>
    <t>(10,2+1,9-1,06)*1,15</t>
  </si>
  <si>
    <t>(36,45+1,95)*1,11</t>
  </si>
  <si>
    <t>(10,2-2,07+0,43+0,43)*1,04</t>
  </si>
  <si>
    <t>15</t>
  </si>
  <si>
    <t>622321121</t>
  </si>
  <si>
    <t>Omítka vápenocementová vnějších ploch nanášená ručně jednovrstvá, tloušťky do 15 mm hladká stěn</t>
  </si>
  <si>
    <t>1805131990</t>
  </si>
  <si>
    <t>https://podminky.urs.cz/item/CS_URS_2023_02/622321121</t>
  </si>
  <si>
    <t>16</t>
  </si>
  <si>
    <t>622321191</t>
  </si>
  <si>
    <t>Omítka vápenocementová vnějších ploch nanášená ručně Příplatek k cenám za každých dalších i započatých 5 mm tloušťky omítky přes 15 mm stěn</t>
  </si>
  <si>
    <t>-284595073</t>
  </si>
  <si>
    <t>https://podminky.urs.cz/item/CS_URS_2023_02/622321191</t>
  </si>
  <si>
    <t>17</t>
  </si>
  <si>
    <t>622325103</t>
  </si>
  <si>
    <t>Oprava vápenocementové omítky vnějších ploch stupně členitosti 1 hladké stěn, v rozsahu opravované plochy přes 30 do 50%</t>
  </si>
  <si>
    <t>170093195</t>
  </si>
  <si>
    <t>https://podminky.urs.cz/item/CS_URS_2023_02/622325103</t>
  </si>
  <si>
    <t>Fasáda nad kabřincem</t>
  </si>
  <si>
    <t>-1,17*2,17</t>
  </si>
  <si>
    <t>Odpočet nové omítky pod původním kabříncem</t>
  </si>
  <si>
    <t>-11,35*1,05</t>
  </si>
  <si>
    <t>-56,85*1,17</t>
  </si>
  <si>
    <t>-(11,35-1,17-1,13)*1,15</t>
  </si>
  <si>
    <t>-(10,2+1,9-1,06)*1,15</t>
  </si>
  <si>
    <t>-(36,45+1,95)*1,11</t>
  </si>
  <si>
    <t>-(10,2-2,07+0,43+0,43)*1,04</t>
  </si>
  <si>
    <t>18</t>
  </si>
  <si>
    <t>622131121</t>
  </si>
  <si>
    <t>Podkladní a spojovací vrstva vnějších omítaných ploch penetrace nanášená ručně stěn</t>
  </si>
  <si>
    <t>970477533</t>
  </si>
  <si>
    <t>https://podminky.urs.cz/item/CS_URS_2023_02/622131121</t>
  </si>
  <si>
    <t>19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</si>
  <si>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</si>
  <si>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</si>
  <si>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-1188273133</t>
  </si>
  <si>
    <t>https://podminky.urs.cz/item/CS_URS_2023_02/622211001</t>
  </si>
  <si>
    <t>Ostění soklu vchodových dveří do hospody a levých + pravých dveří do šaten - EPS Perimeter</t>
  </si>
  <si>
    <t>0,4*0,42+0,4*0,48+0,4*0,43</t>
  </si>
  <si>
    <t>Ostění a nadraží vchodových dveří do hospody a levých + pravých dveří do šaten nad požárním pásem - XPS</t>
  </si>
  <si>
    <t>(1,13+1,07+1,07)*0,42</t>
  </si>
  <si>
    <t>(1,06+1,08+1,08)*0,48</t>
  </si>
  <si>
    <t>(2,07+1,3+1,3)*0,43</t>
  </si>
  <si>
    <t>20</t>
  </si>
  <si>
    <t>28376011</t>
  </si>
  <si>
    <t>deska perimetrická fasádní soklová 150kPa λ=0,035 tl 30mm</t>
  </si>
  <si>
    <t>-1025148977</t>
  </si>
  <si>
    <t>0,4*0,42</t>
  </si>
  <si>
    <t>0,4*0,48</t>
  </si>
  <si>
    <t>0,4*0,43</t>
  </si>
  <si>
    <t>0,532*1,1 'Přepočtené koeficientem množství</t>
  </si>
  <si>
    <t>28376415</t>
  </si>
  <si>
    <t>deska XPS hrana polodrážková a hladký povrch 300kPA λ=0,035 tl 30mm</t>
  </si>
  <si>
    <t>1595512627</t>
  </si>
  <si>
    <t>4,927*1,1 'Přepočtené koeficientem množství</t>
  </si>
  <si>
    <t>22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</si>
  <si>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</si>
  <si>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</si>
  <si>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-1357878506</t>
  </si>
  <si>
    <t>https://podminky.urs.cz/item/CS_URS_2023_02/622211021</t>
  </si>
  <si>
    <t>Sokl - ve výšce od okapového chodníku k protipožárnímu pásu - odhad výšky 0,4m</t>
  </si>
  <si>
    <t>11,71*0,4</t>
  </si>
  <si>
    <t>57,21*0,4</t>
  </si>
  <si>
    <t>(11,71-0,9)*0,4</t>
  </si>
  <si>
    <t>(57,21+1,9+1,9-1,06-1,34)*0,4</t>
  </si>
  <si>
    <t>23</t>
  </si>
  <si>
    <t>28376018</t>
  </si>
  <si>
    <t>deska perimetrická fasádní soklová 150kPa λ=0,035 tl 120mm</t>
  </si>
  <si>
    <t>-1426541485</t>
  </si>
  <si>
    <t>55,336*1,05 'Přepočtené koeficientem množství</t>
  </si>
  <si>
    <t>24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</si>
  <si>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</si>
  <si>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</si>
  <si>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-1450130499</t>
  </si>
  <si>
    <t>https://podminky.urs.cz/item/CS_URS_2023_02/622211041</t>
  </si>
  <si>
    <t>EPS grafitový - od požárního pásu po římsu</t>
  </si>
  <si>
    <t>11,71*6,2</t>
  </si>
  <si>
    <t>10,38*5,03</t>
  </si>
  <si>
    <t>36,45*5,26</t>
  </si>
  <si>
    <t>10,38*4,92</t>
  </si>
  <si>
    <t>36,81*5,11</t>
  </si>
  <si>
    <t>10,38*4,88</t>
  </si>
  <si>
    <t>1,9*5,08</t>
  </si>
  <si>
    <t>1,9*5,11</t>
  </si>
  <si>
    <t xml:space="preserve">"Odpočet XPS"  -2,484</t>
  </si>
  <si>
    <t xml:space="preserve">Výklenky dveří pravého vstupu do šaten nad požárním pásem - XPS </t>
  </si>
  <si>
    <t>2,07*1,2</t>
  </si>
  <si>
    <t>25</t>
  </si>
  <si>
    <t>28376046</t>
  </si>
  <si>
    <t>deska EPS grafitová fasádní λ=0,032 tl 180mm</t>
  </si>
  <si>
    <t>1442849651</t>
  </si>
  <si>
    <t>597,749*1,05 'Přepočtené koeficientem množství</t>
  </si>
  <si>
    <t>26</t>
  </si>
  <si>
    <t>28376450</t>
  </si>
  <si>
    <t>deska XPS hrana polodrážková a hladký povrch 300kPA λ=0,035 tl 180mm</t>
  </si>
  <si>
    <t>1397830875</t>
  </si>
  <si>
    <t>2,484*1,05 'Přepočtené koeficientem množství</t>
  </si>
  <si>
    <t>27</t>
  </si>
  <si>
    <t>622212051</t>
  </si>
  <si>
    <t>Montáž kontaktního zateplení vnějšího ostění, nadpraží nebo parapetu lepením z polystyrenových desek hloubky špalet přes 200 do 400 mm, tloušťky desek do 40 mm</t>
  </si>
  <si>
    <t>-2018153075</t>
  </si>
  <si>
    <t>https://podminky.urs.cz/item/CS_URS_2023_02/622212051</t>
  </si>
  <si>
    <t>EPS Perimeter</t>
  </si>
  <si>
    <t>Ostění dveří mezi hospodou a chladícím boxem v místě soklu</t>
  </si>
  <si>
    <t>0,2+0,2</t>
  </si>
  <si>
    <t>XPS</t>
  </si>
  <si>
    <t>1,17+0,97+0,97</t>
  </si>
  <si>
    <t>EPS grafitový</t>
  </si>
  <si>
    <t>Ostění oken hospody na Východní a Severní straně</t>
  </si>
  <si>
    <t>(0,86+0,59+0,59)*8</t>
  </si>
  <si>
    <t>28</t>
  </si>
  <si>
    <t>-2024520159</t>
  </si>
  <si>
    <t>(0,2+0,2)*0,39</t>
  </si>
  <si>
    <t>0,156*1,1 'Přepočtené koeficientem množství</t>
  </si>
  <si>
    <t>29</t>
  </si>
  <si>
    <t>28376031</t>
  </si>
  <si>
    <t>deska EPS grafitová fasádní λ=0,032 tl 30mm</t>
  </si>
  <si>
    <t>1004849591</t>
  </si>
  <si>
    <t>((0,86+0,59+0,59)*8)*0,14</t>
  </si>
  <si>
    <t>2,285*1,1 'Přepočtené koeficientem množství</t>
  </si>
  <si>
    <t>30</t>
  </si>
  <si>
    <t>-2025153002</t>
  </si>
  <si>
    <t>(1,17+0,97+0,97)*0,39</t>
  </si>
  <si>
    <t>1,213*1,1 'Přepočtené koeficientem množství</t>
  </si>
  <si>
    <t>31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</si>
  <si>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</si>
  <si>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</si>
  <si>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-620776956</t>
  </si>
  <si>
    <t>https://podminky.urs.cz/item/CS_URS_2023_02/622221001</t>
  </si>
  <si>
    <t>Ostění vstupních dveří do hospody v místě požárního pásu</t>
  </si>
  <si>
    <t>0,9+0,9</t>
  </si>
  <si>
    <t>Ostění dveří levého a pravého vstupu do šaten v místě požárního pásu</t>
  </si>
  <si>
    <t>0,9*4</t>
  </si>
  <si>
    <t>32</t>
  </si>
  <si>
    <t>63140348/R</t>
  </si>
  <si>
    <t>deska tepelně izolační minerální kontaktních fasád podélné vlákno λ=0,039 tl 30mm</t>
  </si>
  <si>
    <t>136753287</t>
  </si>
  <si>
    <t>1,8*0,42</t>
  </si>
  <si>
    <t>1,8*0,48</t>
  </si>
  <si>
    <t>1,8*0,43</t>
  </si>
  <si>
    <t>2,394*1,1 'Přepočtené koeficientem množství</t>
  </si>
  <si>
    <t>33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</si>
  <si>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</si>
  <si>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</si>
  <si>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-1210874900</t>
  </si>
  <si>
    <t>https://podminky.urs.cz/item/CS_URS_2023_02/622221041</t>
  </si>
  <si>
    <t>Protipožární pás ve výšce +0,200 - +1,100 (po parapet oken)</t>
  </si>
  <si>
    <t>11,71*0,9</t>
  </si>
  <si>
    <t>57,21*0,9</t>
  </si>
  <si>
    <t>(11,71-0,9)*0,9</t>
  </si>
  <si>
    <t>(57,21+1,9+1,9-1,06-1,34)*0,9</t>
  </si>
  <si>
    <t>34</t>
  </si>
  <si>
    <t>63142047/R</t>
  </si>
  <si>
    <t>deska tepelně izolační minerální kontaktních fasád podélné vlákno λ=0,039 tl 180mm</t>
  </si>
  <si>
    <t>-1330406158</t>
  </si>
  <si>
    <t>124,506*1,05 'Přepočtené koeficientem množství</t>
  </si>
  <si>
    <t>35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</si>
  <si>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</si>
  <si>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</si>
  <si>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630979221</t>
  </si>
  <si>
    <t>https://podminky.urs.cz/item/CS_URS_2023_02/622222051</t>
  </si>
  <si>
    <t>Ostění dveří mezi hospodou a chladícím boxem v místě požárního pásu</t>
  </si>
  <si>
    <t>36</t>
  </si>
  <si>
    <t>-2032993881</t>
  </si>
  <si>
    <t>1,8*0,39</t>
  </si>
  <si>
    <t>0,702*1,1 'Přepočtené koeficientem množství</t>
  </si>
  <si>
    <t>37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</si>
  <si>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</si>
  <si>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</si>
  <si>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-1325525998</t>
  </si>
  <si>
    <t>https://podminky.urs.cz/item/CS_URS_2023_02/622251101</t>
  </si>
  <si>
    <t>38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</si>
  <si>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</si>
  <si>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</si>
  <si>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-481018370</t>
  </si>
  <si>
    <t>https://podminky.urs.cz/item/CS_URS_2023_02/622251105</t>
  </si>
  <si>
    <t>39</t>
  </si>
  <si>
    <t>622142001</t>
  </si>
  <si>
    <t>Potažení vnějších ploch pletivem v ploše nebo pruzích, na plném podkladu sklovláknitým vtlačením do tmelu stěn</t>
  </si>
  <si>
    <t>-1228656713</t>
  </si>
  <si>
    <t>https://podminky.urs.cz/item/CS_URS_2023_02/622142001</t>
  </si>
  <si>
    <t>Ostění a nadpraží výplní osazených zároveň se zdivem (nové výplně z roku 2023)</t>
  </si>
  <si>
    <t>((2,04+1,4+1,4)*0,18)*2</t>
  </si>
  <si>
    <t>((2,04+1,4+1,4)*0,18)*6</t>
  </si>
  <si>
    <t>((1,5+2,5+2,5)*0,18)*2</t>
  </si>
  <si>
    <t>((0,69+0,69+0,69)*0,18)*2</t>
  </si>
  <si>
    <t>((1,28+1,25+1,25)*0,18)*31</t>
  </si>
  <si>
    <t>(1,35+2,1+2,1)*0,18</t>
  </si>
  <si>
    <t>((0,6+0,6+0,6)*0,18)*2</t>
  </si>
  <si>
    <t>((1,46+1,4+1,4)*0,18)*4</t>
  </si>
  <si>
    <t>40</t>
  </si>
  <si>
    <t>622252001</t>
  </si>
  <si>
    <t>Montáž profilů kontaktního zateplení zakládacích soklových připevněných hmoždinkami</t>
  </si>
  <si>
    <t>-1278238386</t>
  </si>
  <si>
    <t>https://podminky.urs.cz/item/CS_URS_2023_02/622252001</t>
  </si>
  <si>
    <t>11,71</t>
  </si>
  <si>
    <t>57,21</t>
  </si>
  <si>
    <t>11,71-0,9+1,13</t>
  </si>
  <si>
    <t>57,21+1,9+1,9-1,06-1,34</t>
  </si>
  <si>
    <t>41</t>
  </si>
  <si>
    <t>59051655</t>
  </si>
  <si>
    <t>profil zakládací Al tl 0,7mm pro ETICS pro izolant tl 180mm</t>
  </si>
  <si>
    <t>-1091091000</t>
  </si>
  <si>
    <t>139,47*1,05 'Přepočtené koeficientem množství</t>
  </si>
  <si>
    <t>42</t>
  </si>
  <si>
    <t>622143003</t>
  </si>
  <si>
    <t>Montáž omítkových profilů plastových, pozinkovaných nebo dřevěných upevněných vtlačením do podkladní vrstvy nebo přibitím rohových s tkaninou</t>
  </si>
  <si>
    <t>-405800613</t>
  </si>
  <si>
    <t>https://podminky.urs.cz/item/CS_URS_2023_02/622143003</t>
  </si>
  <si>
    <t>(1,4+1,4)*2</t>
  </si>
  <si>
    <t>(1,4+1,4)*6</t>
  </si>
  <si>
    <t>(2,5+2,5)*2</t>
  </si>
  <si>
    <t>(0,69+0,69)*2</t>
  </si>
  <si>
    <t>(1,25+1,25)*31</t>
  </si>
  <si>
    <t>(0,6+0,6)*2</t>
  </si>
  <si>
    <t>6,13+0,5+0,5+6,13</t>
  </si>
  <si>
    <t>(0,59+0,59)*4</t>
  </si>
  <si>
    <t>2,17+2,17</t>
  </si>
  <si>
    <t>2,17+2,17+2,17+2,17</t>
  </si>
  <si>
    <t>2,18+2,18</t>
  </si>
  <si>
    <t>2,1+2,1</t>
  </si>
  <si>
    <t>2,15+2,15</t>
  </si>
  <si>
    <t>(1,4+1,4)*4</t>
  </si>
  <si>
    <t>6,02+6,18+6,24+5,98+0,5+0,5</t>
  </si>
  <si>
    <t>43</t>
  </si>
  <si>
    <t>59051486</t>
  </si>
  <si>
    <t>profil rohový PVC 15x15mm s výztužnou tkaninou š 100mm pro ETICS</t>
  </si>
  <si>
    <t>1022592377</t>
  </si>
  <si>
    <t>285,76*1,15 'Přepočtené koeficientem množství</t>
  </si>
  <si>
    <t>44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</si>
  <si>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</si>
  <si>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</si>
  <si>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-1284399465</t>
  </si>
  <si>
    <t>https://podminky.urs.cz/item/CS_URS_2023_02/622143004</t>
  </si>
  <si>
    <t>(2,04+1,4+1,4)*2</t>
  </si>
  <si>
    <t>(2,04+1,4+1,4)*6</t>
  </si>
  <si>
    <t>(1,5+2,5+2,5)*2</t>
  </si>
  <si>
    <t>(0,69+0,69+0,69)*2</t>
  </si>
  <si>
    <t>(1,28+1,25+1,25)*31</t>
  </si>
  <si>
    <t>(0,83+0,6+0,6)*2</t>
  </si>
  <si>
    <t>(0,86+0,59+0,59)*4</t>
  </si>
  <si>
    <t>0,9+2+2</t>
  </si>
  <si>
    <t>1,13+2,17+2,17</t>
  </si>
  <si>
    <t>1,06+2,18+2,18</t>
  </si>
  <si>
    <t>1,35+2,1+2,1</t>
  </si>
  <si>
    <t>(0,6+0,6+0,6)*2</t>
  </si>
  <si>
    <t>1,34+2,15+2,15</t>
  </si>
  <si>
    <t>(1,46+1,4+1,4)*4</t>
  </si>
  <si>
    <t>45</t>
  </si>
  <si>
    <t>28342205</t>
  </si>
  <si>
    <t>profil začišťovací PVC 6mm s výztužnou tkaninou pro ostění ETICS</t>
  </si>
  <si>
    <t>-425132253</t>
  </si>
  <si>
    <t>367,9*1,15 'Přepočtené koeficientem množství</t>
  </si>
  <si>
    <t>46</t>
  </si>
  <si>
    <t>622252002</t>
  </si>
  <si>
    <t>Montáž profilů kontaktního zateplení ostatních stěnových, dilatačních apod. lepených do tmelu</t>
  </si>
  <si>
    <t>-455231844</t>
  </si>
  <si>
    <t>https://podminky.urs.cz/item/CS_URS_2023_02/622252002</t>
  </si>
  <si>
    <t>Průběžná dilatace - Jižní stěna</t>
  </si>
  <si>
    <t>6,13+6,13</t>
  </si>
  <si>
    <t>Rohová dilatace - Severní stěna</t>
  </si>
  <si>
    <t>6,02+5,98</t>
  </si>
  <si>
    <t>Nadpražní lišta oken a dveří vč. výklenků</t>
  </si>
  <si>
    <t>2,04*2</t>
  </si>
  <si>
    <t>2,04*6</t>
  </si>
  <si>
    <t>1,5*2</t>
  </si>
  <si>
    <t>0,69*2</t>
  </si>
  <si>
    <t>1,28*31</t>
  </si>
  <si>
    <t>0,83*2</t>
  </si>
  <si>
    <t>0,86*4</t>
  </si>
  <si>
    <t>1,13+1,17</t>
  </si>
  <si>
    <t>1,06</t>
  </si>
  <si>
    <t>1,35</t>
  </si>
  <si>
    <t>0,6*2</t>
  </si>
  <si>
    <t>1,34+2,1</t>
  </si>
  <si>
    <t>1,64*4</t>
  </si>
  <si>
    <t>56,85+56,85</t>
  </si>
  <si>
    <t>Parapetní</t>
  </si>
  <si>
    <t>Nová okna osazená zároveň s fasádou</t>
  </si>
  <si>
    <t>2,04*6+0,69*2+1,28*31+1,5*2+0,86*2</t>
  </si>
  <si>
    <t>0,86*4+2,04*2+1,35+1,28*31+0,6*2+1,46*4</t>
  </si>
  <si>
    <t>47</t>
  </si>
  <si>
    <t>59051500</t>
  </si>
  <si>
    <t>profil dilatační stěnový PVC s výztužnou tkaninou pro ETICS</t>
  </si>
  <si>
    <t>-1987967778</t>
  </si>
  <si>
    <t>12,26*1,2 'Přepočtené koeficientem množství</t>
  </si>
  <si>
    <t>48</t>
  </si>
  <si>
    <t>59051502</t>
  </si>
  <si>
    <t>profil dilatační rohový PVC s výztužnou tkaninou pro ETICS</t>
  </si>
  <si>
    <t>749496460</t>
  </si>
  <si>
    <t>12*1,2 'Přepočtené koeficientem množství</t>
  </si>
  <si>
    <t>49</t>
  </si>
  <si>
    <t>59051510</t>
  </si>
  <si>
    <t>profil začišťovací s okapnicí PVC s výztužnou tkaninou pro nadpraží ETICS</t>
  </si>
  <si>
    <t>-174653113</t>
  </si>
  <si>
    <t>244,09*1,2 'Přepočtené koeficientem množství</t>
  </si>
  <si>
    <t>50</t>
  </si>
  <si>
    <t>59051512</t>
  </si>
  <si>
    <t>profil začišťovací s okapnicí PVC s výztužnou tkaninou pro parapet ETICS</t>
  </si>
  <si>
    <t>-1349349993</t>
  </si>
  <si>
    <t>121,13*1,2 'Přepočtené koeficientem množství</t>
  </si>
  <si>
    <t>51</t>
  </si>
  <si>
    <t>622151021</t>
  </si>
  <si>
    <t>Penetrační nátěr vnějších pastovitých tenkovrstvých omítek mozaikových akrylátový stěn</t>
  </si>
  <si>
    <t>309044452</t>
  </si>
  <si>
    <t>https://podminky.urs.cz/item/CS_URS_2023_02/622151021</t>
  </si>
  <si>
    <t>300mm nad terén</t>
  </si>
  <si>
    <t>11,71*0,3</t>
  </si>
  <si>
    <t>57,21*0,3</t>
  </si>
  <si>
    <t>(11,71-0,9+0,18+0,18-1,13+0,18+0,18)*0,3</t>
  </si>
  <si>
    <t>(57,21+1,9+1,9-1,06+0,18+0,18-1,34+0,18+0,18)*0,3</t>
  </si>
  <si>
    <t>52</t>
  </si>
  <si>
    <t>622511102</t>
  </si>
  <si>
    <t>Omítka tenkovrstvá akrylátová vnějších ploch probarvená bez penetrace mozaiková jemnozrnná stěn</t>
  </si>
  <si>
    <t>533902032</t>
  </si>
  <si>
    <t>https://podminky.urs.cz/item/CS_URS_2023_02/622511102</t>
  </si>
  <si>
    <t>53</t>
  </si>
  <si>
    <t>622151031</t>
  </si>
  <si>
    <t>Penetrační nátěr vnějších pastovitých tenkovrstvých omítek silikonový stěn</t>
  </si>
  <si>
    <t>-1636504517</t>
  </si>
  <si>
    <t>https://podminky.urs.cz/item/CS_URS_2023_02/622151031</t>
  </si>
  <si>
    <t>11,71*7</t>
  </si>
  <si>
    <t>10,38*5,83</t>
  </si>
  <si>
    <t>36,45*6,06</t>
  </si>
  <si>
    <t>(1,5+2,5+2,5+1,5+2,5+2,5+0,69+0,69+0,69+0,69+0,69+0,69)*0,18</t>
  </si>
  <si>
    <t>((0,83+0,6+0,6)*0,18)*2</t>
  </si>
  <si>
    <t>((0,86+0,59+0,59)*0,32)*4</t>
  </si>
  <si>
    <t>(0,9+2,17+2,17)*0,18</t>
  </si>
  <si>
    <t>10,38*5,72</t>
  </si>
  <si>
    <t>36,45*5,91</t>
  </si>
  <si>
    <t>10,2*5,68</t>
  </si>
  <si>
    <t>1,9*5,88</t>
  </si>
  <si>
    <t>1,9*5,91</t>
  </si>
  <si>
    <t>(1,34+2,15+2,15)*0,18</t>
  </si>
  <si>
    <t>54</t>
  </si>
  <si>
    <t>622531012</t>
  </si>
  <si>
    <t>Omítka tenkovrstvá silikonová vnějších ploch probarvená bez penetrace zatíraná (škrábaná), zrnitost 1,5 mm stěn</t>
  </si>
  <si>
    <t>-471934727</t>
  </si>
  <si>
    <t>https://podminky.urs.cz/item/CS_URS_2023_02/622531012</t>
  </si>
  <si>
    <t>Ostatní konstrukce a práce, bourání</t>
  </si>
  <si>
    <t>55</t>
  </si>
  <si>
    <t>962031132</t>
  </si>
  <si>
    <t>Bourání příček z cihel, tvárnic nebo příčkovek z cihel pálených, plných nebo dutých na maltu vápennou nebo vápenocementovou, tl. do 100 mm</t>
  </si>
  <si>
    <t>-1109329214</t>
  </si>
  <si>
    <t>https://podminky.urs.cz/item/CS_URS_2023_02/962031132</t>
  </si>
  <si>
    <t>Zazdívka původního otvoru z tvárnic Ytong mezi hospodou a chladící místností</t>
  </si>
  <si>
    <t>1,17*2,17</t>
  </si>
  <si>
    <t>-0,6*2</t>
  </si>
  <si>
    <t>56</t>
  </si>
  <si>
    <t>966054121</t>
  </si>
  <si>
    <t>Vybourání říms ze železobetonu vyložených do 500 mm</t>
  </si>
  <si>
    <t>-2109121391</t>
  </si>
  <si>
    <t>https://podminky.urs.cz/item/CS_URS_2023_02/966054121</t>
  </si>
  <si>
    <t>V místě přístřešků u hospody</t>
  </si>
  <si>
    <t>10,5</t>
  </si>
  <si>
    <t>57</t>
  </si>
  <si>
    <t>968062374</t>
  </si>
  <si>
    <t>Vybourání dřevěných rámů oken s křídly, dveřních zárubní, vrat, stěn, ostění nebo obkladů rámů oken s křídly zdvojených, plochy do 1 m2</t>
  </si>
  <si>
    <t>1853856878</t>
  </si>
  <si>
    <t>https://podminky.urs.cz/item/CS_URS_2023_02/968062374</t>
  </si>
  <si>
    <t>(0,83*0,6)*1</t>
  </si>
  <si>
    <t>58</t>
  </si>
  <si>
    <t>968062455</t>
  </si>
  <si>
    <t>Vybourání dřevěných rámů oken s křídly, dveřních zárubní, vrat, stěn, ostění nebo obkladů dveřních zárubní, plochy do 2 m2</t>
  </si>
  <si>
    <t>1489798817</t>
  </si>
  <si>
    <t>https://podminky.urs.cz/item/CS_URS_2023_02/968062455</t>
  </si>
  <si>
    <t>Dveře mezi hospodou a chladící místností</t>
  </si>
  <si>
    <t>59</t>
  </si>
  <si>
    <t>978015341</t>
  </si>
  <si>
    <t>Otlučení vápenných nebo vápenocementových omítek vnějších ploch s vyškrabáním spar a s očištěním zdiva stupně členitosti 1 a 2, v rozsahu přes 10 do 30 %</t>
  </si>
  <si>
    <t>689784516</t>
  </si>
  <si>
    <t>https://podminky.urs.cz/item/CS_URS_2023_02/978015341</t>
  </si>
  <si>
    <t>Odpočet kabřinec</t>
  </si>
  <si>
    <t>60</t>
  </si>
  <si>
    <t>978059641</t>
  </si>
  <si>
    <t>Odsekání obkladů stěn včetně otlučení podkladní omítky až na zdivo z obkládaček vnějších, z jakýchkoliv materiálů, plochy přes 1 m2</t>
  </si>
  <si>
    <t>1919927902</t>
  </si>
  <si>
    <t>https://podminky.urs.cz/item/CS_URS_2023_02/978059641</t>
  </si>
  <si>
    <t>Obklad soklu z kabřince</t>
  </si>
  <si>
    <t>61</t>
  </si>
  <si>
    <t>009-x1</t>
  </si>
  <si>
    <t>Demontáž nástěnky a schránky na fasády, uschování</t>
  </si>
  <si>
    <t>soubor</t>
  </si>
  <si>
    <t>-1622700729</t>
  </si>
  <si>
    <t>62</t>
  </si>
  <si>
    <t>009-x3</t>
  </si>
  <si>
    <t>Demontáž polohových štítků na fasádě, uschování - Severní strana</t>
  </si>
  <si>
    <t>1301326818</t>
  </si>
  <si>
    <t>63</t>
  </si>
  <si>
    <t>009-x2</t>
  </si>
  <si>
    <t>D+M+PH Zpětná montáž nástěnky a schránky na fasádu s novým ukotvením</t>
  </si>
  <si>
    <t>-1650171132</t>
  </si>
  <si>
    <t>64</t>
  </si>
  <si>
    <t>009-x4</t>
  </si>
  <si>
    <t>D+M+PH Zpětná montáž polohových štítků na fasádě s novým ukotvením - Severní strana</t>
  </si>
  <si>
    <t>-372630595</t>
  </si>
  <si>
    <t>65</t>
  </si>
  <si>
    <t>009-x5</t>
  </si>
  <si>
    <t>D+M+PH Úprava štítů střech - rozebrání závětrných lišt, likvidace odpadu, prodloužení střešní krytiny vč. podkladních konstrukcí a všech vrstev, nové Tizn závětrné lišty, prodloužení žlabů</t>
  </si>
  <si>
    <t>1903278942</t>
  </si>
  <si>
    <t>7,4+7,4+7,4+7,4+8,6+8,6+8,6+8,6</t>
  </si>
  <si>
    <t>66</t>
  </si>
  <si>
    <t>009-x6</t>
  </si>
  <si>
    <t>D+M+PH Úprava střechy v místech zateplení štítů vyšší části budovy - demontáž lemování, uschování, zaříznutí střešní krytiny a všech podkladních konstrukcí a vrstev o tloušťku KZS, po provedení KZS zpětná montáž lemování</t>
  </si>
  <si>
    <t>-595526528</t>
  </si>
  <si>
    <t>8,6+8,6+8,6+8,6</t>
  </si>
  <si>
    <t>67</t>
  </si>
  <si>
    <t>009-x7</t>
  </si>
  <si>
    <t>Vyřezání pěn kolem vyměněných oken, likvidace odpadu, nové zapěnění před provedením KZS</t>
  </si>
  <si>
    <t>1664269078</t>
  </si>
  <si>
    <t>68</t>
  </si>
  <si>
    <t>009-x8</t>
  </si>
  <si>
    <t>Dočištění vybouraného stropu nad levým a pravým vstupem do šaten vč. likvidace odpadu - přesahující beton, odřezání armatur</t>
  </si>
  <si>
    <t>1622637317</t>
  </si>
  <si>
    <t>69</t>
  </si>
  <si>
    <t>985311213</t>
  </si>
  <si>
    <t>Reprofilace betonu sanačními maltami na cementové bázi ručně líce kleneb a podhledů, tloušťky přes 20 do 30 mm</t>
  </si>
  <si>
    <t>1887026254</t>
  </si>
  <si>
    <t>https://podminky.urs.cz/item/CS_URS_2023_02/985311213</t>
  </si>
  <si>
    <t>Podstřešní římsa - rozsah 30%</t>
  </si>
  <si>
    <t>((56,85+56,85)*(0,2+0,1))*0,3</t>
  </si>
  <si>
    <t>70</t>
  </si>
  <si>
    <t>985311912</t>
  </si>
  <si>
    <t>Reprofilace betonu sanačními maltami na cementové bázi ručně Příplatek k cenám za plochu do 10 m2 jednotlivě</t>
  </si>
  <si>
    <t>-953153435</t>
  </si>
  <si>
    <t>https://podminky.urs.cz/item/CS_URS_2023_02/985311912</t>
  </si>
  <si>
    <t>71</t>
  </si>
  <si>
    <t>985323212</t>
  </si>
  <si>
    <t>Spojovací můstek reprofilovaného betonu na epoxidové bázi, tloušťky 2 mm</t>
  </si>
  <si>
    <t>1307260192</t>
  </si>
  <si>
    <t>https://podminky.urs.cz/item/CS_URS_2023_02/985323212</t>
  </si>
  <si>
    <t>72</t>
  </si>
  <si>
    <t>985323912</t>
  </si>
  <si>
    <t>Spojovací můstek reprofilovaného betonu Příplatek k cenám za plochu do 10 m2 jednotlivě</t>
  </si>
  <si>
    <t>1638276096</t>
  </si>
  <si>
    <t>https://podminky.urs.cz/item/CS_URS_2023_02/985323912</t>
  </si>
  <si>
    <t>73</t>
  </si>
  <si>
    <t>941211111</t>
  </si>
  <si>
    <t>Lešení řadové rámové lehké pracovní s podlahami s provozním zatížením tř. 3 do 200 kg/m2 šířky tř. SW06 od 0,6 do 0,9 m výšky do 10 m montáž</t>
  </si>
  <si>
    <t>23973568</t>
  </si>
  <si>
    <t>https://podminky.urs.cz/item/CS_URS_2023_02/941211111</t>
  </si>
  <si>
    <t>14*8</t>
  </si>
  <si>
    <t>59*8</t>
  </si>
  <si>
    <t>(59+2+2)*8</t>
  </si>
  <si>
    <t>74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</si>
  <si>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</si>
  <si>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</si>
  <si>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-622234093</t>
  </si>
  <si>
    <t>https://podminky.urs.cz/item/CS_URS_2023_02/941211211</t>
  </si>
  <si>
    <t>1200*90</t>
  </si>
  <si>
    <t>75</t>
  </si>
  <si>
    <t>941211811</t>
  </si>
  <si>
    <t>Lešení řadové rámové lehké pracovní s podlahami s provozním zatížením tř. 3 do 200 kg/m2 šířky tř. SW06 od 0,6 do 0,9 m výšky do 10 m demontáž</t>
  </si>
  <si>
    <t>-1842527870</t>
  </si>
  <si>
    <t>https://podminky.urs.cz/item/CS_URS_2023_02/941211811</t>
  </si>
  <si>
    <t>76</t>
  </si>
  <si>
    <t>944611111</t>
  </si>
  <si>
    <t>Plachta ochranná zavěšená na konstrukci lešení z textilie z umělých vláken montáž</t>
  </si>
  <si>
    <t>505423850</t>
  </si>
  <si>
    <t>https://podminky.urs.cz/item/CS_URS_2023_02/944611111</t>
  </si>
  <si>
    <t>77</t>
  </si>
  <si>
    <t>944611211</t>
  </si>
  <si>
    <t>Plachta ochranná zavěšená na konstrukci lešení z textilie z umělých vláken příplatek k ceně za každý den použití</t>
  </si>
  <si>
    <t>1523082594</t>
  </si>
  <si>
    <t>https://podminky.urs.cz/item/CS_URS_2023_02/944611211</t>
  </si>
  <si>
    <t>78</t>
  </si>
  <si>
    <t>944611811</t>
  </si>
  <si>
    <t>Plachta ochranná zavěšená na konstrukci lešení z textilie z umělých vláken demontáž</t>
  </si>
  <si>
    <t>-1575728503</t>
  </si>
  <si>
    <t>https://podminky.urs.cz/item/CS_URS_2023_02/944611811</t>
  </si>
  <si>
    <t>79</t>
  </si>
  <si>
    <t>944711112</t>
  </si>
  <si>
    <t>Stříška záchytná zřizovaná současně s lehkým nebo těžkým lešením šířky přes 1,5 do 2,0 m montáž</t>
  </si>
  <si>
    <t>-331819296</t>
  </si>
  <si>
    <t>https://podminky.urs.cz/item/CS_URS_2023_02/944711112</t>
  </si>
  <si>
    <t>Vstup do šaten a hospody</t>
  </si>
  <si>
    <t>3*2</t>
  </si>
  <si>
    <t>80</t>
  </si>
  <si>
    <t>944711212</t>
  </si>
  <si>
    <t>Stříška záchytná zřizovaná současně s lehkým nebo těžkým lešením šířky přes 1,5 do 2,0 m příplatek k ceně za každý den použití</t>
  </si>
  <si>
    <t>-1331199021</t>
  </si>
  <si>
    <t>https://podminky.urs.cz/item/CS_URS_2023_02/944711212</t>
  </si>
  <si>
    <t>6*90</t>
  </si>
  <si>
    <t>81</t>
  </si>
  <si>
    <t>944711812</t>
  </si>
  <si>
    <t>Stříška záchytná zřizovaná současně s lehkým nebo těžkým lešením šířky přes 1,5 do 2,0 m demontáž</t>
  </si>
  <si>
    <t>1920587175</t>
  </si>
  <si>
    <t>https://podminky.urs.cz/item/CS_URS_2023_02/944711812</t>
  </si>
  <si>
    <t>82</t>
  </si>
  <si>
    <t>949101111</t>
  </si>
  <si>
    <t>Lešení pomocné pracovní pro objekty pozemních staveb pro zatížení do 150 kg/m2, o výšce lešeňové podlahy do 1,9 m</t>
  </si>
  <si>
    <t>1535710702</t>
  </si>
  <si>
    <t>https://podminky.urs.cz/item/CS_URS_2023_02/949101111</t>
  </si>
  <si>
    <t>1*2</t>
  </si>
  <si>
    <t>83</t>
  </si>
  <si>
    <t>952901111</t>
  </si>
  <si>
    <t>Vyčištění budov nebo objektů před předáním do užívání budov bytové nebo občanské výstavby, světlé výšky podlaží do 4 m</t>
  </si>
  <si>
    <t>-325920879</t>
  </si>
  <si>
    <t>https://podminky.urs.cz/item/CS_URS_2023_02/952901111</t>
  </si>
  <si>
    <t>Po výměně výplní a následném zednickém začištění</t>
  </si>
  <si>
    <t>997</t>
  </si>
  <si>
    <t>Přesun sutě</t>
  </si>
  <si>
    <t>84</t>
  </si>
  <si>
    <t>997002611</t>
  </si>
  <si>
    <t>Nakládání suti a vybouraných hmot na dopravní prostředek pro vodorovné přemístění</t>
  </si>
  <si>
    <t>t</t>
  </si>
  <si>
    <t>-497695313</t>
  </si>
  <si>
    <t>https://podminky.urs.cz/item/CS_URS_2023_02/997002611</t>
  </si>
  <si>
    <t>85</t>
  </si>
  <si>
    <t>997013212</t>
  </si>
  <si>
    <t>Vnitrostaveništní doprava suti a vybouraných hmot vodorovně do 50 m svisle ručně pro budovy a haly výšky přes 6 do 9 m</t>
  </si>
  <si>
    <t>1477522720</t>
  </si>
  <si>
    <t>https://podminky.urs.cz/item/CS_URS_2023_02/997013212</t>
  </si>
  <si>
    <t>86</t>
  </si>
  <si>
    <t>997013501</t>
  </si>
  <si>
    <t>Odvoz suti a vybouraných hmot na skládku nebo meziskládku se složením, na vzdálenost do 1 km</t>
  </si>
  <si>
    <t>-1650683503</t>
  </si>
  <si>
    <t>https://podminky.urs.cz/item/CS_URS_2023_02/997013501</t>
  </si>
  <si>
    <t>87</t>
  </si>
  <si>
    <t>997013509</t>
  </si>
  <si>
    <t>Odvoz suti a vybouraných hmot na skládku nebo meziskládku se složením, na vzdálenost Příplatek k ceně za každý další i započatý 1 km přes 1 km</t>
  </si>
  <si>
    <t>21823118</t>
  </si>
  <si>
    <t>https://podminky.urs.cz/item/CS_URS_2023_02/997013509</t>
  </si>
  <si>
    <t>26,103*7</t>
  </si>
  <si>
    <t>88</t>
  </si>
  <si>
    <t>997013602</t>
  </si>
  <si>
    <t>Poplatek za uložení stavebního odpadu na skládce (skládkovné) z armovaného betonu zatříděného do Katalogu odpadů pod kódem 17 01 01</t>
  </si>
  <si>
    <t>880278344</t>
  </si>
  <si>
    <t>https://podminky.urs.cz/item/CS_URS_2023_02/997013602</t>
  </si>
  <si>
    <t>89</t>
  </si>
  <si>
    <t>997013603</t>
  </si>
  <si>
    <t>Poplatek za uložení stavebního odpadu na skládce (skládkovné) cihelného zatříděného do Katalogu odpadů pod kódem 17 01 02</t>
  </si>
  <si>
    <t>-940898771</t>
  </si>
  <si>
    <t>https://podminky.urs.cz/item/CS_URS_2023_02/997013603</t>
  </si>
  <si>
    <t>90</t>
  </si>
  <si>
    <t>997013607</t>
  </si>
  <si>
    <t>Poplatek za uložení stavebního odpadu na skládce (skládkovné) z tašek a keramických výrobků zatříděného do Katalogu odpadů pod kódem 17 01 03</t>
  </si>
  <si>
    <t>1356792006</t>
  </si>
  <si>
    <t>https://podminky.urs.cz/item/CS_URS_2023_02/997013607</t>
  </si>
  <si>
    <t>91</t>
  </si>
  <si>
    <t>997013631</t>
  </si>
  <si>
    <t>Poplatek za uložení stavebního odpadu na skládce (skládkovné) směsného stavebního a demoličního zatříděného do Katalogu odpadů pod kódem 17 09 04</t>
  </si>
  <si>
    <t>1564909478</t>
  </si>
  <si>
    <t>https://podminky.urs.cz/item/CS_URS_2023_02/997013631</t>
  </si>
  <si>
    <t>26,103-1,134-10,065-13,662</t>
  </si>
  <si>
    <t>998</t>
  </si>
  <si>
    <t>Přesun hmot</t>
  </si>
  <si>
    <t>92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</si>
  <si>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</si>
  <si>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</si>
  <si>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-1056625327</t>
  </si>
  <si>
    <t>https://podminky.urs.cz/item/CS_URS_2023_02/998018002</t>
  </si>
  <si>
    <t>PSV</t>
  </si>
  <si>
    <t>Práce a dodávky PSV</t>
  </si>
  <si>
    <t>713</t>
  </si>
  <si>
    <t>Izolace tepelné</t>
  </si>
  <si>
    <t>93</t>
  </si>
  <si>
    <t>713-x1</t>
  </si>
  <si>
    <t>D+M Vyspádování pod vnější parapety polystyrenem XPS s vyztužením perlinkou a tmelem</t>
  </si>
  <si>
    <t>276330810</t>
  </si>
  <si>
    <t>94</t>
  </si>
  <si>
    <t>998713202</t>
  </si>
  <si>
    <t>Přesun hmot pro izolace tepelné stanovený procentní sazbou (%) z ceny vodorovná dopravní vzdálenost do 50 m v objektech výšky přes 6 do 12 m</t>
  </si>
  <si>
    <t>%</t>
  </si>
  <si>
    <t>1713806953</t>
  </si>
  <si>
    <t>https://podminky.urs.cz/item/CS_URS_2023_02/998713202</t>
  </si>
  <si>
    <t>741</t>
  </si>
  <si>
    <t>Elektroinstalace - silnoproud</t>
  </si>
  <si>
    <t>95</t>
  </si>
  <si>
    <t>741-x1</t>
  </si>
  <si>
    <t>Demontáž svislých svodů hromosvodu vč. likvidace</t>
  </si>
  <si>
    <t>1225813877</t>
  </si>
  <si>
    <t>7*2</t>
  </si>
  <si>
    <t>96</t>
  </si>
  <si>
    <t>741-x3</t>
  </si>
  <si>
    <t>Demontáž nástěnného svítidla vč. uschování</t>
  </si>
  <si>
    <t>926614150</t>
  </si>
  <si>
    <t>Nad levým vstupem do šaten</t>
  </si>
  <si>
    <t>Nad pravým vstupem do šaten</t>
  </si>
  <si>
    <t>97</t>
  </si>
  <si>
    <t>741-x5</t>
  </si>
  <si>
    <t>Demontáž rozvaděče vč. likvidace odpadu, D+M zazdívka otvoru</t>
  </si>
  <si>
    <t>935778980</t>
  </si>
  <si>
    <t>Rozvaděč u levého vstupu do šaten</t>
  </si>
  <si>
    <t>Rozvaděč u pravého vstupu do šaten</t>
  </si>
  <si>
    <t>98</t>
  </si>
  <si>
    <t>741-x7</t>
  </si>
  <si>
    <t>Demontáž kompletní elektroinstalace okolo hospody vč. likvidace (osvětlení teras, apod.)</t>
  </si>
  <si>
    <t>908042304</t>
  </si>
  <si>
    <t>99</t>
  </si>
  <si>
    <t>741-x2</t>
  </si>
  <si>
    <t>D+M Nových svislých svodů hromosvodu vč. měření odporů a revize</t>
  </si>
  <si>
    <t>-988594759</t>
  </si>
  <si>
    <t>100</t>
  </si>
  <si>
    <t>741-x4</t>
  </si>
  <si>
    <t>Zpětná montáž nástěnného svítidla s ukotvením přes KZS</t>
  </si>
  <si>
    <t>985724171</t>
  </si>
  <si>
    <t>101</t>
  </si>
  <si>
    <t>741-x6</t>
  </si>
  <si>
    <t>Proveření funkčnosti rozvaděče u pravého vstupu do šaten vedle rozvaděče Cetin - v případě nefunkčnosti likvidace a D+M zazdívka otvoru, v případě funkčnosti D+M nová elektro dvířka do nové úrovně KZS</t>
  </si>
  <si>
    <t>440913199</t>
  </si>
  <si>
    <t>102</t>
  </si>
  <si>
    <t>741-x8</t>
  </si>
  <si>
    <t>Ostatní elektroinstalace na fasádě - ověření funkčnosti kabelů a prvků na fasádě - v případě nefunkčnosti demontáž a likvidace</t>
  </si>
  <si>
    <t>-1485850816</t>
  </si>
  <si>
    <t>103</t>
  </si>
  <si>
    <t>741-x9</t>
  </si>
  <si>
    <t>D+M Připojení nového žebříku na Západní stěně k hromosvodu</t>
  </si>
  <si>
    <t>1966937369</t>
  </si>
  <si>
    <t>104</t>
  </si>
  <si>
    <t>998741202</t>
  </si>
  <si>
    <t>Přesun hmot pro silnoproud stanovený procentní sazbou (%) z ceny vodorovná dopravní vzdálenost do 50 m v objektech výšky přes 6 do 12 m</t>
  </si>
  <si>
    <t>-1574924250</t>
  </si>
  <si>
    <t>https://podminky.urs.cz/item/CS_URS_2023_02/998741202</t>
  </si>
  <si>
    <t>742</t>
  </si>
  <si>
    <t>Elektroinstalace - slaboproud</t>
  </si>
  <si>
    <t>105</t>
  </si>
  <si>
    <t>742-x1</t>
  </si>
  <si>
    <t>D+M Nová dvířka rozvaděče Cetin osadit do nové úrovně KZS - vedle pravého vstupu do šaten</t>
  </si>
  <si>
    <t>-565163110</t>
  </si>
  <si>
    <t>106</t>
  </si>
  <si>
    <t>742-x2</t>
  </si>
  <si>
    <t>Demontáž antén vč. kabeláže ze žebříku nad levým vstupem do šaten, přesun na střechu, úprava kabeláže, D+M kompletní prostup střechou, D+M nový držák antény</t>
  </si>
  <si>
    <t>637011495</t>
  </si>
  <si>
    <t>107</t>
  </si>
  <si>
    <t>998742202</t>
  </si>
  <si>
    <t>Přesun hmot pro slaboproud stanovený procentní sazbou (%) z ceny vodorovná dopravní vzdálenost do 50 m v objektech výšky přes 6 do 12 m</t>
  </si>
  <si>
    <t>-1170281247</t>
  </si>
  <si>
    <t>https://podminky.urs.cz/item/CS_URS_2023_02/998742202</t>
  </si>
  <si>
    <t>751</t>
  </si>
  <si>
    <t>Vzduchotechnika</t>
  </si>
  <si>
    <t>108</t>
  </si>
  <si>
    <t>751-x1</t>
  </si>
  <si>
    <t>D+M Úprava stávající VZT na Jižní straně fasády (bílá mřížka původního zazděného okna hospody) - demontíáž mřížky, likvidace, prodloužení potrubí na novou úroveň KZS, osazení nové nerez mřížky</t>
  </si>
  <si>
    <t>2058397313</t>
  </si>
  <si>
    <t>109</t>
  </si>
  <si>
    <t>751-x2</t>
  </si>
  <si>
    <t>D+M Úprava stávající VZT na Jižní straně fasády - ventilátor v okně hospody - odpojení a demontáž ventilátoru, uschování, montáž do nové okenní výplně, prodloužení stávajícího potrubí, napojení na stávající potrubí a zapojení</t>
  </si>
  <si>
    <t>-1930314542</t>
  </si>
  <si>
    <t>110</t>
  </si>
  <si>
    <t>751-x3</t>
  </si>
  <si>
    <t>D+M Úprava nové VZT na Jižní straně fasády (nová SPIRO trubka) - demontáž mřížky, zaříznutí potrubí do nové úrovně KZS, zpětná montáž mřížky</t>
  </si>
  <si>
    <t>-1596779906</t>
  </si>
  <si>
    <t>111</t>
  </si>
  <si>
    <t>998751201</t>
  </si>
  <si>
    <t>Přesun hmot pro vzduchotechniku stanovený procentní sazbou (%) z ceny vodorovná dopravní vzdálenost do 50 m v objektech výšky do 12 m</t>
  </si>
  <si>
    <t>-219808361</t>
  </si>
  <si>
    <t>https://podminky.urs.cz/item/CS_URS_2023_02/998751201</t>
  </si>
  <si>
    <t>762</t>
  </si>
  <si>
    <t>Konstrukce tesařské</t>
  </si>
  <si>
    <t>112</t>
  </si>
  <si>
    <t>762-x1</t>
  </si>
  <si>
    <t>Demontáž prkna podstřešní římsy vč. likvidace odpadu</t>
  </si>
  <si>
    <t>-789658639</t>
  </si>
  <si>
    <t>764</t>
  </si>
  <si>
    <t>Konstrukce klempířské</t>
  </si>
  <si>
    <t>113</t>
  </si>
  <si>
    <t>764002851</t>
  </si>
  <si>
    <t>Demontáž klempířských konstrukcí oplechování parapetů do suti</t>
  </si>
  <si>
    <t>1787328353</t>
  </si>
  <si>
    <t>https://podminky.urs.cz/item/CS_URS_2023_02/764002851</t>
  </si>
  <si>
    <t>0,83*3</t>
  </si>
  <si>
    <t>Východní strana - okna hospody</t>
  </si>
  <si>
    <t>Severní strana - okna hospody</t>
  </si>
  <si>
    <t>114</t>
  </si>
  <si>
    <t>764002861</t>
  </si>
  <si>
    <t>Demontáž klempířských konstrukcí oplechování říms do suti</t>
  </si>
  <si>
    <t>150706496</t>
  </si>
  <si>
    <t>https://podminky.urs.cz/item/CS_URS_2023_02/764002861</t>
  </si>
  <si>
    <t>115</t>
  </si>
  <si>
    <t>764004861</t>
  </si>
  <si>
    <t>Demontáž klempířských konstrukcí svodu do suti</t>
  </si>
  <si>
    <t>28679614</t>
  </si>
  <si>
    <t>https://podminky.urs.cz/item/CS_URS_2023_02/764004861</t>
  </si>
  <si>
    <t>7,5*5</t>
  </si>
  <si>
    <t>7*5</t>
  </si>
  <si>
    <t>116</t>
  </si>
  <si>
    <t>764226444/R</t>
  </si>
  <si>
    <t>Oplechování parapetů z hliníkového plechu rovných celoplošně lepené, bez rohů rš 280 mm</t>
  </si>
  <si>
    <t>-1371778283</t>
  </si>
  <si>
    <t>https://podminky.urs.cz/item/CS_URS_2023_02/764226444/R</t>
  </si>
  <si>
    <t>P</t>
  </si>
  <si>
    <t>Poznámka k položce:_x000d_
Skutečnou RŠ nutno zaměřit na stavbě</t>
  </si>
  <si>
    <t>2,04*2+1,35+1,28*31+0,6*2+1,46*4</t>
  </si>
  <si>
    <t>117</t>
  </si>
  <si>
    <t>764226445/R</t>
  </si>
  <si>
    <t>Oplechování parapetů z hliníkového plechu rovných celoplošně lepené, bez rohů rš 420 mm</t>
  </si>
  <si>
    <t>93439831</t>
  </si>
  <si>
    <t>118</t>
  </si>
  <si>
    <t>764548423</t>
  </si>
  <si>
    <t>Svod z titanzinkového předzvětralého plechu včetně objímek, kolen a odskoků kruhový, průměru 100 mm</t>
  </si>
  <si>
    <t>1490530521</t>
  </si>
  <si>
    <t>https://podminky.urs.cz/item/CS_URS_2023_02/764548423</t>
  </si>
  <si>
    <t>119</t>
  </si>
  <si>
    <t>764-x1</t>
  </si>
  <si>
    <t>D+M Oplechování zateplené podstřešní římsy TiZn plechem - zamezení zatékání vody pod KZS - cena vč. případného rozebrání žlabů, střechy, apod. se zpětnou montáží</t>
  </si>
  <si>
    <t>-1822980108</t>
  </si>
  <si>
    <t>120</t>
  </si>
  <si>
    <t>998764202</t>
  </si>
  <si>
    <t>Přesun hmot pro konstrukce klempířské stanovený procentní sazbou (%) z ceny vodorovná dopravní vzdálenost do 50 m v objektech výšky přes 6 do 12 m</t>
  </si>
  <si>
    <t>-1170602821</t>
  </si>
  <si>
    <t>https://podminky.urs.cz/item/CS_URS_2023_02/998764202</t>
  </si>
  <si>
    <t>766</t>
  </si>
  <si>
    <t>Konstrukce truhlářské</t>
  </si>
  <si>
    <t>121</t>
  </si>
  <si>
    <t>766441811</t>
  </si>
  <si>
    <t>Demontáž parapetních desek dřevěných nebo plastových šířky do 300 mm, délky do 1000 mm</t>
  </si>
  <si>
    <t>2044869691</t>
  </si>
  <si>
    <t>https://podminky.urs.cz/item/CS_URS_2023_02/766441811</t>
  </si>
  <si>
    <t>122</t>
  </si>
  <si>
    <t>766691914</t>
  </si>
  <si>
    <t>Ostatní práce vyvěšení nebo zavěšení křídel dřevěných dveřních, plochy do 2 m2</t>
  </si>
  <si>
    <t>-1265882536</t>
  </si>
  <si>
    <t>https://podminky.urs.cz/item/CS_URS_2023_02/766691914</t>
  </si>
  <si>
    <t>123</t>
  </si>
  <si>
    <t>766622216</t>
  </si>
  <si>
    <t>Montáž oken plastových plochy do 1 m2 včetně montáže rámu otevíravých do zdiva</t>
  </si>
  <si>
    <t>881369488</t>
  </si>
  <si>
    <t>https://podminky.urs.cz/item/CS_URS_2023_02/766622216</t>
  </si>
  <si>
    <t>124</t>
  </si>
  <si>
    <t>61140049</t>
  </si>
  <si>
    <t>okno plastové otevíravé/sklopné dvojsklo do plochy 1m2</t>
  </si>
  <si>
    <t>863774122</t>
  </si>
  <si>
    <t>Jiží stěna - okno hospody</t>
  </si>
  <si>
    <t>0,83*0,6</t>
  </si>
  <si>
    <t>Východní stěna - okno hospody</t>
  </si>
  <si>
    <t>125</t>
  </si>
  <si>
    <t>61140050</t>
  </si>
  <si>
    <t>okno plastové otevíravé/sklopné dvojsklo do plochy 1m2 S ÚPRAVOU VÝPLNĚ PRO VZT - OKNO NUTNO KOORDINOVAT S PROFESÍ VZT</t>
  </si>
  <si>
    <t>1907658736</t>
  </si>
  <si>
    <t>126</t>
  </si>
  <si>
    <t>766-R1</t>
  </si>
  <si>
    <t>Výroba, dodávka a montáž Nové okno plastové cca 900 x 1575 mm otevíravé/sklopné, s podsvětlíkem (včetně vybourání stávajícího okna, ubourání zdiva, včetně omítnutí, vyštukování,_x000d_
výmalby z vnější části, vnitřní parapet plastový, komůrkový s bočními kryty a parotěsné utěsnění dle ČSN). Cen zahrnuje i likvidaci odpadu, lešení, úklid, apod.</t>
  </si>
  <si>
    <t>1261188358</t>
  </si>
  <si>
    <t>127</t>
  </si>
  <si>
    <t>766660411</t>
  </si>
  <si>
    <t>Montáž dveřních křídel dřevěných nebo plastových vchodových dveří včetně rámu do zdiva jednokřídlových bez nadsvětlíku</t>
  </si>
  <si>
    <t>1232718714</t>
  </si>
  <si>
    <t>https://podminky.urs.cz/item/CS_URS_2023_02/766660411</t>
  </si>
  <si>
    <t>128</t>
  </si>
  <si>
    <t>61140500/R</t>
  </si>
  <si>
    <t>dveře jednokřídlé plastové bílé plné max rozměru otvoru 2,42m2 bezpečnostní třídy RC2 vč. bezpečnostního kování a bezpečnostního zámku</t>
  </si>
  <si>
    <t>-1409339768</t>
  </si>
  <si>
    <t>0,9*2,17</t>
  </si>
  <si>
    <t>1,953*1,8 'Přepočtené koeficientem množství</t>
  </si>
  <si>
    <t>129</t>
  </si>
  <si>
    <t>766629214</t>
  </si>
  <si>
    <t>Montáž oken dřevěných Příplatek k cenám za izolaci mezi ostěním a rámem okna při rovném ostění, připojovací spára tl. do 15 mm, páska</t>
  </si>
  <si>
    <t>-575938812</t>
  </si>
  <si>
    <t>https://podminky.urs.cz/item/CS_URS_2023_02/766629214</t>
  </si>
  <si>
    <t>(0,83+0,83+0,6+0,6)*1</t>
  </si>
  <si>
    <t>0,9+0,9+2,17+2,17</t>
  </si>
  <si>
    <t>130</t>
  </si>
  <si>
    <t>766694116</t>
  </si>
  <si>
    <t>Montáž ostatních truhlářských konstrukcí parapetních desek dřevěných nebo plastových šířky do 300 mm</t>
  </si>
  <si>
    <t>-2081138636</t>
  </si>
  <si>
    <t>https://podminky.urs.cz/item/CS_URS_2023_02/766694116</t>
  </si>
  <si>
    <t>0,83</t>
  </si>
  <si>
    <t>131</t>
  </si>
  <si>
    <t>61140078</t>
  </si>
  <si>
    <t>parapet plastový vnitřní – š 200mm, barva bílá</t>
  </si>
  <si>
    <t>650669263</t>
  </si>
  <si>
    <t>Poznámka k položce:_x000d_
Na stavbě nutno zaměřit skutečnou hloubku parapetu</t>
  </si>
  <si>
    <t>132</t>
  </si>
  <si>
    <t>61140076</t>
  </si>
  <si>
    <t>koncovka k parapetu oboustranná š 600mm, barva bílá</t>
  </si>
  <si>
    <t>-94099788</t>
  </si>
  <si>
    <t>133</t>
  </si>
  <si>
    <t>766694126</t>
  </si>
  <si>
    <t>Montáž ostatních truhlářských konstrukcí parapetních desek dřevěných nebo plastových šířky přes 300 mm</t>
  </si>
  <si>
    <t>-889040160</t>
  </si>
  <si>
    <t>https://podminky.urs.cz/item/CS_URS_2023_02/766694126</t>
  </si>
  <si>
    <t>134</t>
  </si>
  <si>
    <t>61140083/R</t>
  </si>
  <si>
    <t>parapet plastový vnitřní – š 450mm, barva bílá</t>
  </si>
  <si>
    <t>1674682467</t>
  </si>
  <si>
    <t>135</t>
  </si>
  <si>
    <t>69722691</t>
  </si>
  <si>
    <t>136</t>
  </si>
  <si>
    <t>998766202</t>
  </si>
  <si>
    <t>Přesun hmot pro konstrukce truhlářské stanovený procentní sazbou (%) z ceny vodorovná dopravní vzdálenost do 50 m v objektech výšky přes 6 do 12 m</t>
  </si>
  <si>
    <t>1280882378</t>
  </si>
  <si>
    <t>https://podminky.urs.cz/item/CS_URS_2023_02/998766202</t>
  </si>
  <si>
    <t>767</t>
  </si>
  <si>
    <t>Konstrukce zámečnické</t>
  </si>
  <si>
    <t>137</t>
  </si>
  <si>
    <t>767661811</t>
  </si>
  <si>
    <t>Demontáž mříží pevných nebo otevíravých</t>
  </si>
  <si>
    <t>-1222783139</t>
  </si>
  <si>
    <t>https://podminky.urs.cz/item/CS_URS_2023_02/767661811</t>
  </si>
  <si>
    <t>Východní strana - dveře hospody</t>
  </si>
  <si>
    <t>138</t>
  </si>
  <si>
    <t>767832802</t>
  </si>
  <si>
    <t>Demontáž venkovních požárních žebříků bez ochranného koše</t>
  </si>
  <si>
    <t>-981761194</t>
  </si>
  <si>
    <t>https://podminky.urs.cz/item/CS_URS_2023_02/767832802</t>
  </si>
  <si>
    <t>139</t>
  </si>
  <si>
    <t>767-x4</t>
  </si>
  <si>
    <t>Odřezání všech ocelových prvků na fasádě vč. likvidace</t>
  </si>
  <si>
    <t>-2131884302</t>
  </si>
  <si>
    <t>140</t>
  </si>
  <si>
    <t>767-x1</t>
  </si>
  <si>
    <t>Zpětná montáž mříže vstupních dveří do hospody s prodlouženým ukotvením a novými nátěry</t>
  </si>
  <si>
    <t>-2089198068</t>
  </si>
  <si>
    <t>141</t>
  </si>
  <si>
    <t>767-x2</t>
  </si>
  <si>
    <t>Výroba, dodávka a montáž otevíravé mříže pro nové dveře mezi hospodou a chladícím boxem vel. cca. 1,3x2,25m vč. nátěrů a ukotvení - vzhled dle stávajících mříže dveří</t>
  </si>
  <si>
    <t>185342286</t>
  </si>
  <si>
    <t>142</t>
  </si>
  <si>
    <t>767-x3</t>
  </si>
  <si>
    <t>Výroba, dodávka montáž pevných mříží pro okna hospody vel. cca. 100x80cm vč. nátěrů a ukotvení</t>
  </si>
  <si>
    <t>-1836754594</t>
  </si>
  <si>
    <t>143</t>
  </si>
  <si>
    <t>767832102</t>
  </si>
  <si>
    <t>Montáž venkovních požárních žebříků do zdiva bez suchovodu</t>
  </si>
  <si>
    <t>873726792</t>
  </si>
  <si>
    <t>https://podminky.urs.cz/item/CS_URS_2023_02/767832102</t>
  </si>
  <si>
    <t>144</t>
  </si>
  <si>
    <t>44983000</t>
  </si>
  <si>
    <t>žebřík venkovní bez suchovodu v provedení žárový Zn</t>
  </si>
  <si>
    <t>82743738</t>
  </si>
  <si>
    <t>145</t>
  </si>
  <si>
    <t>998767202</t>
  </si>
  <si>
    <t>Přesun hmot pro zámečnické konstrukce stanovený procentní sazbou (%) z ceny vodorovná dopravní vzdálenost do 50 m v objektech výšky přes 6 do 12 m</t>
  </si>
  <si>
    <t>-1917117450</t>
  </si>
  <si>
    <t>https://podminky.urs.cz/item/CS_URS_2023_02/998767202</t>
  </si>
  <si>
    <t>784</t>
  </si>
  <si>
    <t>Dokončovací práce - malby a tapety</t>
  </si>
  <si>
    <t>146</t>
  </si>
  <si>
    <t>784181121</t>
  </si>
  <si>
    <t>Penetrace podkladu jednonásobná hloubková akrylátová bezbarvá v místnostech výšky do 3,80 m</t>
  </si>
  <si>
    <t>-691472447</t>
  </si>
  <si>
    <t>https://podminky.urs.cz/item/CS_URS_2023_02/784181121</t>
  </si>
  <si>
    <t>Po výměně výplní z vnitřní strany</t>
  </si>
  <si>
    <t>((0,83+0,83+0,6+0,6)*2)*0,5</t>
  </si>
  <si>
    <t>(0,83+0,83+0,6+0,6)*0,5</t>
  </si>
  <si>
    <t>(0,9+2,17+2,17)*0,5</t>
  </si>
  <si>
    <t>147</t>
  </si>
  <si>
    <t>784211101</t>
  </si>
  <si>
    <t>Malby z malířských směsí oděruvzdorných za mokra dvojnásobné, bílé za mokra oděruvzdorné výborně v místnostech výšky do 3,80 m</t>
  </si>
  <si>
    <t>226801835</t>
  </si>
  <si>
    <t>https://podminky.urs.cz/item/CS_URS_2023_02/784211101</t>
  </si>
  <si>
    <t>VRN</t>
  </si>
  <si>
    <t>Vedlejší rozpočtové náklady</t>
  </si>
  <si>
    <t>VRN1</t>
  </si>
  <si>
    <t>Průzkumné, geodetické a projektové práce</t>
  </si>
  <si>
    <t>148</t>
  </si>
  <si>
    <t>013294000/R</t>
  </si>
  <si>
    <t>Výrobní dokumentace</t>
  </si>
  <si>
    <t>…</t>
  </si>
  <si>
    <t>1024</t>
  </si>
  <si>
    <t>-177625987</t>
  </si>
  <si>
    <t>VRN3</t>
  </si>
  <si>
    <t>Zařízení staveniště</t>
  </si>
  <si>
    <t>149</t>
  </si>
  <si>
    <t>030001000</t>
  </si>
  <si>
    <t>1804610417</t>
  </si>
  <si>
    <t>https://podminky.urs.cz/item/CS_URS_2023_02/030001000</t>
  </si>
  <si>
    <t>150</t>
  </si>
  <si>
    <t>033002000</t>
  </si>
  <si>
    <t xml:space="preserve">Připojení staveniště na inženýrské sítě </t>
  </si>
  <si>
    <t>-1933732823</t>
  </si>
  <si>
    <t>https://podminky.urs.cz/item/CS_URS_2023_02/033002000</t>
  </si>
  <si>
    <t>151</t>
  </si>
  <si>
    <t>033002000/R</t>
  </si>
  <si>
    <t>Náklady na energie (voda, elektro, apod...)</t>
  </si>
  <si>
    <t>1697236326</t>
  </si>
  <si>
    <t>VRN4</t>
  </si>
  <si>
    <t>Inženýrská činnost</t>
  </si>
  <si>
    <t>152</t>
  </si>
  <si>
    <t>043002000/R</t>
  </si>
  <si>
    <t>Zpracování veškerých dokladů potřebných k předání díla a kolaudaci (revize, posudky, čestná prohlášení, atesty, apod...)</t>
  </si>
  <si>
    <t>-2044395037</t>
  </si>
  <si>
    <t>153</t>
  </si>
  <si>
    <t>045002000</t>
  </si>
  <si>
    <t>Kompletační a koordinační činnost</t>
  </si>
  <si>
    <t>122251550</t>
  </si>
  <si>
    <t>https://podminky.urs.cz/item/CS_URS_2023_02/045002000</t>
  </si>
  <si>
    <t>VRN9</t>
  </si>
  <si>
    <t>Ostatní náklady</t>
  </si>
  <si>
    <t>154</t>
  </si>
  <si>
    <t>vrn9-X1</t>
  </si>
  <si>
    <t>Výtažné zkoušky fasádních kotev s předáním protokolu</t>
  </si>
  <si>
    <t>-1227519801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</si>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</sst>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6251" TargetMode="External" /><Relationship Id="rId2" Type="http://schemas.openxmlformats.org/officeDocument/2006/relationships/hyperlink" Target="https://podminky.urs.cz/item/CS_URS_2023_02/311272211" TargetMode="External" /><Relationship Id="rId3" Type="http://schemas.openxmlformats.org/officeDocument/2006/relationships/hyperlink" Target="https://podminky.urs.cz/item/CS_URS_2023_02/342291121" TargetMode="External" /><Relationship Id="rId4" Type="http://schemas.openxmlformats.org/officeDocument/2006/relationships/hyperlink" Target="https://podminky.urs.cz/item/CS_URS_2023_02/629991012" TargetMode="External" /><Relationship Id="rId5" Type="http://schemas.openxmlformats.org/officeDocument/2006/relationships/hyperlink" Target="https://podminky.urs.cz/item/CS_URS_2023_02/619991001" TargetMode="External" /><Relationship Id="rId6" Type="http://schemas.openxmlformats.org/officeDocument/2006/relationships/hyperlink" Target="https://podminky.urs.cz/item/CS_URS_2023_02/612325223" TargetMode="External" /><Relationship Id="rId7" Type="http://schemas.openxmlformats.org/officeDocument/2006/relationships/hyperlink" Target="https://podminky.urs.cz/item/CS_URS_2023_02/619995001" TargetMode="External" /><Relationship Id="rId8" Type="http://schemas.openxmlformats.org/officeDocument/2006/relationships/hyperlink" Target="https://podminky.urs.cz/item/CS_URS_2023_02/621131121" TargetMode="External" /><Relationship Id="rId9" Type="http://schemas.openxmlformats.org/officeDocument/2006/relationships/hyperlink" Target="https://podminky.urs.cz/item/CS_URS_2023_02/621231101" TargetMode="External" /><Relationship Id="rId10" Type="http://schemas.openxmlformats.org/officeDocument/2006/relationships/hyperlink" Target="https://podminky.urs.cz/item/CS_URS_2023_02/621151031" TargetMode="External" /><Relationship Id="rId11" Type="http://schemas.openxmlformats.org/officeDocument/2006/relationships/hyperlink" Target="https://podminky.urs.cz/item/CS_URS_2023_02/621531012" TargetMode="External" /><Relationship Id="rId12" Type="http://schemas.openxmlformats.org/officeDocument/2006/relationships/hyperlink" Target="https://podminky.urs.cz/item/CS_URS_2023_02/629995101" TargetMode="External" /><Relationship Id="rId13" Type="http://schemas.openxmlformats.org/officeDocument/2006/relationships/hyperlink" Target="https://podminky.urs.cz/item/CS_URS_2023_02/622131101" TargetMode="External" /><Relationship Id="rId14" Type="http://schemas.openxmlformats.org/officeDocument/2006/relationships/hyperlink" Target="https://podminky.urs.cz/item/CS_URS_2023_02/622321121" TargetMode="External" /><Relationship Id="rId15" Type="http://schemas.openxmlformats.org/officeDocument/2006/relationships/hyperlink" Target="https://podminky.urs.cz/item/CS_URS_2023_02/622321191" TargetMode="External" /><Relationship Id="rId16" Type="http://schemas.openxmlformats.org/officeDocument/2006/relationships/hyperlink" Target="https://podminky.urs.cz/item/CS_URS_2023_02/622325103" TargetMode="External" /><Relationship Id="rId17" Type="http://schemas.openxmlformats.org/officeDocument/2006/relationships/hyperlink" Target="https://podminky.urs.cz/item/CS_URS_2023_02/622131121" TargetMode="External" /><Relationship Id="rId18" Type="http://schemas.openxmlformats.org/officeDocument/2006/relationships/hyperlink" Target="https://podminky.urs.cz/item/CS_URS_2023_02/622211001" TargetMode="External" /><Relationship Id="rId19" Type="http://schemas.openxmlformats.org/officeDocument/2006/relationships/hyperlink" Target="https://podminky.urs.cz/item/CS_URS_2023_02/622211021" TargetMode="External" /><Relationship Id="rId20" Type="http://schemas.openxmlformats.org/officeDocument/2006/relationships/hyperlink" Target="https://podminky.urs.cz/item/CS_URS_2023_02/622211041" TargetMode="External" /><Relationship Id="rId21" Type="http://schemas.openxmlformats.org/officeDocument/2006/relationships/hyperlink" Target="https://podminky.urs.cz/item/CS_URS_2023_02/622212051" TargetMode="External" /><Relationship Id="rId22" Type="http://schemas.openxmlformats.org/officeDocument/2006/relationships/hyperlink" Target="https://podminky.urs.cz/item/CS_URS_2023_02/622221001" TargetMode="External" /><Relationship Id="rId23" Type="http://schemas.openxmlformats.org/officeDocument/2006/relationships/hyperlink" Target="https://podminky.urs.cz/item/CS_URS_2023_02/622221041" TargetMode="External" /><Relationship Id="rId24" Type="http://schemas.openxmlformats.org/officeDocument/2006/relationships/hyperlink" Target="https://podminky.urs.cz/item/CS_URS_2023_02/622222051" TargetMode="External" /><Relationship Id="rId25" Type="http://schemas.openxmlformats.org/officeDocument/2006/relationships/hyperlink" Target="https://podminky.urs.cz/item/CS_URS_2023_02/622251101" TargetMode="External" /><Relationship Id="rId26" Type="http://schemas.openxmlformats.org/officeDocument/2006/relationships/hyperlink" Target="https://podminky.urs.cz/item/CS_URS_2023_02/622251105" TargetMode="External" /><Relationship Id="rId27" Type="http://schemas.openxmlformats.org/officeDocument/2006/relationships/hyperlink" Target="https://podminky.urs.cz/item/CS_URS_2023_02/622142001" TargetMode="External" /><Relationship Id="rId28" Type="http://schemas.openxmlformats.org/officeDocument/2006/relationships/hyperlink" Target="https://podminky.urs.cz/item/CS_URS_2023_02/622252001" TargetMode="External" /><Relationship Id="rId29" Type="http://schemas.openxmlformats.org/officeDocument/2006/relationships/hyperlink" Target="https://podminky.urs.cz/item/CS_URS_2023_02/622143003" TargetMode="External" /><Relationship Id="rId30" Type="http://schemas.openxmlformats.org/officeDocument/2006/relationships/hyperlink" Target="https://podminky.urs.cz/item/CS_URS_2023_02/622143004" TargetMode="External" /><Relationship Id="rId31" Type="http://schemas.openxmlformats.org/officeDocument/2006/relationships/hyperlink" Target="https://podminky.urs.cz/item/CS_URS_2023_02/622252002" TargetMode="External" /><Relationship Id="rId32" Type="http://schemas.openxmlformats.org/officeDocument/2006/relationships/hyperlink" Target="https://podminky.urs.cz/item/CS_URS_2023_02/622151021" TargetMode="External" /><Relationship Id="rId33" Type="http://schemas.openxmlformats.org/officeDocument/2006/relationships/hyperlink" Target="https://podminky.urs.cz/item/CS_URS_2023_02/622511102" TargetMode="External" /><Relationship Id="rId34" Type="http://schemas.openxmlformats.org/officeDocument/2006/relationships/hyperlink" Target="https://podminky.urs.cz/item/CS_URS_2023_02/622151031" TargetMode="External" /><Relationship Id="rId35" Type="http://schemas.openxmlformats.org/officeDocument/2006/relationships/hyperlink" Target="https://podminky.urs.cz/item/CS_URS_2023_02/622531012" TargetMode="External" /><Relationship Id="rId36" Type="http://schemas.openxmlformats.org/officeDocument/2006/relationships/hyperlink" Target="https://podminky.urs.cz/item/CS_URS_2023_02/962031132" TargetMode="External" /><Relationship Id="rId37" Type="http://schemas.openxmlformats.org/officeDocument/2006/relationships/hyperlink" Target="https://podminky.urs.cz/item/CS_URS_2023_02/966054121" TargetMode="External" /><Relationship Id="rId38" Type="http://schemas.openxmlformats.org/officeDocument/2006/relationships/hyperlink" Target="https://podminky.urs.cz/item/CS_URS_2023_02/968062374" TargetMode="External" /><Relationship Id="rId39" Type="http://schemas.openxmlformats.org/officeDocument/2006/relationships/hyperlink" Target="https://podminky.urs.cz/item/CS_URS_2023_02/968062455" TargetMode="External" /><Relationship Id="rId40" Type="http://schemas.openxmlformats.org/officeDocument/2006/relationships/hyperlink" Target="https://podminky.urs.cz/item/CS_URS_2023_02/978015341" TargetMode="External" /><Relationship Id="rId41" Type="http://schemas.openxmlformats.org/officeDocument/2006/relationships/hyperlink" Target="https://podminky.urs.cz/item/CS_URS_2023_02/978059641" TargetMode="External" /><Relationship Id="rId42" Type="http://schemas.openxmlformats.org/officeDocument/2006/relationships/hyperlink" Target="https://podminky.urs.cz/item/CS_URS_2023_02/985311213" TargetMode="External" /><Relationship Id="rId43" Type="http://schemas.openxmlformats.org/officeDocument/2006/relationships/hyperlink" Target="https://podminky.urs.cz/item/CS_URS_2023_02/985311912" TargetMode="External" /><Relationship Id="rId44" Type="http://schemas.openxmlformats.org/officeDocument/2006/relationships/hyperlink" Target="https://podminky.urs.cz/item/CS_URS_2023_02/985323212" TargetMode="External" /><Relationship Id="rId45" Type="http://schemas.openxmlformats.org/officeDocument/2006/relationships/hyperlink" Target="https://podminky.urs.cz/item/CS_URS_2023_02/985323912" TargetMode="External" /><Relationship Id="rId46" Type="http://schemas.openxmlformats.org/officeDocument/2006/relationships/hyperlink" Target="https://podminky.urs.cz/item/CS_URS_2023_02/941211111" TargetMode="External" /><Relationship Id="rId47" Type="http://schemas.openxmlformats.org/officeDocument/2006/relationships/hyperlink" Target="https://podminky.urs.cz/item/CS_URS_2023_02/941211211" TargetMode="External" /><Relationship Id="rId48" Type="http://schemas.openxmlformats.org/officeDocument/2006/relationships/hyperlink" Target="https://podminky.urs.cz/item/CS_URS_2023_02/941211811" TargetMode="External" /><Relationship Id="rId49" Type="http://schemas.openxmlformats.org/officeDocument/2006/relationships/hyperlink" Target="https://podminky.urs.cz/item/CS_URS_2023_02/944611111" TargetMode="External" /><Relationship Id="rId50" Type="http://schemas.openxmlformats.org/officeDocument/2006/relationships/hyperlink" Target="https://podminky.urs.cz/item/CS_URS_2023_02/944611211" TargetMode="External" /><Relationship Id="rId51" Type="http://schemas.openxmlformats.org/officeDocument/2006/relationships/hyperlink" Target="https://podminky.urs.cz/item/CS_URS_2023_02/944611811" TargetMode="External" /><Relationship Id="rId52" Type="http://schemas.openxmlformats.org/officeDocument/2006/relationships/hyperlink" Target="https://podminky.urs.cz/item/CS_URS_2023_02/944711112" TargetMode="External" /><Relationship Id="rId53" Type="http://schemas.openxmlformats.org/officeDocument/2006/relationships/hyperlink" Target="https://podminky.urs.cz/item/CS_URS_2023_02/944711212" TargetMode="External" /><Relationship Id="rId54" Type="http://schemas.openxmlformats.org/officeDocument/2006/relationships/hyperlink" Target="https://podminky.urs.cz/item/CS_URS_2023_02/944711812" TargetMode="External" /><Relationship Id="rId55" Type="http://schemas.openxmlformats.org/officeDocument/2006/relationships/hyperlink" Target="https://podminky.urs.cz/item/CS_URS_2023_02/949101111" TargetMode="External" /><Relationship Id="rId56" Type="http://schemas.openxmlformats.org/officeDocument/2006/relationships/hyperlink" Target="https://podminky.urs.cz/item/CS_URS_2023_02/952901111" TargetMode="External" /><Relationship Id="rId57" Type="http://schemas.openxmlformats.org/officeDocument/2006/relationships/hyperlink" Target="https://podminky.urs.cz/item/CS_URS_2023_02/997002611" TargetMode="External" /><Relationship Id="rId58" Type="http://schemas.openxmlformats.org/officeDocument/2006/relationships/hyperlink" Target="https://podminky.urs.cz/item/CS_URS_2023_02/997013212" TargetMode="External" /><Relationship Id="rId59" Type="http://schemas.openxmlformats.org/officeDocument/2006/relationships/hyperlink" Target="https://podminky.urs.cz/item/CS_URS_2023_02/997013501" TargetMode="External" /><Relationship Id="rId60" Type="http://schemas.openxmlformats.org/officeDocument/2006/relationships/hyperlink" Target="https://podminky.urs.cz/item/CS_URS_2023_02/997013509" TargetMode="External" /><Relationship Id="rId61" Type="http://schemas.openxmlformats.org/officeDocument/2006/relationships/hyperlink" Target="https://podminky.urs.cz/item/CS_URS_2023_02/997013602" TargetMode="External" /><Relationship Id="rId62" Type="http://schemas.openxmlformats.org/officeDocument/2006/relationships/hyperlink" Target="https://podminky.urs.cz/item/CS_URS_2023_02/997013603" TargetMode="External" /><Relationship Id="rId63" Type="http://schemas.openxmlformats.org/officeDocument/2006/relationships/hyperlink" Target="https://podminky.urs.cz/item/CS_URS_2023_02/997013607" TargetMode="External" /><Relationship Id="rId64" Type="http://schemas.openxmlformats.org/officeDocument/2006/relationships/hyperlink" Target="https://podminky.urs.cz/item/CS_URS_2023_02/997013631" TargetMode="External" /><Relationship Id="rId65" Type="http://schemas.openxmlformats.org/officeDocument/2006/relationships/hyperlink" Target="https://podminky.urs.cz/item/CS_URS_2023_02/998018002" TargetMode="External" /><Relationship Id="rId66" Type="http://schemas.openxmlformats.org/officeDocument/2006/relationships/hyperlink" Target="https://podminky.urs.cz/item/CS_URS_2023_02/998713202" TargetMode="External" /><Relationship Id="rId67" Type="http://schemas.openxmlformats.org/officeDocument/2006/relationships/hyperlink" Target="https://podminky.urs.cz/item/CS_URS_2023_02/998741202" TargetMode="External" /><Relationship Id="rId68" Type="http://schemas.openxmlformats.org/officeDocument/2006/relationships/hyperlink" Target="https://podminky.urs.cz/item/CS_URS_2023_02/998742202" TargetMode="External" /><Relationship Id="rId69" Type="http://schemas.openxmlformats.org/officeDocument/2006/relationships/hyperlink" Target="https://podminky.urs.cz/item/CS_URS_2023_02/998751201" TargetMode="External" /><Relationship Id="rId70" Type="http://schemas.openxmlformats.org/officeDocument/2006/relationships/hyperlink" Target="https://podminky.urs.cz/item/CS_URS_2023_02/764002851" TargetMode="External" /><Relationship Id="rId71" Type="http://schemas.openxmlformats.org/officeDocument/2006/relationships/hyperlink" Target="https://podminky.urs.cz/item/CS_URS_2023_02/764002861" TargetMode="External" /><Relationship Id="rId72" Type="http://schemas.openxmlformats.org/officeDocument/2006/relationships/hyperlink" Target="https://podminky.urs.cz/item/CS_URS_2023_02/764004861" TargetMode="External" /><Relationship Id="rId73" Type="http://schemas.openxmlformats.org/officeDocument/2006/relationships/hyperlink" Target="https://podminky.urs.cz/item/CS_URS_2023_02/764226444/R" TargetMode="External" /><Relationship Id="rId74" Type="http://schemas.openxmlformats.org/officeDocument/2006/relationships/hyperlink" Target="https://podminky.urs.cz/item/CS_URS_2023_02/764548423" TargetMode="External" /><Relationship Id="rId75" Type="http://schemas.openxmlformats.org/officeDocument/2006/relationships/hyperlink" Target="https://podminky.urs.cz/item/CS_URS_2023_02/998764202" TargetMode="External" /><Relationship Id="rId76" Type="http://schemas.openxmlformats.org/officeDocument/2006/relationships/hyperlink" Target="https://podminky.urs.cz/item/CS_URS_2023_02/766441811" TargetMode="External" /><Relationship Id="rId77" Type="http://schemas.openxmlformats.org/officeDocument/2006/relationships/hyperlink" Target="https://podminky.urs.cz/item/CS_URS_2023_02/766691914" TargetMode="External" /><Relationship Id="rId78" Type="http://schemas.openxmlformats.org/officeDocument/2006/relationships/hyperlink" Target="https://podminky.urs.cz/item/CS_URS_2023_02/766622216" TargetMode="External" /><Relationship Id="rId79" Type="http://schemas.openxmlformats.org/officeDocument/2006/relationships/hyperlink" Target="https://podminky.urs.cz/item/CS_URS_2023_02/766660411" TargetMode="External" /><Relationship Id="rId80" Type="http://schemas.openxmlformats.org/officeDocument/2006/relationships/hyperlink" Target="https://podminky.urs.cz/item/CS_URS_2023_02/766629214" TargetMode="External" /><Relationship Id="rId81" Type="http://schemas.openxmlformats.org/officeDocument/2006/relationships/hyperlink" Target="https://podminky.urs.cz/item/CS_URS_2023_02/766694116" TargetMode="External" /><Relationship Id="rId82" Type="http://schemas.openxmlformats.org/officeDocument/2006/relationships/hyperlink" Target="https://podminky.urs.cz/item/CS_URS_2023_02/766694126" TargetMode="External" /><Relationship Id="rId83" Type="http://schemas.openxmlformats.org/officeDocument/2006/relationships/hyperlink" Target="https://podminky.urs.cz/item/CS_URS_2023_02/998766202" TargetMode="External" /><Relationship Id="rId84" Type="http://schemas.openxmlformats.org/officeDocument/2006/relationships/hyperlink" Target="https://podminky.urs.cz/item/CS_URS_2023_02/767661811" TargetMode="External" /><Relationship Id="rId85" Type="http://schemas.openxmlformats.org/officeDocument/2006/relationships/hyperlink" Target="https://podminky.urs.cz/item/CS_URS_2023_02/767832802" TargetMode="External" /><Relationship Id="rId86" Type="http://schemas.openxmlformats.org/officeDocument/2006/relationships/hyperlink" Target="https://podminky.urs.cz/item/CS_URS_2023_02/767832102" TargetMode="External" /><Relationship Id="rId87" Type="http://schemas.openxmlformats.org/officeDocument/2006/relationships/hyperlink" Target="https://podminky.urs.cz/item/CS_URS_2023_02/998767202" TargetMode="External" /><Relationship Id="rId88" Type="http://schemas.openxmlformats.org/officeDocument/2006/relationships/hyperlink" Target="https://podminky.urs.cz/item/CS_URS_2023_02/784181121" TargetMode="External" /><Relationship Id="rId89" Type="http://schemas.openxmlformats.org/officeDocument/2006/relationships/hyperlink" Target="https://podminky.urs.cz/item/CS_URS_2023_02/784211101" TargetMode="External" /><Relationship Id="rId90" Type="http://schemas.openxmlformats.org/officeDocument/2006/relationships/hyperlink" Target="https://podminky.urs.cz/item/CS_URS_2023_02/030001000" TargetMode="External" /><Relationship Id="rId91" Type="http://schemas.openxmlformats.org/officeDocument/2006/relationships/hyperlink" Target="https://podminky.urs.cz/item/CS_URS_2023_02/033002000" TargetMode="External" /><Relationship Id="rId92" Type="http://schemas.openxmlformats.org/officeDocument/2006/relationships/hyperlink" Target="https://podminky.urs.cz/item/CS_URS_2023_02/045002000" TargetMode="External" /><Relationship Id="rId9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Šatny FK Sokolov, zateplení fasády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Areál Baník Sokolov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28. 11. 2023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3" t="s">
        <v>75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Šatny FK Sokolov, za...'!J28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'00 - Šatny FK Sokolov, za...'!P94</f>
        <v>0</v>
      </c>
      <c r="AV55" s="122">
        <f>'00 - Šatny FK Sokolov, za...'!J31</f>
        <v>0</v>
      </c>
      <c r="AW55" s="122">
        <f>'00 - Šatny FK Sokolov, za...'!J32</f>
        <v>0</v>
      </c>
      <c r="AX55" s="122">
        <f>'00 - Šatny FK Sokolov, za...'!J33</f>
        <v>0</v>
      </c>
      <c r="AY55" s="122">
        <f>'00 - Šatny FK Sokolov, za...'!J34</f>
        <v>0</v>
      </c>
      <c r="AZ55" s="122">
        <f>'00 - Šatny FK Sokolov, za...'!F31</f>
        <v>0</v>
      </c>
      <c r="BA55" s="122">
        <f>'00 - Šatny FK Sokolov, za...'!F32</f>
        <v>0</v>
      </c>
      <c r="BB55" s="122">
        <f>'00 - Šatny FK Sokolov, za...'!F33</f>
        <v>0</v>
      </c>
      <c r="BC55" s="122">
        <f>'00 - Šatny FK Sokolov, za...'!F34</f>
        <v>0</v>
      </c>
      <c r="BD55" s="124">
        <f>'00 - Šatny FK Sokolov, za...'!F35</f>
        <v>0</v>
      </c>
      <c r="BE55" s="7"/>
      <c r="BT55" s="125" t="s">
        <v>77</v>
      </c>
      <c r="BU55" s="125" t="s">
        <v>78</v>
      </c>
      <c r="BV55" s="125" t="s">
        <v>73</v>
      </c>
      <c r="BW55" s="125" t="s">
        <v>5</v>
      </c>
      <c r="BX55" s="125" t="s">
        <v>74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n42f+OplqreYF8aF88HHjnehUj15elDK1wU9C+Xfac6cq4pzx6E/GbiUA4dEj4nAI3W+ybeViUupm4a7dEgLfg==" hashValue="wzaaKjZadFnEq3ciQW02jFRCSkHBbCyKw9DbMsuvL9IO4J73SETDvpF4OXyqrQSygBop25EwKpJDqF0Fv9U7K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Šatny FK Sokolov, z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79</v>
      </c>
    </row>
    <row r="4" s="1" customFormat="1" ht="24.96" customHeight="1">
      <c r="B4" s="23"/>
      <c r="D4" s="128" t="s">
        <v>80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28. 11. 2023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34</v>
      </c>
      <c r="E21" s="41"/>
      <c r="F21" s="41"/>
      <c r="G21" s="41"/>
      <c r="H21" s="41"/>
      <c r="I21" s="130" t="s">
        <v>26</v>
      </c>
      <c r="J21" s="133" t="s">
        <v>19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35</v>
      </c>
      <c r="F22" s="41"/>
      <c r="G22" s="41"/>
      <c r="H22" s="41"/>
      <c r="I22" s="130" t="s">
        <v>28</v>
      </c>
      <c r="J22" s="133" t="s">
        <v>19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36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38</v>
      </c>
      <c r="E28" s="41"/>
      <c r="F28" s="41"/>
      <c r="G28" s="41"/>
      <c r="H28" s="41"/>
      <c r="I28" s="41"/>
      <c r="J28" s="141">
        <f>ROUND(J94,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40</v>
      </c>
      <c r="G30" s="41"/>
      <c r="H30" s="41"/>
      <c r="I30" s="142" t="s">
        <v>39</v>
      </c>
      <c r="J30" s="142" t="s">
        <v>41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42</v>
      </c>
      <c r="E31" s="130" t="s">
        <v>43</v>
      </c>
      <c r="F31" s="144">
        <f>ROUND((SUM(BE94:BE1101)),  2)</f>
        <v>0</v>
      </c>
      <c r="G31" s="41"/>
      <c r="H31" s="41"/>
      <c r="I31" s="145">
        <v>0.20999999999999999</v>
      </c>
      <c r="J31" s="144">
        <f>ROUND(((SUM(BE94:BE1101))*I31),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44</v>
      </c>
      <c r="F32" s="144">
        <f>ROUND((SUM(BF94:BF1101)),  2)</f>
        <v>0</v>
      </c>
      <c r="G32" s="41"/>
      <c r="H32" s="41"/>
      <c r="I32" s="145">
        <v>0.12</v>
      </c>
      <c r="J32" s="144">
        <f>ROUND(((SUM(BF94:BF1101))*I32),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45</v>
      </c>
      <c r="F33" s="144">
        <f>ROUND((SUM(BG94:BG1101)),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46</v>
      </c>
      <c r="F34" s="144">
        <f>ROUND((SUM(BH94:BH1101)),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47</v>
      </c>
      <c r="F35" s="144">
        <f>ROUND((SUM(BI94:BI1101)),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81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Šatny FK Sokolov, zateplení fasády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Areál Baník Sokolov</v>
      </c>
      <c r="G48" s="43"/>
      <c r="H48" s="43"/>
      <c r="I48" s="35" t="s">
        <v>23</v>
      </c>
      <c r="J48" s="75" t="str">
        <f>IF(J10="","",J10)</f>
        <v>28. 11. 2023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Město Sokolov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34</v>
      </c>
      <c r="J51" s="39" t="str">
        <f>E22</f>
        <v>Michal Kubelka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82</v>
      </c>
      <c r="D53" s="158"/>
      <c r="E53" s="158"/>
      <c r="F53" s="158"/>
      <c r="G53" s="158"/>
      <c r="H53" s="158"/>
      <c r="I53" s="158"/>
      <c r="J53" s="159" t="s">
        <v>83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70</v>
      </c>
      <c r="D55" s="43"/>
      <c r="E55" s="43"/>
      <c r="F55" s="43"/>
      <c r="G55" s="43"/>
      <c r="H55" s="43"/>
      <c r="I55" s="43"/>
      <c r="J55" s="105">
        <f>J94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84</v>
      </c>
    </row>
    <row r="56" s="9" customFormat="1" ht="24.96" customHeight="1">
      <c r="A56" s="9"/>
      <c r="B56" s="161"/>
      <c r="C56" s="162"/>
      <c r="D56" s="163" t="s">
        <v>85</v>
      </c>
      <c r="E56" s="164"/>
      <c r="F56" s="164"/>
      <c r="G56" s="164"/>
      <c r="H56" s="164"/>
      <c r="I56" s="164"/>
      <c r="J56" s="165">
        <f>J95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86</v>
      </c>
      <c r="E57" s="170"/>
      <c r="F57" s="170"/>
      <c r="G57" s="170"/>
      <c r="H57" s="170"/>
      <c r="I57" s="170"/>
      <c r="J57" s="171">
        <f>J96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87</v>
      </c>
      <c r="E58" s="170"/>
      <c r="F58" s="170"/>
      <c r="G58" s="170"/>
      <c r="H58" s="170"/>
      <c r="I58" s="170"/>
      <c r="J58" s="171">
        <f>J109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88</v>
      </c>
      <c r="E59" s="170"/>
      <c r="F59" s="170"/>
      <c r="G59" s="170"/>
      <c r="H59" s="170"/>
      <c r="I59" s="170"/>
      <c r="J59" s="171">
        <f>J684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89</v>
      </c>
      <c r="E60" s="170"/>
      <c r="F60" s="170"/>
      <c r="G60" s="170"/>
      <c r="H60" s="170"/>
      <c r="I60" s="170"/>
      <c r="J60" s="171">
        <f>J853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J872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J875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J876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J889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J923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95</v>
      </c>
      <c r="E66" s="170"/>
      <c r="F66" s="170"/>
      <c r="G66" s="170"/>
      <c r="H66" s="170"/>
      <c r="I66" s="170"/>
      <c r="J66" s="171">
        <f>J928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J934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J937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J982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J1044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100</v>
      </c>
      <c r="E71" s="170"/>
      <c r="F71" s="170"/>
      <c r="G71" s="170"/>
      <c r="H71" s="170"/>
      <c r="I71" s="170"/>
      <c r="J71" s="171">
        <f>J1074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1"/>
      <c r="C72" s="162"/>
      <c r="D72" s="163" t="s">
        <v>101</v>
      </c>
      <c r="E72" s="164"/>
      <c r="F72" s="164"/>
      <c r="G72" s="164"/>
      <c r="H72" s="164"/>
      <c r="I72" s="164"/>
      <c r="J72" s="165">
        <f>J1087</f>
        <v>0</v>
      </c>
      <c r="K72" s="162"/>
      <c r="L72" s="16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7"/>
      <c r="C73" s="168"/>
      <c r="D73" s="169" t="s">
        <v>102</v>
      </c>
      <c r="E73" s="170"/>
      <c r="F73" s="170"/>
      <c r="G73" s="170"/>
      <c r="H73" s="170"/>
      <c r="I73" s="170"/>
      <c r="J73" s="171">
        <f>J1088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103</v>
      </c>
      <c r="E74" s="170"/>
      <c r="F74" s="170"/>
      <c r="G74" s="170"/>
      <c r="H74" s="170"/>
      <c r="I74" s="170"/>
      <c r="J74" s="171">
        <f>J1090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104</v>
      </c>
      <c r="E75" s="170"/>
      <c r="F75" s="170"/>
      <c r="G75" s="170"/>
      <c r="H75" s="170"/>
      <c r="I75" s="170"/>
      <c r="J75" s="171">
        <f>J1096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105</v>
      </c>
      <c r="E76" s="170"/>
      <c r="F76" s="170"/>
      <c r="G76" s="170"/>
      <c r="H76" s="170"/>
      <c r="I76" s="170"/>
      <c r="J76" s="171">
        <f>J1100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106</v>
      </c>
      <c r="D83" s="43"/>
      <c r="E83" s="43"/>
      <c r="F83" s="43"/>
      <c r="G83" s="43"/>
      <c r="H83" s="43"/>
      <c r="I83" s="43"/>
      <c r="J83" s="43"/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E7</f>
        <v>Šatny FK Sokolov, zateplení fasády</v>
      </c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F10</f>
        <v>Areál Baník Sokolov</v>
      </c>
      <c r="G88" s="43"/>
      <c r="H88" s="43"/>
      <c r="I88" s="35" t="s">
        <v>23</v>
      </c>
      <c r="J88" s="75" t="str">
        <f>IF(J10="","",J10)</f>
        <v>28. 11. 2023</v>
      </c>
      <c r="K88" s="43"/>
      <c r="L88" s="13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E13</f>
        <v>Město Sokolov</v>
      </c>
      <c r="G90" s="43"/>
      <c r="H90" s="43"/>
      <c r="I90" s="35" t="s">
        <v>31</v>
      </c>
      <c r="J90" s="39" t="str">
        <f>E19</f>
        <v xml:space="preserve"> </v>
      </c>
      <c r="K90" s="43"/>
      <c r="L90" s="13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IF(E16="","",E16)</f>
        <v>Vyplň údaj</v>
      </c>
      <c r="G91" s="43"/>
      <c r="H91" s="43"/>
      <c r="I91" s="35" t="s">
        <v>34</v>
      </c>
      <c r="J91" s="39" t="str">
        <f>E22</f>
        <v>Michal Kubelka</v>
      </c>
      <c r="K91" s="43"/>
      <c r="L91" s="13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73"/>
      <c r="B93" s="174"/>
      <c r="C93" s="175" t="s">
        <v>107</v>
      </c>
      <c r="D93" s="176" t="s">
        <v>57</v>
      </c>
      <c r="E93" s="176" t="s">
        <v>53</v>
      </c>
      <c r="F93" s="176" t="s">
        <v>54</v>
      </c>
      <c r="G93" s="176" t="s">
        <v>108</v>
      </c>
      <c r="H93" s="176" t="s">
        <v>109</v>
      </c>
      <c r="I93" s="176" t="s">
        <v>110</v>
      </c>
      <c r="J93" s="176" t="s">
        <v>83</v>
      </c>
      <c r="K93" s="177" t="s">
        <v>111</v>
      </c>
      <c r="L93" s="178"/>
      <c r="M93" s="95" t="s">
        <v>19</v>
      </c>
      <c r="N93" s="96" t="s">
        <v>42</v>
      </c>
      <c r="O93" s="96" t="s">
        <v>112</v>
      </c>
      <c r="P93" s="96" t="s">
        <v>113</v>
      </c>
      <c r="Q93" s="96" t="s">
        <v>114</v>
      </c>
      <c r="R93" s="96" t="s">
        <v>115</v>
      </c>
      <c r="S93" s="96" t="s">
        <v>116</v>
      </c>
      <c r="T93" s="97" t="s">
        <v>117</v>
      </c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</row>
    <row r="94" s="2" customFormat="1" ht="22.8" customHeight="1">
      <c r="A94" s="41"/>
      <c r="B94" s="42"/>
      <c r="C94" s="102" t="s">
        <v>118</v>
      </c>
      <c r="D94" s="43"/>
      <c r="E94" s="43"/>
      <c r="F94" s="43"/>
      <c r="G94" s="43"/>
      <c r="H94" s="43"/>
      <c r="I94" s="43"/>
      <c r="J94" s="179">
        <f>BK94</f>
        <v>0</v>
      </c>
      <c r="K94" s="43"/>
      <c r="L94" s="47"/>
      <c r="M94" s="98"/>
      <c r="N94" s="180"/>
      <c r="O94" s="99"/>
      <c r="P94" s="181">
        <f>P95+P875+P1087</f>
        <v>0</v>
      </c>
      <c r="Q94" s="99"/>
      <c r="R94" s="181">
        <f>R95+R875+R1087</f>
        <v>35.119259329999998</v>
      </c>
      <c r="S94" s="99"/>
      <c r="T94" s="182">
        <f>T95+T875+T1087</f>
        <v>26.102840899999997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84</v>
      </c>
      <c r="BK94" s="183">
        <f>BK95+BK875+BK1087</f>
        <v>0</v>
      </c>
    </row>
    <row r="95" s="12" customFormat="1" ht="25.92" customHeight="1">
      <c r="A95" s="12"/>
      <c r="B95" s="184"/>
      <c r="C95" s="185"/>
      <c r="D95" s="186" t="s">
        <v>71</v>
      </c>
      <c r="E95" s="187" t="s">
        <v>119</v>
      </c>
      <c r="F95" s="187" t="s">
        <v>120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P96+P109+P684+P853+P872</f>
        <v>0</v>
      </c>
      <c r="Q95" s="192"/>
      <c r="R95" s="193">
        <f>R96+R109+R684+R853+R872</f>
        <v>34.596552169999995</v>
      </c>
      <c r="S95" s="192"/>
      <c r="T95" s="194">
        <f>T96+T109+T684+T853+T872</f>
        <v>25.213967999999998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77</v>
      </c>
      <c r="AT95" s="196" t="s">
        <v>71</v>
      </c>
      <c r="AU95" s="196" t="s">
        <v>72</v>
      </c>
      <c r="AY95" s="195" t="s">
        <v>121</v>
      </c>
      <c r="BK95" s="197">
        <f>BK96+BK109+BK684+BK853+BK872</f>
        <v>0</v>
      </c>
    </row>
    <row r="96" s="12" customFormat="1" ht="22.8" customHeight="1">
      <c r="A96" s="12"/>
      <c r="B96" s="184"/>
      <c r="C96" s="185"/>
      <c r="D96" s="186" t="s">
        <v>71</v>
      </c>
      <c r="E96" s="198" t="s">
        <v>122</v>
      </c>
      <c r="F96" s="198" t="s">
        <v>123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SUM(P97:P108)</f>
        <v>0</v>
      </c>
      <c r="Q96" s="192"/>
      <c r="R96" s="193">
        <f>SUM(R97:R108)</f>
        <v>0.47287060000000003</v>
      </c>
      <c r="S96" s="192"/>
      <c r="T96" s="194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77</v>
      </c>
      <c r="AT96" s="196" t="s">
        <v>71</v>
      </c>
      <c r="AU96" s="196" t="s">
        <v>77</v>
      </c>
      <c r="AY96" s="195" t="s">
        <v>121</v>
      </c>
      <c r="BK96" s="197">
        <f>SUM(BK97:BK108)</f>
        <v>0</v>
      </c>
    </row>
    <row r="97" s="2" customFormat="1" ht="24.15" customHeight="1">
      <c r="A97" s="41"/>
      <c r="B97" s="42"/>
      <c r="C97" s="200" t="s">
        <v>77</v>
      </c>
      <c r="D97" s="200" t="s">
        <v>124</v>
      </c>
      <c r="E97" s="201" t="s">
        <v>125</v>
      </c>
      <c r="F97" s="202" t="s">
        <v>126</v>
      </c>
      <c r="G97" s="203" t="s">
        <v>127</v>
      </c>
      <c r="H97" s="204">
        <v>5</v>
      </c>
      <c r="I97" s="205"/>
      <c r="J97" s="206">
        <f>ROUND(I97*H97,2)</f>
        <v>0</v>
      </c>
      <c r="K97" s="202" t="s">
        <v>128</v>
      </c>
      <c r="L97" s="47"/>
      <c r="M97" s="207" t="s">
        <v>19</v>
      </c>
      <c r="N97" s="208" t="s">
        <v>43</v>
      </c>
      <c r="O97" s="87"/>
      <c r="P97" s="209">
        <f>O97*H97</f>
        <v>0</v>
      </c>
      <c r="Q97" s="209">
        <v>0.073669999999999999</v>
      </c>
      <c r="R97" s="209">
        <f>Q97*H97</f>
        <v>0.36835000000000001</v>
      </c>
      <c r="S97" s="209">
        <v>0</v>
      </c>
      <c r="T97" s="210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1" t="s">
        <v>129</v>
      </c>
      <c r="AT97" s="211" t="s">
        <v>124</v>
      </c>
      <c r="AU97" s="211" t="s">
        <v>79</v>
      </c>
      <c r="AY97" s="20" t="s">
        <v>121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20" t="s">
        <v>77</v>
      </c>
      <c r="BK97" s="212">
        <f>ROUND(I97*H97,2)</f>
        <v>0</v>
      </c>
      <c r="BL97" s="20" t="s">
        <v>129</v>
      </c>
      <c r="BM97" s="211" t="s">
        <v>130</v>
      </c>
    </row>
    <row r="98" s="2" customFormat="1">
      <c r="A98" s="41"/>
      <c r="B98" s="42"/>
      <c r="C98" s="43"/>
      <c r="D98" s="213" t="s">
        <v>131</v>
      </c>
      <c r="E98" s="43"/>
      <c r="F98" s="214" t="s">
        <v>132</v>
      </c>
      <c r="G98" s="43"/>
      <c r="H98" s="43"/>
      <c r="I98" s="215"/>
      <c r="J98" s="43"/>
      <c r="K98" s="43"/>
      <c r="L98" s="47"/>
      <c r="M98" s="216"/>
      <c r="N98" s="217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131</v>
      </c>
      <c r="AU98" s="20" t="s">
        <v>79</v>
      </c>
    </row>
    <row r="99" s="13" customFormat="1">
      <c r="A99" s="13"/>
      <c r="B99" s="218"/>
      <c r="C99" s="219"/>
      <c r="D99" s="220" t="s">
        <v>133</v>
      </c>
      <c r="E99" s="221" t="s">
        <v>19</v>
      </c>
      <c r="F99" s="222" t="s">
        <v>134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133</v>
      </c>
      <c r="AU99" s="228" t="s">
        <v>79</v>
      </c>
      <c r="AV99" s="13" t="s">
        <v>77</v>
      </c>
      <c r="AW99" s="13" t="s">
        <v>33</v>
      </c>
      <c r="AX99" s="13" t="s">
        <v>72</v>
      </c>
      <c r="AY99" s="228" t="s">
        <v>121</v>
      </c>
    </row>
    <row r="100" s="14" customFormat="1">
      <c r="A100" s="14"/>
      <c r="B100" s="229"/>
      <c r="C100" s="230"/>
      <c r="D100" s="220" t="s">
        <v>133</v>
      </c>
      <c r="E100" s="231" t="s">
        <v>19</v>
      </c>
      <c r="F100" s="232" t="s">
        <v>135</v>
      </c>
      <c r="G100" s="230"/>
      <c r="H100" s="233">
        <v>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133</v>
      </c>
      <c r="AU100" s="239" t="s">
        <v>79</v>
      </c>
      <c r="AV100" s="14" t="s">
        <v>79</v>
      </c>
      <c r="AW100" s="14" t="s">
        <v>33</v>
      </c>
      <c r="AX100" s="14" t="s">
        <v>77</v>
      </c>
      <c r="AY100" s="239" t="s">
        <v>121</v>
      </c>
    </row>
    <row r="101" s="2" customFormat="1" ht="24.15" customHeight="1">
      <c r="A101" s="41"/>
      <c r="B101" s="42"/>
      <c r="C101" s="200" t="s">
        <v>79</v>
      </c>
      <c r="D101" s="200" t="s">
        <v>124</v>
      </c>
      <c r="E101" s="201" t="s">
        <v>136</v>
      </c>
      <c r="F101" s="202" t="s">
        <v>137</v>
      </c>
      <c r="G101" s="203" t="s">
        <v>138</v>
      </c>
      <c r="H101" s="204">
        <v>0.58599999999999997</v>
      </c>
      <c r="I101" s="205"/>
      <c r="J101" s="206">
        <f>ROUND(I101*H101,2)</f>
        <v>0</v>
      </c>
      <c r="K101" s="202" t="s">
        <v>128</v>
      </c>
      <c r="L101" s="47"/>
      <c r="M101" s="207" t="s">
        <v>19</v>
      </c>
      <c r="N101" s="208" t="s">
        <v>43</v>
      </c>
      <c r="O101" s="87"/>
      <c r="P101" s="209">
        <f>O101*H101</f>
        <v>0</v>
      </c>
      <c r="Q101" s="209">
        <v>0.1774</v>
      </c>
      <c r="R101" s="209">
        <f>Q101*H101</f>
        <v>0.10395639999999999</v>
      </c>
      <c r="S101" s="209">
        <v>0</v>
      </c>
      <c r="T101" s="210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1" t="s">
        <v>129</v>
      </c>
      <c r="AT101" s="211" t="s">
        <v>124</v>
      </c>
      <c r="AU101" s="211" t="s">
        <v>79</v>
      </c>
      <c r="AY101" s="20" t="s">
        <v>121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0" t="s">
        <v>77</v>
      </c>
      <c r="BK101" s="212">
        <f>ROUND(I101*H101,2)</f>
        <v>0</v>
      </c>
      <c r="BL101" s="20" t="s">
        <v>129</v>
      </c>
      <c r="BM101" s="211" t="s">
        <v>139</v>
      </c>
    </row>
    <row r="102" s="2" customFormat="1">
      <c r="A102" s="41"/>
      <c r="B102" s="42"/>
      <c r="C102" s="43"/>
      <c r="D102" s="213" t="s">
        <v>131</v>
      </c>
      <c r="E102" s="43"/>
      <c r="F102" s="214" t="s">
        <v>140</v>
      </c>
      <c r="G102" s="43"/>
      <c r="H102" s="43"/>
      <c r="I102" s="215"/>
      <c r="J102" s="43"/>
      <c r="K102" s="43"/>
      <c r="L102" s="47"/>
      <c r="M102" s="216"/>
      <c r="N102" s="21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131</v>
      </c>
      <c r="AU102" s="20" t="s">
        <v>79</v>
      </c>
    </row>
    <row r="103" s="13" customFormat="1">
      <c r="A103" s="13"/>
      <c r="B103" s="218"/>
      <c r="C103" s="219"/>
      <c r="D103" s="220" t="s">
        <v>133</v>
      </c>
      <c r="E103" s="221" t="s">
        <v>19</v>
      </c>
      <c r="F103" s="222" t="s">
        <v>141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133</v>
      </c>
      <c r="AU103" s="228" t="s">
        <v>79</v>
      </c>
      <c r="AV103" s="13" t="s">
        <v>77</v>
      </c>
      <c r="AW103" s="13" t="s">
        <v>33</v>
      </c>
      <c r="AX103" s="13" t="s">
        <v>72</v>
      </c>
      <c r="AY103" s="228" t="s">
        <v>121</v>
      </c>
    </row>
    <row r="104" s="14" customFormat="1">
      <c r="A104" s="14"/>
      <c r="B104" s="229"/>
      <c r="C104" s="230"/>
      <c r="D104" s="220" t="s">
        <v>133</v>
      </c>
      <c r="E104" s="231" t="s">
        <v>19</v>
      </c>
      <c r="F104" s="232" t="s">
        <v>142</v>
      </c>
      <c r="G104" s="230"/>
      <c r="H104" s="233">
        <v>0.58599999999999997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133</v>
      </c>
      <c r="AU104" s="239" t="s">
        <v>79</v>
      </c>
      <c r="AV104" s="14" t="s">
        <v>79</v>
      </c>
      <c r="AW104" s="14" t="s">
        <v>33</v>
      </c>
      <c r="AX104" s="14" t="s">
        <v>77</v>
      </c>
      <c r="AY104" s="239" t="s">
        <v>121</v>
      </c>
    </row>
    <row r="105" s="2" customFormat="1" ht="16.5" customHeight="1">
      <c r="A105" s="41"/>
      <c r="B105" s="42"/>
      <c r="C105" s="200" t="s">
        <v>122</v>
      </c>
      <c r="D105" s="200" t="s">
        <v>124</v>
      </c>
      <c r="E105" s="201" t="s">
        <v>143</v>
      </c>
      <c r="F105" s="202" t="s">
        <v>144</v>
      </c>
      <c r="G105" s="203" t="s">
        <v>145</v>
      </c>
      <c r="H105" s="204">
        <v>4.3399999999999999</v>
      </c>
      <c r="I105" s="205"/>
      <c r="J105" s="206">
        <f>ROUND(I105*H105,2)</f>
        <v>0</v>
      </c>
      <c r="K105" s="202" t="s">
        <v>128</v>
      </c>
      <c r="L105" s="47"/>
      <c r="M105" s="207" t="s">
        <v>19</v>
      </c>
      <c r="N105" s="208" t="s">
        <v>43</v>
      </c>
      <c r="O105" s="87"/>
      <c r="P105" s="209">
        <f>O105*H105</f>
        <v>0</v>
      </c>
      <c r="Q105" s="209">
        <v>0.00012999999999999999</v>
      </c>
      <c r="R105" s="209">
        <f>Q105*H105</f>
        <v>0.00056419999999999994</v>
      </c>
      <c r="S105" s="209">
        <v>0</v>
      </c>
      <c r="T105" s="210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1" t="s">
        <v>129</v>
      </c>
      <c r="AT105" s="211" t="s">
        <v>124</v>
      </c>
      <c r="AU105" s="211" t="s">
        <v>79</v>
      </c>
      <c r="AY105" s="20" t="s">
        <v>121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0" t="s">
        <v>77</v>
      </c>
      <c r="BK105" s="212">
        <f>ROUND(I105*H105,2)</f>
        <v>0</v>
      </c>
      <c r="BL105" s="20" t="s">
        <v>129</v>
      </c>
      <c r="BM105" s="211" t="s">
        <v>146</v>
      </c>
    </row>
    <row r="106" s="2" customFormat="1">
      <c r="A106" s="41"/>
      <c r="B106" s="42"/>
      <c r="C106" s="43"/>
      <c r="D106" s="213" t="s">
        <v>131</v>
      </c>
      <c r="E106" s="43"/>
      <c r="F106" s="214" t="s">
        <v>147</v>
      </c>
      <c r="G106" s="43"/>
      <c r="H106" s="43"/>
      <c r="I106" s="215"/>
      <c r="J106" s="43"/>
      <c r="K106" s="43"/>
      <c r="L106" s="47"/>
      <c r="M106" s="216"/>
      <c r="N106" s="21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131</v>
      </c>
      <c r="AU106" s="20" t="s">
        <v>79</v>
      </c>
    </row>
    <row r="107" s="13" customFormat="1">
      <c r="A107" s="13"/>
      <c r="B107" s="218"/>
      <c r="C107" s="219"/>
      <c r="D107" s="220" t="s">
        <v>133</v>
      </c>
      <c r="E107" s="221" t="s">
        <v>19</v>
      </c>
      <c r="F107" s="222" t="s">
        <v>141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133</v>
      </c>
      <c r="AU107" s="228" t="s">
        <v>79</v>
      </c>
      <c r="AV107" s="13" t="s">
        <v>77</v>
      </c>
      <c r="AW107" s="13" t="s">
        <v>33</v>
      </c>
      <c r="AX107" s="13" t="s">
        <v>72</v>
      </c>
      <c r="AY107" s="228" t="s">
        <v>121</v>
      </c>
    </row>
    <row r="108" s="14" customFormat="1">
      <c r="A108" s="14"/>
      <c r="B108" s="229"/>
      <c r="C108" s="230"/>
      <c r="D108" s="220" t="s">
        <v>133</v>
      </c>
      <c r="E108" s="231" t="s">
        <v>19</v>
      </c>
      <c r="F108" s="232" t="s">
        <v>148</v>
      </c>
      <c r="G108" s="230"/>
      <c r="H108" s="233">
        <v>4.3399999999999999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133</v>
      </c>
      <c r="AU108" s="239" t="s">
        <v>79</v>
      </c>
      <c r="AV108" s="14" t="s">
        <v>79</v>
      </c>
      <c r="AW108" s="14" t="s">
        <v>33</v>
      </c>
      <c r="AX108" s="14" t="s">
        <v>77</v>
      </c>
      <c r="AY108" s="239" t="s">
        <v>121</v>
      </c>
    </row>
    <row r="109" s="12" customFormat="1" ht="22.8" customHeight="1">
      <c r="A109" s="12"/>
      <c r="B109" s="184"/>
      <c r="C109" s="185"/>
      <c r="D109" s="186" t="s">
        <v>71</v>
      </c>
      <c r="E109" s="198" t="s">
        <v>149</v>
      </c>
      <c r="F109" s="198" t="s">
        <v>150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SUM(P110:P683)</f>
        <v>0</v>
      </c>
      <c r="Q109" s="192"/>
      <c r="R109" s="193">
        <f>SUM(R110:R683)</f>
        <v>33.341743669999993</v>
      </c>
      <c r="S109" s="192"/>
      <c r="T109" s="194">
        <f>SUM(T110:T683)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5" t="s">
        <v>77</v>
      </c>
      <c r="AT109" s="196" t="s">
        <v>71</v>
      </c>
      <c r="AU109" s="196" t="s">
        <v>77</v>
      </c>
      <c r="AY109" s="195" t="s">
        <v>121</v>
      </c>
      <c r="BK109" s="197">
        <f>SUM(BK110:BK683)</f>
        <v>0</v>
      </c>
    </row>
    <row r="110" s="2" customFormat="1" ht="24.15" customHeight="1">
      <c r="A110" s="41"/>
      <c r="B110" s="42"/>
      <c r="C110" s="200" t="s">
        <v>129</v>
      </c>
      <c r="D110" s="200" t="s">
        <v>124</v>
      </c>
      <c r="E110" s="201" t="s">
        <v>151</v>
      </c>
      <c r="F110" s="202" t="s">
        <v>152</v>
      </c>
      <c r="G110" s="203" t="s">
        <v>138</v>
      </c>
      <c r="H110" s="204">
        <v>162.44300000000001</v>
      </c>
      <c r="I110" s="205"/>
      <c r="J110" s="206">
        <f>ROUND(I110*H110,2)</f>
        <v>0</v>
      </c>
      <c r="K110" s="202" t="s">
        <v>128</v>
      </c>
      <c r="L110" s="47"/>
      <c r="M110" s="207" t="s">
        <v>19</v>
      </c>
      <c r="N110" s="208" t="s">
        <v>43</v>
      </c>
      <c r="O110" s="87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1" t="s">
        <v>129</v>
      </c>
      <c r="AT110" s="211" t="s">
        <v>124</v>
      </c>
      <c r="AU110" s="211" t="s">
        <v>79</v>
      </c>
      <c r="AY110" s="20" t="s">
        <v>121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0" t="s">
        <v>77</v>
      </c>
      <c r="BK110" s="212">
        <f>ROUND(I110*H110,2)</f>
        <v>0</v>
      </c>
      <c r="BL110" s="20" t="s">
        <v>129</v>
      </c>
      <c r="BM110" s="211" t="s">
        <v>153</v>
      </c>
    </row>
    <row r="111" s="2" customFormat="1">
      <c r="A111" s="41"/>
      <c r="B111" s="42"/>
      <c r="C111" s="43"/>
      <c r="D111" s="213" t="s">
        <v>131</v>
      </c>
      <c r="E111" s="43"/>
      <c r="F111" s="214" t="s">
        <v>154</v>
      </c>
      <c r="G111" s="43"/>
      <c r="H111" s="43"/>
      <c r="I111" s="215"/>
      <c r="J111" s="43"/>
      <c r="K111" s="43"/>
      <c r="L111" s="47"/>
      <c r="M111" s="216"/>
      <c r="N111" s="21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131</v>
      </c>
      <c r="AU111" s="20" t="s">
        <v>79</v>
      </c>
    </row>
    <row r="112" s="13" customFormat="1">
      <c r="A112" s="13"/>
      <c r="B112" s="218"/>
      <c r="C112" s="219"/>
      <c r="D112" s="220" t="s">
        <v>133</v>
      </c>
      <c r="E112" s="221" t="s">
        <v>19</v>
      </c>
      <c r="F112" s="222" t="s">
        <v>155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133</v>
      </c>
      <c r="AU112" s="228" t="s">
        <v>79</v>
      </c>
      <c r="AV112" s="13" t="s">
        <v>77</v>
      </c>
      <c r="AW112" s="13" t="s">
        <v>33</v>
      </c>
      <c r="AX112" s="13" t="s">
        <v>72</v>
      </c>
      <c r="AY112" s="228" t="s">
        <v>121</v>
      </c>
    </row>
    <row r="113" s="14" customFormat="1">
      <c r="A113" s="14"/>
      <c r="B113" s="229"/>
      <c r="C113" s="230"/>
      <c r="D113" s="220" t="s">
        <v>133</v>
      </c>
      <c r="E113" s="231" t="s">
        <v>19</v>
      </c>
      <c r="F113" s="232" t="s">
        <v>156</v>
      </c>
      <c r="G113" s="230"/>
      <c r="H113" s="233">
        <v>5.7119999999999997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133</v>
      </c>
      <c r="AU113" s="239" t="s">
        <v>79</v>
      </c>
      <c r="AV113" s="14" t="s">
        <v>79</v>
      </c>
      <c r="AW113" s="14" t="s">
        <v>33</v>
      </c>
      <c r="AX113" s="14" t="s">
        <v>72</v>
      </c>
      <c r="AY113" s="239" t="s">
        <v>121</v>
      </c>
    </row>
    <row r="114" s="13" customFormat="1">
      <c r="A114" s="13"/>
      <c r="B114" s="218"/>
      <c r="C114" s="219"/>
      <c r="D114" s="220" t="s">
        <v>133</v>
      </c>
      <c r="E114" s="221" t="s">
        <v>19</v>
      </c>
      <c r="F114" s="222" t="s">
        <v>157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133</v>
      </c>
      <c r="AU114" s="228" t="s">
        <v>79</v>
      </c>
      <c r="AV114" s="13" t="s">
        <v>77</v>
      </c>
      <c r="AW114" s="13" t="s">
        <v>33</v>
      </c>
      <c r="AX114" s="13" t="s">
        <v>72</v>
      </c>
      <c r="AY114" s="228" t="s">
        <v>121</v>
      </c>
    </row>
    <row r="115" s="14" customFormat="1">
      <c r="A115" s="14"/>
      <c r="B115" s="229"/>
      <c r="C115" s="230"/>
      <c r="D115" s="220" t="s">
        <v>133</v>
      </c>
      <c r="E115" s="231" t="s">
        <v>19</v>
      </c>
      <c r="F115" s="232" t="s">
        <v>158</v>
      </c>
      <c r="G115" s="230"/>
      <c r="H115" s="233">
        <v>17.135999999999999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133</v>
      </c>
      <c r="AU115" s="239" t="s">
        <v>79</v>
      </c>
      <c r="AV115" s="14" t="s">
        <v>79</v>
      </c>
      <c r="AW115" s="14" t="s">
        <v>33</v>
      </c>
      <c r="AX115" s="14" t="s">
        <v>72</v>
      </c>
      <c r="AY115" s="239" t="s">
        <v>121</v>
      </c>
    </row>
    <row r="116" s="14" customFormat="1">
      <c r="A116" s="14"/>
      <c r="B116" s="229"/>
      <c r="C116" s="230"/>
      <c r="D116" s="220" t="s">
        <v>133</v>
      </c>
      <c r="E116" s="231" t="s">
        <v>19</v>
      </c>
      <c r="F116" s="232" t="s">
        <v>159</v>
      </c>
      <c r="G116" s="230"/>
      <c r="H116" s="233">
        <v>7.5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133</v>
      </c>
      <c r="AU116" s="239" t="s">
        <v>79</v>
      </c>
      <c r="AV116" s="14" t="s">
        <v>79</v>
      </c>
      <c r="AW116" s="14" t="s">
        <v>33</v>
      </c>
      <c r="AX116" s="14" t="s">
        <v>72</v>
      </c>
      <c r="AY116" s="239" t="s">
        <v>121</v>
      </c>
    </row>
    <row r="117" s="14" customFormat="1">
      <c r="A117" s="14"/>
      <c r="B117" s="229"/>
      <c r="C117" s="230"/>
      <c r="D117" s="220" t="s">
        <v>133</v>
      </c>
      <c r="E117" s="231" t="s">
        <v>19</v>
      </c>
      <c r="F117" s="232" t="s">
        <v>160</v>
      </c>
      <c r="G117" s="230"/>
      <c r="H117" s="233">
        <v>0.95199999999999996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133</v>
      </c>
      <c r="AU117" s="239" t="s">
        <v>79</v>
      </c>
      <c r="AV117" s="14" t="s">
        <v>79</v>
      </c>
      <c r="AW117" s="14" t="s">
        <v>33</v>
      </c>
      <c r="AX117" s="14" t="s">
        <v>72</v>
      </c>
      <c r="AY117" s="239" t="s">
        <v>121</v>
      </c>
    </row>
    <row r="118" s="14" customFormat="1">
      <c r="A118" s="14"/>
      <c r="B118" s="229"/>
      <c r="C118" s="230"/>
      <c r="D118" s="220" t="s">
        <v>133</v>
      </c>
      <c r="E118" s="231" t="s">
        <v>19</v>
      </c>
      <c r="F118" s="232" t="s">
        <v>161</v>
      </c>
      <c r="G118" s="230"/>
      <c r="H118" s="233">
        <v>49.600000000000001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133</v>
      </c>
      <c r="AU118" s="239" t="s">
        <v>79</v>
      </c>
      <c r="AV118" s="14" t="s">
        <v>79</v>
      </c>
      <c r="AW118" s="14" t="s">
        <v>33</v>
      </c>
      <c r="AX118" s="14" t="s">
        <v>72</v>
      </c>
      <c r="AY118" s="239" t="s">
        <v>121</v>
      </c>
    </row>
    <row r="119" s="14" customFormat="1">
      <c r="A119" s="14"/>
      <c r="B119" s="229"/>
      <c r="C119" s="230"/>
      <c r="D119" s="220" t="s">
        <v>133</v>
      </c>
      <c r="E119" s="231" t="s">
        <v>19</v>
      </c>
      <c r="F119" s="232" t="s">
        <v>162</v>
      </c>
      <c r="G119" s="230"/>
      <c r="H119" s="233">
        <v>0.996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133</v>
      </c>
      <c r="AU119" s="239" t="s">
        <v>79</v>
      </c>
      <c r="AV119" s="14" t="s">
        <v>79</v>
      </c>
      <c r="AW119" s="14" t="s">
        <v>33</v>
      </c>
      <c r="AX119" s="14" t="s">
        <v>72</v>
      </c>
      <c r="AY119" s="239" t="s">
        <v>121</v>
      </c>
    </row>
    <row r="120" s="13" customFormat="1">
      <c r="A120" s="13"/>
      <c r="B120" s="218"/>
      <c r="C120" s="219"/>
      <c r="D120" s="220" t="s">
        <v>133</v>
      </c>
      <c r="E120" s="221" t="s">
        <v>19</v>
      </c>
      <c r="F120" s="222" t="s">
        <v>163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133</v>
      </c>
      <c r="AU120" s="228" t="s">
        <v>79</v>
      </c>
      <c r="AV120" s="13" t="s">
        <v>77</v>
      </c>
      <c r="AW120" s="13" t="s">
        <v>33</v>
      </c>
      <c r="AX120" s="13" t="s">
        <v>72</v>
      </c>
      <c r="AY120" s="228" t="s">
        <v>121</v>
      </c>
    </row>
    <row r="121" s="14" customFormat="1">
      <c r="A121" s="14"/>
      <c r="B121" s="229"/>
      <c r="C121" s="230"/>
      <c r="D121" s="220" t="s">
        <v>133</v>
      </c>
      <c r="E121" s="231" t="s">
        <v>19</v>
      </c>
      <c r="F121" s="232" t="s">
        <v>164</v>
      </c>
      <c r="G121" s="230"/>
      <c r="H121" s="233">
        <v>2.0299999999999998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133</v>
      </c>
      <c r="AU121" s="239" t="s">
        <v>79</v>
      </c>
      <c r="AV121" s="14" t="s">
        <v>79</v>
      </c>
      <c r="AW121" s="14" t="s">
        <v>33</v>
      </c>
      <c r="AX121" s="14" t="s">
        <v>72</v>
      </c>
      <c r="AY121" s="239" t="s">
        <v>121</v>
      </c>
    </row>
    <row r="122" s="14" customFormat="1">
      <c r="A122" s="14"/>
      <c r="B122" s="229"/>
      <c r="C122" s="230"/>
      <c r="D122" s="220" t="s">
        <v>133</v>
      </c>
      <c r="E122" s="231" t="s">
        <v>19</v>
      </c>
      <c r="F122" s="232" t="s">
        <v>165</v>
      </c>
      <c r="G122" s="230"/>
      <c r="H122" s="233">
        <v>1.8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133</v>
      </c>
      <c r="AU122" s="239" t="s">
        <v>79</v>
      </c>
      <c r="AV122" s="14" t="s">
        <v>79</v>
      </c>
      <c r="AW122" s="14" t="s">
        <v>33</v>
      </c>
      <c r="AX122" s="14" t="s">
        <v>72</v>
      </c>
      <c r="AY122" s="239" t="s">
        <v>121</v>
      </c>
    </row>
    <row r="123" s="14" customFormat="1">
      <c r="A123" s="14"/>
      <c r="B123" s="229"/>
      <c r="C123" s="230"/>
      <c r="D123" s="220" t="s">
        <v>133</v>
      </c>
      <c r="E123" s="231" t="s">
        <v>19</v>
      </c>
      <c r="F123" s="232" t="s">
        <v>166</v>
      </c>
      <c r="G123" s="230"/>
      <c r="H123" s="233">
        <v>2.452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133</v>
      </c>
      <c r="AU123" s="239" t="s">
        <v>79</v>
      </c>
      <c r="AV123" s="14" t="s">
        <v>79</v>
      </c>
      <c r="AW123" s="14" t="s">
        <v>33</v>
      </c>
      <c r="AX123" s="14" t="s">
        <v>72</v>
      </c>
      <c r="AY123" s="239" t="s">
        <v>121</v>
      </c>
    </row>
    <row r="124" s="13" customFormat="1">
      <c r="A124" s="13"/>
      <c r="B124" s="218"/>
      <c r="C124" s="219"/>
      <c r="D124" s="220" t="s">
        <v>133</v>
      </c>
      <c r="E124" s="221" t="s">
        <v>19</v>
      </c>
      <c r="F124" s="222" t="s">
        <v>167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133</v>
      </c>
      <c r="AU124" s="228" t="s">
        <v>79</v>
      </c>
      <c r="AV124" s="13" t="s">
        <v>77</v>
      </c>
      <c r="AW124" s="13" t="s">
        <v>33</v>
      </c>
      <c r="AX124" s="13" t="s">
        <v>72</v>
      </c>
      <c r="AY124" s="228" t="s">
        <v>121</v>
      </c>
    </row>
    <row r="125" s="14" customFormat="1">
      <c r="A125" s="14"/>
      <c r="B125" s="229"/>
      <c r="C125" s="230"/>
      <c r="D125" s="220" t="s">
        <v>133</v>
      </c>
      <c r="E125" s="231" t="s">
        <v>19</v>
      </c>
      <c r="F125" s="232" t="s">
        <v>164</v>
      </c>
      <c r="G125" s="230"/>
      <c r="H125" s="233">
        <v>2.0299999999999998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133</v>
      </c>
      <c r="AU125" s="239" t="s">
        <v>79</v>
      </c>
      <c r="AV125" s="14" t="s">
        <v>79</v>
      </c>
      <c r="AW125" s="14" t="s">
        <v>33</v>
      </c>
      <c r="AX125" s="14" t="s">
        <v>72</v>
      </c>
      <c r="AY125" s="239" t="s">
        <v>121</v>
      </c>
    </row>
    <row r="126" s="14" customFormat="1">
      <c r="A126" s="14"/>
      <c r="B126" s="229"/>
      <c r="C126" s="230"/>
      <c r="D126" s="220" t="s">
        <v>133</v>
      </c>
      <c r="E126" s="231" t="s">
        <v>19</v>
      </c>
      <c r="F126" s="232" t="s">
        <v>156</v>
      </c>
      <c r="G126" s="230"/>
      <c r="H126" s="233">
        <v>5.7119999999999997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133</v>
      </c>
      <c r="AU126" s="239" t="s">
        <v>79</v>
      </c>
      <c r="AV126" s="14" t="s">
        <v>79</v>
      </c>
      <c r="AW126" s="14" t="s">
        <v>33</v>
      </c>
      <c r="AX126" s="14" t="s">
        <v>72</v>
      </c>
      <c r="AY126" s="239" t="s">
        <v>121</v>
      </c>
    </row>
    <row r="127" s="14" customFormat="1">
      <c r="A127" s="14"/>
      <c r="B127" s="229"/>
      <c r="C127" s="230"/>
      <c r="D127" s="220" t="s">
        <v>133</v>
      </c>
      <c r="E127" s="231" t="s">
        <v>19</v>
      </c>
      <c r="F127" s="232" t="s">
        <v>168</v>
      </c>
      <c r="G127" s="230"/>
      <c r="H127" s="233">
        <v>2.3109999999999999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133</v>
      </c>
      <c r="AU127" s="239" t="s">
        <v>79</v>
      </c>
      <c r="AV127" s="14" t="s">
        <v>79</v>
      </c>
      <c r="AW127" s="14" t="s">
        <v>33</v>
      </c>
      <c r="AX127" s="14" t="s">
        <v>72</v>
      </c>
      <c r="AY127" s="239" t="s">
        <v>121</v>
      </c>
    </row>
    <row r="128" s="14" customFormat="1">
      <c r="A128" s="14"/>
      <c r="B128" s="229"/>
      <c r="C128" s="230"/>
      <c r="D128" s="220" t="s">
        <v>133</v>
      </c>
      <c r="E128" s="231" t="s">
        <v>19</v>
      </c>
      <c r="F128" s="232" t="s">
        <v>169</v>
      </c>
      <c r="G128" s="230"/>
      <c r="H128" s="233">
        <v>2.835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133</v>
      </c>
      <c r="AU128" s="239" t="s">
        <v>79</v>
      </c>
      <c r="AV128" s="14" t="s">
        <v>79</v>
      </c>
      <c r="AW128" s="14" t="s">
        <v>33</v>
      </c>
      <c r="AX128" s="14" t="s">
        <v>72</v>
      </c>
      <c r="AY128" s="239" t="s">
        <v>121</v>
      </c>
    </row>
    <row r="129" s="14" customFormat="1">
      <c r="A129" s="14"/>
      <c r="B129" s="229"/>
      <c r="C129" s="230"/>
      <c r="D129" s="220" t="s">
        <v>133</v>
      </c>
      <c r="E129" s="231" t="s">
        <v>19</v>
      </c>
      <c r="F129" s="232" t="s">
        <v>161</v>
      </c>
      <c r="G129" s="230"/>
      <c r="H129" s="233">
        <v>49.600000000000001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133</v>
      </c>
      <c r="AU129" s="239" t="s">
        <v>79</v>
      </c>
      <c r="AV129" s="14" t="s">
        <v>79</v>
      </c>
      <c r="AW129" s="14" t="s">
        <v>33</v>
      </c>
      <c r="AX129" s="14" t="s">
        <v>72</v>
      </c>
      <c r="AY129" s="239" t="s">
        <v>121</v>
      </c>
    </row>
    <row r="130" s="14" customFormat="1">
      <c r="A130" s="14"/>
      <c r="B130" s="229"/>
      <c r="C130" s="230"/>
      <c r="D130" s="220" t="s">
        <v>133</v>
      </c>
      <c r="E130" s="231" t="s">
        <v>19</v>
      </c>
      <c r="F130" s="232" t="s">
        <v>170</v>
      </c>
      <c r="G130" s="230"/>
      <c r="H130" s="233">
        <v>0.71999999999999997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133</v>
      </c>
      <c r="AU130" s="239" t="s">
        <v>79</v>
      </c>
      <c r="AV130" s="14" t="s">
        <v>79</v>
      </c>
      <c r="AW130" s="14" t="s">
        <v>33</v>
      </c>
      <c r="AX130" s="14" t="s">
        <v>72</v>
      </c>
      <c r="AY130" s="239" t="s">
        <v>121</v>
      </c>
    </row>
    <row r="131" s="14" customFormat="1">
      <c r="A131" s="14"/>
      <c r="B131" s="229"/>
      <c r="C131" s="230"/>
      <c r="D131" s="220" t="s">
        <v>133</v>
      </c>
      <c r="E131" s="231" t="s">
        <v>19</v>
      </c>
      <c r="F131" s="232" t="s">
        <v>171</v>
      </c>
      <c r="G131" s="230"/>
      <c r="H131" s="233">
        <v>2.8809999999999998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133</v>
      </c>
      <c r="AU131" s="239" t="s">
        <v>79</v>
      </c>
      <c r="AV131" s="14" t="s">
        <v>79</v>
      </c>
      <c r="AW131" s="14" t="s">
        <v>33</v>
      </c>
      <c r="AX131" s="14" t="s">
        <v>72</v>
      </c>
      <c r="AY131" s="239" t="s">
        <v>121</v>
      </c>
    </row>
    <row r="132" s="14" customFormat="1">
      <c r="A132" s="14"/>
      <c r="B132" s="229"/>
      <c r="C132" s="230"/>
      <c r="D132" s="220" t="s">
        <v>133</v>
      </c>
      <c r="E132" s="231" t="s">
        <v>19</v>
      </c>
      <c r="F132" s="232" t="s">
        <v>172</v>
      </c>
      <c r="G132" s="230"/>
      <c r="H132" s="233">
        <v>8.1760000000000002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133</v>
      </c>
      <c r="AU132" s="239" t="s">
        <v>79</v>
      </c>
      <c r="AV132" s="14" t="s">
        <v>79</v>
      </c>
      <c r="AW132" s="14" t="s">
        <v>33</v>
      </c>
      <c r="AX132" s="14" t="s">
        <v>72</v>
      </c>
      <c r="AY132" s="239" t="s">
        <v>121</v>
      </c>
    </row>
    <row r="133" s="15" customFormat="1">
      <c r="A133" s="15"/>
      <c r="B133" s="240"/>
      <c r="C133" s="241"/>
      <c r="D133" s="220" t="s">
        <v>133</v>
      </c>
      <c r="E133" s="242" t="s">
        <v>19</v>
      </c>
      <c r="F133" s="243" t="s">
        <v>173</v>
      </c>
      <c r="G133" s="241"/>
      <c r="H133" s="244">
        <v>162.44299999999998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0" t="s">
        <v>133</v>
      </c>
      <c r="AU133" s="250" t="s">
        <v>79</v>
      </c>
      <c r="AV133" s="15" t="s">
        <v>129</v>
      </c>
      <c r="AW133" s="15" t="s">
        <v>33</v>
      </c>
      <c r="AX133" s="15" t="s">
        <v>77</v>
      </c>
      <c r="AY133" s="250" t="s">
        <v>121</v>
      </c>
    </row>
    <row r="134" s="2" customFormat="1" ht="21.75" customHeight="1">
      <c r="A134" s="41"/>
      <c r="B134" s="42"/>
      <c r="C134" s="200" t="s">
        <v>135</v>
      </c>
      <c r="D134" s="200" t="s">
        <v>124</v>
      </c>
      <c r="E134" s="201" t="s">
        <v>174</v>
      </c>
      <c r="F134" s="202" t="s">
        <v>175</v>
      </c>
      <c r="G134" s="203" t="s">
        <v>138</v>
      </c>
      <c r="H134" s="204">
        <v>16</v>
      </c>
      <c r="I134" s="205"/>
      <c r="J134" s="206">
        <f>ROUND(I134*H134,2)</f>
        <v>0</v>
      </c>
      <c r="K134" s="202" t="s">
        <v>128</v>
      </c>
      <c r="L134" s="47"/>
      <c r="M134" s="207" t="s">
        <v>19</v>
      </c>
      <c r="N134" s="208" t="s">
        <v>43</v>
      </c>
      <c r="O134" s="87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1" t="s">
        <v>129</v>
      </c>
      <c r="AT134" s="211" t="s">
        <v>124</v>
      </c>
      <c r="AU134" s="211" t="s">
        <v>79</v>
      </c>
      <c r="AY134" s="20" t="s">
        <v>121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0" t="s">
        <v>77</v>
      </c>
      <c r="BK134" s="212">
        <f>ROUND(I134*H134,2)</f>
        <v>0</v>
      </c>
      <c r="BL134" s="20" t="s">
        <v>129</v>
      </c>
      <c r="BM134" s="211" t="s">
        <v>176</v>
      </c>
    </row>
    <row r="135" s="2" customFormat="1">
      <c r="A135" s="41"/>
      <c r="B135" s="42"/>
      <c r="C135" s="43"/>
      <c r="D135" s="213" t="s">
        <v>131</v>
      </c>
      <c r="E135" s="43"/>
      <c r="F135" s="214" t="s">
        <v>177</v>
      </c>
      <c r="G135" s="43"/>
      <c r="H135" s="43"/>
      <c r="I135" s="215"/>
      <c r="J135" s="43"/>
      <c r="K135" s="43"/>
      <c r="L135" s="47"/>
      <c r="M135" s="216"/>
      <c r="N135" s="217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131</v>
      </c>
      <c r="AU135" s="20" t="s">
        <v>79</v>
      </c>
    </row>
    <row r="136" s="13" customFormat="1">
      <c r="A136" s="13"/>
      <c r="B136" s="218"/>
      <c r="C136" s="219"/>
      <c r="D136" s="220" t="s">
        <v>133</v>
      </c>
      <c r="E136" s="221" t="s">
        <v>19</v>
      </c>
      <c r="F136" s="222" t="s">
        <v>178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133</v>
      </c>
      <c r="AU136" s="228" t="s">
        <v>79</v>
      </c>
      <c r="AV136" s="13" t="s">
        <v>77</v>
      </c>
      <c r="AW136" s="13" t="s">
        <v>33</v>
      </c>
      <c r="AX136" s="13" t="s">
        <v>72</v>
      </c>
      <c r="AY136" s="228" t="s">
        <v>121</v>
      </c>
    </row>
    <row r="137" s="13" customFormat="1">
      <c r="A137" s="13"/>
      <c r="B137" s="218"/>
      <c r="C137" s="219"/>
      <c r="D137" s="220" t="s">
        <v>133</v>
      </c>
      <c r="E137" s="221" t="s">
        <v>19</v>
      </c>
      <c r="F137" s="222" t="s">
        <v>179</v>
      </c>
      <c r="G137" s="219"/>
      <c r="H137" s="221" t="s">
        <v>19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133</v>
      </c>
      <c r="AU137" s="228" t="s">
        <v>79</v>
      </c>
      <c r="AV137" s="13" t="s">
        <v>77</v>
      </c>
      <c r="AW137" s="13" t="s">
        <v>33</v>
      </c>
      <c r="AX137" s="13" t="s">
        <v>72</v>
      </c>
      <c r="AY137" s="228" t="s">
        <v>121</v>
      </c>
    </row>
    <row r="138" s="14" customFormat="1">
      <c r="A138" s="14"/>
      <c r="B138" s="229"/>
      <c r="C138" s="230"/>
      <c r="D138" s="220" t="s">
        <v>133</v>
      </c>
      <c r="E138" s="231" t="s">
        <v>19</v>
      </c>
      <c r="F138" s="232" t="s">
        <v>180</v>
      </c>
      <c r="G138" s="230"/>
      <c r="H138" s="233">
        <v>8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9" t="s">
        <v>133</v>
      </c>
      <c r="AU138" s="239" t="s">
        <v>79</v>
      </c>
      <c r="AV138" s="14" t="s">
        <v>79</v>
      </c>
      <c r="AW138" s="14" t="s">
        <v>33</v>
      </c>
      <c r="AX138" s="14" t="s">
        <v>72</v>
      </c>
      <c r="AY138" s="239" t="s">
        <v>121</v>
      </c>
    </row>
    <row r="139" s="13" customFormat="1">
      <c r="A139" s="13"/>
      <c r="B139" s="218"/>
      <c r="C139" s="219"/>
      <c r="D139" s="220" t="s">
        <v>133</v>
      </c>
      <c r="E139" s="221" t="s">
        <v>19</v>
      </c>
      <c r="F139" s="222" t="s">
        <v>181</v>
      </c>
      <c r="G139" s="219"/>
      <c r="H139" s="221" t="s">
        <v>19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133</v>
      </c>
      <c r="AU139" s="228" t="s">
        <v>79</v>
      </c>
      <c r="AV139" s="13" t="s">
        <v>77</v>
      </c>
      <c r="AW139" s="13" t="s">
        <v>33</v>
      </c>
      <c r="AX139" s="13" t="s">
        <v>72</v>
      </c>
      <c r="AY139" s="228" t="s">
        <v>121</v>
      </c>
    </row>
    <row r="140" s="14" customFormat="1">
      <c r="A140" s="14"/>
      <c r="B140" s="229"/>
      <c r="C140" s="230"/>
      <c r="D140" s="220" t="s">
        <v>133</v>
      </c>
      <c r="E140" s="231" t="s">
        <v>19</v>
      </c>
      <c r="F140" s="232" t="s">
        <v>129</v>
      </c>
      <c r="G140" s="230"/>
      <c r="H140" s="233">
        <v>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133</v>
      </c>
      <c r="AU140" s="239" t="s">
        <v>79</v>
      </c>
      <c r="AV140" s="14" t="s">
        <v>79</v>
      </c>
      <c r="AW140" s="14" t="s">
        <v>33</v>
      </c>
      <c r="AX140" s="14" t="s">
        <v>72</v>
      </c>
      <c r="AY140" s="239" t="s">
        <v>121</v>
      </c>
    </row>
    <row r="141" s="13" customFormat="1">
      <c r="A141" s="13"/>
      <c r="B141" s="218"/>
      <c r="C141" s="219"/>
      <c r="D141" s="220" t="s">
        <v>133</v>
      </c>
      <c r="E141" s="221" t="s">
        <v>19</v>
      </c>
      <c r="F141" s="222" t="s">
        <v>182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133</v>
      </c>
      <c r="AU141" s="228" t="s">
        <v>79</v>
      </c>
      <c r="AV141" s="13" t="s">
        <v>77</v>
      </c>
      <c r="AW141" s="13" t="s">
        <v>33</v>
      </c>
      <c r="AX141" s="13" t="s">
        <v>72</v>
      </c>
      <c r="AY141" s="228" t="s">
        <v>121</v>
      </c>
    </row>
    <row r="142" s="14" customFormat="1">
      <c r="A142" s="14"/>
      <c r="B142" s="229"/>
      <c r="C142" s="230"/>
      <c r="D142" s="220" t="s">
        <v>133</v>
      </c>
      <c r="E142" s="231" t="s">
        <v>19</v>
      </c>
      <c r="F142" s="232" t="s">
        <v>129</v>
      </c>
      <c r="G142" s="230"/>
      <c r="H142" s="233">
        <v>4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133</v>
      </c>
      <c r="AU142" s="239" t="s">
        <v>79</v>
      </c>
      <c r="AV142" s="14" t="s">
        <v>79</v>
      </c>
      <c r="AW142" s="14" t="s">
        <v>33</v>
      </c>
      <c r="AX142" s="14" t="s">
        <v>72</v>
      </c>
      <c r="AY142" s="239" t="s">
        <v>121</v>
      </c>
    </row>
    <row r="143" s="15" customFormat="1">
      <c r="A143" s="15"/>
      <c r="B143" s="240"/>
      <c r="C143" s="241"/>
      <c r="D143" s="220" t="s">
        <v>133</v>
      </c>
      <c r="E143" s="242" t="s">
        <v>19</v>
      </c>
      <c r="F143" s="243" t="s">
        <v>173</v>
      </c>
      <c r="G143" s="241"/>
      <c r="H143" s="244">
        <v>16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0" t="s">
        <v>133</v>
      </c>
      <c r="AU143" s="250" t="s">
        <v>79</v>
      </c>
      <c r="AV143" s="15" t="s">
        <v>129</v>
      </c>
      <c r="AW143" s="15" t="s">
        <v>33</v>
      </c>
      <c r="AX143" s="15" t="s">
        <v>77</v>
      </c>
      <c r="AY143" s="250" t="s">
        <v>121</v>
      </c>
    </row>
    <row r="144" s="2" customFormat="1" ht="21.75" customHeight="1">
      <c r="A144" s="41"/>
      <c r="B144" s="42"/>
      <c r="C144" s="200" t="s">
        <v>149</v>
      </c>
      <c r="D144" s="200" t="s">
        <v>124</v>
      </c>
      <c r="E144" s="201" t="s">
        <v>183</v>
      </c>
      <c r="F144" s="202" t="s">
        <v>184</v>
      </c>
      <c r="G144" s="203" t="s">
        <v>127</v>
      </c>
      <c r="H144" s="204">
        <v>2</v>
      </c>
      <c r="I144" s="205"/>
      <c r="J144" s="206">
        <f>ROUND(I144*H144,2)</f>
        <v>0</v>
      </c>
      <c r="K144" s="202" t="s">
        <v>128</v>
      </c>
      <c r="L144" s="47"/>
      <c r="M144" s="207" t="s">
        <v>19</v>
      </c>
      <c r="N144" s="208" t="s">
        <v>43</v>
      </c>
      <c r="O144" s="87"/>
      <c r="P144" s="209">
        <f>O144*H144</f>
        <v>0</v>
      </c>
      <c r="Q144" s="209">
        <v>0.041500000000000002</v>
      </c>
      <c r="R144" s="209">
        <f>Q144*H144</f>
        <v>0.083000000000000004</v>
      </c>
      <c r="S144" s="209">
        <v>0</v>
      </c>
      <c r="T144" s="21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1" t="s">
        <v>129</v>
      </c>
      <c r="AT144" s="211" t="s">
        <v>124</v>
      </c>
      <c r="AU144" s="211" t="s">
        <v>79</v>
      </c>
      <c r="AY144" s="20" t="s">
        <v>121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0" t="s">
        <v>77</v>
      </c>
      <c r="BK144" s="212">
        <f>ROUND(I144*H144,2)</f>
        <v>0</v>
      </c>
      <c r="BL144" s="20" t="s">
        <v>129</v>
      </c>
      <c r="BM144" s="211" t="s">
        <v>185</v>
      </c>
    </row>
    <row r="145" s="2" customFormat="1">
      <c r="A145" s="41"/>
      <c r="B145" s="42"/>
      <c r="C145" s="43"/>
      <c r="D145" s="213" t="s">
        <v>131</v>
      </c>
      <c r="E145" s="43"/>
      <c r="F145" s="214" t="s">
        <v>186</v>
      </c>
      <c r="G145" s="43"/>
      <c r="H145" s="43"/>
      <c r="I145" s="215"/>
      <c r="J145" s="43"/>
      <c r="K145" s="43"/>
      <c r="L145" s="47"/>
      <c r="M145" s="216"/>
      <c r="N145" s="21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131</v>
      </c>
      <c r="AU145" s="20" t="s">
        <v>79</v>
      </c>
    </row>
    <row r="146" s="13" customFormat="1">
      <c r="A146" s="13"/>
      <c r="B146" s="218"/>
      <c r="C146" s="219"/>
      <c r="D146" s="220" t="s">
        <v>133</v>
      </c>
      <c r="E146" s="221" t="s">
        <v>19</v>
      </c>
      <c r="F146" s="222" t="s">
        <v>187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133</v>
      </c>
      <c r="AU146" s="228" t="s">
        <v>79</v>
      </c>
      <c r="AV146" s="13" t="s">
        <v>77</v>
      </c>
      <c r="AW146" s="13" t="s">
        <v>33</v>
      </c>
      <c r="AX146" s="13" t="s">
        <v>72</v>
      </c>
      <c r="AY146" s="228" t="s">
        <v>121</v>
      </c>
    </row>
    <row r="147" s="14" customFormat="1">
      <c r="A147" s="14"/>
      <c r="B147" s="229"/>
      <c r="C147" s="230"/>
      <c r="D147" s="220" t="s">
        <v>133</v>
      </c>
      <c r="E147" s="231" t="s">
        <v>19</v>
      </c>
      <c r="F147" s="232" t="s">
        <v>79</v>
      </c>
      <c r="G147" s="230"/>
      <c r="H147" s="233">
        <v>2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133</v>
      </c>
      <c r="AU147" s="239" t="s">
        <v>79</v>
      </c>
      <c r="AV147" s="14" t="s">
        <v>79</v>
      </c>
      <c r="AW147" s="14" t="s">
        <v>33</v>
      </c>
      <c r="AX147" s="14" t="s">
        <v>77</v>
      </c>
      <c r="AY147" s="239" t="s">
        <v>121</v>
      </c>
    </row>
    <row r="148" s="2" customFormat="1" ht="16.5" customHeight="1">
      <c r="A148" s="41"/>
      <c r="B148" s="42"/>
      <c r="C148" s="200" t="s">
        <v>188</v>
      </c>
      <c r="D148" s="200" t="s">
        <v>124</v>
      </c>
      <c r="E148" s="201" t="s">
        <v>189</v>
      </c>
      <c r="F148" s="202" t="s">
        <v>190</v>
      </c>
      <c r="G148" s="203" t="s">
        <v>145</v>
      </c>
      <c r="H148" s="204">
        <v>27.640000000000001</v>
      </c>
      <c r="I148" s="205"/>
      <c r="J148" s="206">
        <f>ROUND(I148*H148,2)</f>
        <v>0</v>
      </c>
      <c r="K148" s="202" t="s">
        <v>128</v>
      </c>
      <c r="L148" s="47"/>
      <c r="M148" s="207" t="s">
        <v>19</v>
      </c>
      <c r="N148" s="208" t="s">
        <v>43</v>
      </c>
      <c r="O148" s="87"/>
      <c r="P148" s="209">
        <f>O148*H148</f>
        <v>0</v>
      </c>
      <c r="Q148" s="209">
        <v>0.0015</v>
      </c>
      <c r="R148" s="209">
        <f>Q148*H148</f>
        <v>0.041460000000000004</v>
      </c>
      <c r="S148" s="209">
        <v>0</v>
      </c>
      <c r="T148" s="21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1" t="s">
        <v>129</v>
      </c>
      <c r="AT148" s="211" t="s">
        <v>124</v>
      </c>
      <c r="AU148" s="211" t="s">
        <v>79</v>
      </c>
      <c r="AY148" s="20" t="s">
        <v>121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0" t="s">
        <v>77</v>
      </c>
      <c r="BK148" s="212">
        <f>ROUND(I148*H148,2)</f>
        <v>0</v>
      </c>
      <c r="BL148" s="20" t="s">
        <v>129</v>
      </c>
      <c r="BM148" s="211" t="s">
        <v>191</v>
      </c>
    </row>
    <row r="149" s="2" customFormat="1">
      <c r="A149" s="41"/>
      <c r="B149" s="42"/>
      <c r="C149" s="43"/>
      <c r="D149" s="213" t="s">
        <v>131</v>
      </c>
      <c r="E149" s="43"/>
      <c r="F149" s="214" t="s">
        <v>192</v>
      </c>
      <c r="G149" s="43"/>
      <c r="H149" s="43"/>
      <c r="I149" s="215"/>
      <c r="J149" s="43"/>
      <c r="K149" s="43"/>
      <c r="L149" s="47"/>
      <c r="M149" s="216"/>
      <c r="N149" s="217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131</v>
      </c>
      <c r="AU149" s="20" t="s">
        <v>79</v>
      </c>
    </row>
    <row r="150" s="13" customFormat="1">
      <c r="A150" s="13"/>
      <c r="B150" s="218"/>
      <c r="C150" s="219"/>
      <c r="D150" s="220" t="s">
        <v>133</v>
      </c>
      <c r="E150" s="221" t="s">
        <v>19</v>
      </c>
      <c r="F150" s="222" t="s">
        <v>193</v>
      </c>
      <c r="G150" s="219"/>
      <c r="H150" s="221" t="s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133</v>
      </c>
      <c r="AU150" s="228" t="s">
        <v>79</v>
      </c>
      <c r="AV150" s="13" t="s">
        <v>77</v>
      </c>
      <c r="AW150" s="13" t="s">
        <v>33</v>
      </c>
      <c r="AX150" s="13" t="s">
        <v>72</v>
      </c>
      <c r="AY150" s="228" t="s">
        <v>121</v>
      </c>
    </row>
    <row r="151" s="13" customFormat="1">
      <c r="A151" s="13"/>
      <c r="B151" s="218"/>
      <c r="C151" s="219"/>
      <c r="D151" s="220" t="s">
        <v>133</v>
      </c>
      <c r="E151" s="221" t="s">
        <v>19</v>
      </c>
      <c r="F151" s="222" t="s">
        <v>179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133</v>
      </c>
      <c r="AU151" s="228" t="s">
        <v>79</v>
      </c>
      <c r="AV151" s="13" t="s">
        <v>77</v>
      </c>
      <c r="AW151" s="13" t="s">
        <v>33</v>
      </c>
      <c r="AX151" s="13" t="s">
        <v>72</v>
      </c>
      <c r="AY151" s="228" t="s">
        <v>121</v>
      </c>
    </row>
    <row r="152" s="14" customFormat="1">
      <c r="A152" s="14"/>
      <c r="B152" s="229"/>
      <c r="C152" s="230"/>
      <c r="D152" s="220" t="s">
        <v>133</v>
      </c>
      <c r="E152" s="231" t="s">
        <v>19</v>
      </c>
      <c r="F152" s="232" t="s">
        <v>194</v>
      </c>
      <c r="G152" s="230"/>
      <c r="H152" s="233">
        <v>11.44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133</v>
      </c>
      <c r="AU152" s="239" t="s">
        <v>79</v>
      </c>
      <c r="AV152" s="14" t="s">
        <v>79</v>
      </c>
      <c r="AW152" s="14" t="s">
        <v>33</v>
      </c>
      <c r="AX152" s="14" t="s">
        <v>72</v>
      </c>
      <c r="AY152" s="239" t="s">
        <v>121</v>
      </c>
    </row>
    <row r="153" s="13" customFormat="1">
      <c r="A153" s="13"/>
      <c r="B153" s="218"/>
      <c r="C153" s="219"/>
      <c r="D153" s="220" t="s">
        <v>133</v>
      </c>
      <c r="E153" s="221" t="s">
        <v>19</v>
      </c>
      <c r="F153" s="222" t="s">
        <v>181</v>
      </c>
      <c r="G153" s="219"/>
      <c r="H153" s="221" t="s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133</v>
      </c>
      <c r="AU153" s="228" t="s">
        <v>79</v>
      </c>
      <c r="AV153" s="13" t="s">
        <v>77</v>
      </c>
      <c r="AW153" s="13" t="s">
        <v>33</v>
      </c>
      <c r="AX153" s="13" t="s">
        <v>72</v>
      </c>
      <c r="AY153" s="228" t="s">
        <v>121</v>
      </c>
    </row>
    <row r="154" s="14" customFormat="1">
      <c r="A154" s="14"/>
      <c r="B154" s="229"/>
      <c r="C154" s="230"/>
      <c r="D154" s="220" t="s">
        <v>133</v>
      </c>
      <c r="E154" s="231" t="s">
        <v>19</v>
      </c>
      <c r="F154" s="232" t="s">
        <v>195</v>
      </c>
      <c r="G154" s="230"/>
      <c r="H154" s="233">
        <v>5.7199999999999998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133</v>
      </c>
      <c r="AU154" s="239" t="s">
        <v>79</v>
      </c>
      <c r="AV154" s="14" t="s">
        <v>79</v>
      </c>
      <c r="AW154" s="14" t="s">
        <v>33</v>
      </c>
      <c r="AX154" s="14" t="s">
        <v>72</v>
      </c>
      <c r="AY154" s="239" t="s">
        <v>121</v>
      </c>
    </row>
    <row r="155" s="13" customFormat="1">
      <c r="A155" s="13"/>
      <c r="B155" s="218"/>
      <c r="C155" s="219"/>
      <c r="D155" s="220" t="s">
        <v>133</v>
      </c>
      <c r="E155" s="221" t="s">
        <v>19</v>
      </c>
      <c r="F155" s="222" t="s">
        <v>182</v>
      </c>
      <c r="G155" s="219"/>
      <c r="H155" s="221" t="s">
        <v>19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133</v>
      </c>
      <c r="AU155" s="228" t="s">
        <v>79</v>
      </c>
      <c r="AV155" s="13" t="s">
        <v>77</v>
      </c>
      <c r="AW155" s="13" t="s">
        <v>33</v>
      </c>
      <c r="AX155" s="13" t="s">
        <v>72</v>
      </c>
      <c r="AY155" s="228" t="s">
        <v>121</v>
      </c>
    </row>
    <row r="156" s="14" customFormat="1">
      <c r="A156" s="14"/>
      <c r="B156" s="229"/>
      <c r="C156" s="230"/>
      <c r="D156" s="220" t="s">
        <v>133</v>
      </c>
      <c r="E156" s="231" t="s">
        <v>19</v>
      </c>
      <c r="F156" s="232" t="s">
        <v>196</v>
      </c>
      <c r="G156" s="230"/>
      <c r="H156" s="233">
        <v>10.48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133</v>
      </c>
      <c r="AU156" s="239" t="s">
        <v>79</v>
      </c>
      <c r="AV156" s="14" t="s">
        <v>79</v>
      </c>
      <c r="AW156" s="14" t="s">
        <v>33</v>
      </c>
      <c r="AX156" s="14" t="s">
        <v>72</v>
      </c>
      <c r="AY156" s="239" t="s">
        <v>121</v>
      </c>
    </row>
    <row r="157" s="15" customFormat="1">
      <c r="A157" s="15"/>
      <c r="B157" s="240"/>
      <c r="C157" s="241"/>
      <c r="D157" s="220" t="s">
        <v>133</v>
      </c>
      <c r="E157" s="242" t="s">
        <v>19</v>
      </c>
      <c r="F157" s="243" t="s">
        <v>173</v>
      </c>
      <c r="G157" s="241"/>
      <c r="H157" s="244">
        <v>27.640000000000001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0" t="s">
        <v>133</v>
      </c>
      <c r="AU157" s="250" t="s">
        <v>79</v>
      </c>
      <c r="AV157" s="15" t="s">
        <v>129</v>
      </c>
      <c r="AW157" s="15" t="s">
        <v>33</v>
      </c>
      <c r="AX157" s="15" t="s">
        <v>77</v>
      </c>
      <c r="AY157" s="250" t="s">
        <v>121</v>
      </c>
    </row>
    <row r="158" s="2" customFormat="1" ht="16.5" customHeight="1">
      <c r="A158" s="41"/>
      <c r="B158" s="42"/>
      <c r="C158" s="200" t="s">
        <v>197</v>
      </c>
      <c r="D158" s="200" t="s">
        <v>124</v>
      </c>
      <c r="E158" s="201" t="s">
        <v>198</v>
      </c>
      <c r="F158" s="202" t="s">
        <v>199</v>
      </c>
      <c r="G158" s="203" t="s">
        <v>138</v>
      </c>
      <c r="H158" s="204">
        <v>34.109999999999999</v>
      </c>
      <c r="I158" s="205"/>
      <c r="J158" s="206">
        <f>ROUND(I158*H158,2)</f>
        <v>0</v>
      </c>
      <c r="K158" s="202" t="s">
        <v>128</v>
      </c>
      <c r="L158" s="47"/>
      <c r="M158" s="207" t="s">
        <v>19</v>
      </c>
      <c r="N158" s="208" t="s">
        <v>43</v>
      </c>
      <c r="O158" s="87"/>
      <c r="P158" s="209">
        <f>O158*H158</f>
        <v>0</v>
      </c>
      <c r="Q158" s="209">
        <v>0.00025999999999999998</v>
      </c>
      <c r="R158" s="209">
        <f>Q158*H158</f>
        <v>0.0088685999999999991</v>
      </c>
      <c r="S158" s="209">
        <v>0</v>
      </c>
      <c r="T158" s="2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1" t="s">
        <v>129</v>
      </c>
      <c r="AT158" s="211" t="s">
        <v>124</v>
      </c>
      <c r="AU158" s="211" t="s">
        <v>79</v>
      </c>
      <c r="AY158" s="20" t="s">
        <v>121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0" t="s">
        <v>77</v>
      </c>
      <c r="BK158" s="212">
        <f>ROUND(I158*H158,2)</f>
        <v>0</v>
      </c>
      <c r="BL158" s="20" t="s">
        <v>129</v>
      </c>
      <c r="BM158" s="211" t="s">
        <v>200</v>
      </c>
    </row>
    <row r="159" s="2" customFormat="1">
      <c r="A159" s="41"/>
      <c r="B159" s="42"/>
      <c r="C159" s="43"/>
      <c r="D159" s="213" t="s">
        <v>131</v>
      </c>
      <c r="E159" s="43"/>
      <c r="F159" s="214" t="s">
        <v>201</v>
      </c>
      <c r="G159" s="43"/>
      <c r="H159" s="43"/>
      <c r="I159" s="215"/>
      <c r="J159" s="43"/>
      <c r="K159" s="43"/>
      <c r="L159" s="47"/>
      <c r="M159" s="216"/>
      <c r="N159" s="21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131</v>
      </c>
      <c r="AU159" s="20" t="s">
        <v>79</v>
      </c>
    </row>
    <row r="160" s="13" customFormat="1">
      <c r="A160" s="13"/>
      <c r="B160" s="218"/>
      <c r="C160" s="219"/>
      <c r="D160" s="220" t="s">
        <v>133</v>
      </c>
      <c r="E160" s="221" t="s">
        <v>19</v>
      </c>
      <c r="F160" s="222" t="s">
        <v>202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133</v>
      </c>
      <c r="AU160" s="228" t="s">
        <v>79</v>
      </c>
      <c r="AV160" s="13" t="s">
        <v>77</v>
      </c>
      <c r="AW160" s="13" t="s">
        <v>33</v>
      </c>
      <c r="AX160" s="13" t="s">
        <v>72</v>
      </c>
      <c r="AY160" s="228" t="s">
        <v>121</v>
      </c>
    </row>
    <row r="161" s="14" customFormat="1">
      <c r="A161" s="14"/>
      <c r="B161" s="229"/>
      <c r="C161" s="230"/>
      <c r="D161" s="220" t="s">
        <v>133</v>
      </c>
      <c r="E161" s="231" t="s">
        <v>19</v>
      </c>
      <c r="F161" s="232" t="s">
        <v>203</v>
      </c>
      <c r="G161" s="230"/>
      <c r="H161" s="233">
        <v>34.109999999999999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133</v>
      </c>
      <c r="AU161" s="239" t="s">
        <v>79</v>
      </c>
      <c r="AV161" s="14" t="s">
        <v>79</v>
      </c>
      <c r="AW161" s="14" t="s">
        <v>33</v>
      </c>
      <c r="AX161" s="14" t="s">
        <v>77</v>
      </c>
      <c r="AY161" s="239" t="s">
        <v>121</v>
      </c>
    </row>
    <row r="162" s="2" customFormat="1" ht="37.8" customHeight="1">
      <c r="A162" s="41"/>
      <c r="B162" s="42"/>
      <c r="C162" s="200" t="s">
        <v>204</v>
      </c>
      <c r="D162" s="200" t="s">
        <v>124</v>
      </c>
      <c r="E162" s="201" t="s">
        <v>205</v>
      </c>
      <c r="F162" s="202" t="s">
        <v>206</v>
      </c>
      <c r="G162" s="203" t="s">
        <v>138</v>
      </c>
      <c r="H162" s="204">
        <v>68.219999999999999</v>
      </c>
      <c r="I162" s="205"/>
      <c r="J162" s="206">
        <f>ROUND(I162*H162,2)</f>
        <v>0</v>
      </c>
      <c r="K162" s="202" t="s">
        <v>128</v>
      </c>
      <c r="L162" s="47"/>
      <c r="M162" s="207" t="s">
        <v>19</v>
      </c>
      <c r="N162" s="208" t="s">
        <v>43</v>
      </c>
      <c r="O162" s="87"/>
      <c r="P162" s="209">
        <f>O162*H162</f>
        <v>0</v>
      </c>
      <c r="Q162" s="209">
        <v>0.013390000000000001</v>
      </c>
      <c r="R162" s="209">
        <f>Q162*H162</f>
        <v>0.91346579999999999</v>
      </c>
      <c r="S162" s="209">
        <v>0</v>
      </c>
      <c r="T162" s="210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1" t="s">
        <v>129</v>
      </c>
      <c r="AT162" s="211" t="s">
        <v>124</v>
      </c>
      <c r="AU162" s="211" t="s">
        <v>79</v>
      </c>
      <c r="AY162" s="20" t="s">
        <v>121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20" t="s">
        <v>77</v>
      </c>
      <c r="BK162" s="212">
        <f>ROUND(I162*H162,2)</f>
        <v>0</v>
      </c>
      <c r="BL162" s="20" t="s">
        <v>129</v>
      </c>
      <c r="BM162" s="211" t="s">
        <v>207</v>
      </c>
    </row>
    <row r="163" s="2" customFormat="1">
      <c r="A163" s="41"/>
      <c r="B163" s="42"/>
      <c r="C163" s="43"/>
      <c r="D163" s="213" t="s">
        <v>131</v>
      </c>
      <c r="E163" s="43"/>
      <c r="F163" s="214" t="s">
        <v>208</v>
      </c>
      <c r="G163" s="43"/>
      <c r="H163" s="43"/>
      <c r="I163" s="215"/>
      <c r="J163" s="43"/>
      <c r="K163" s="43"/>
      <c r="L163" s="47"/>
      <c r="M163" s="216"/>
      <c r="N163" s="217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131</v>
      </c>
      <c r="AU163" s="20" t="s">
        <v>79</v>
      </c>
    </row>
    <row r="164" s="13" customFormat="1">
      <c r="A164" s="13"/>
      <c r="B164" s="218"/>
      <c r="C164" s="219"/>
      <c r="D164" s="220" t="s">
        <v>133</v>
      </c>
      <c r="E164" s="221" t="s">
        <v>19</v>
      </c>
      <c r="F164" s="222" t="s">
        <v>202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133</v>
      </c>
      <c r="AU164" s="228" t="s">
        <v>79</v>
      </c>
      <c r="AV164" s="13" t="s">
        <v>77</v>
      </c>
      <c r="AW164" s="13" t="s">
        <v>33</v>
      </c>
      <c r="AX164" s="13" t="s">
        <v>72</v>
      </c>
      <c r="AY164" s="228" t="s">
        <v>121</v>
      </c>
    </row>
    <row r="165" s="14" customFormat="1">
      <c r="A165" s="14"/>
      <c r="B165" s="229"/>
      <c r="C165" s="230"/>
      <c r="D165" s="220" t="s">
        <v>133</v>
      </c>
      <c r="E165" s="231" t="s">
        <v>19</v>
      </c>
      <c r="F165" s="232" t="s">
        <v>209</v>
      </c>
      <c r="G165" s="230"/>
      <c r="H165" s="233">
        <v>68.219999999999999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133</v>
      </c>
      <c r="AU165" s="239" t="s">
        <v>79</v>
      </c>
      <c r="AV165" s="14" t="s">
        <v>79</v>
      </c>
      <c r="AW165" s="14" t="s">
        <v>33</v>
      </c>
      <c r="AX165" s="14" t="s">
        <v>77</v>
      </c>
      <c r="AY165" s="239" t="s">
        <v>121</v>
      </c>
    </row>
    <row r="166" s="2" customFormat="1" ht="16.5" customHeight="1">
      <c r="A166" s="41"/>
      <c r="B166" s="42"/>
      <c r="C166" s="251" t="s">
        <v>210</v>
      </c>
      <c r="D166" s="251" t="s">
        <v>211</v>
      </c>
      <c r="E166" s="252" t="s">
        <v>212</v>
      </c>
      <c r="F166" s="253" t="s">
        <v>213</v>
      </c>
      <c r="G166" s="254" t="s">
        <v>138</v>
      </c>
      <c r="H166" s="255">
        <v>71.631</v>
      </c>
      <c r="I166" s="256"/>
      <c r="J166" s="257">
        <f>ROUND(I166*H166,2)</f>
        <v>0</v>
      </c>
      <c r="K166" s="253" t="s">
        <v>128</v>
      </c>
      <c r="L166" s="258"/>
      <c r="M166" s="259" t="s">
        <v>19</v>
      </c>
      <c r="N166" s="260" t="s">
        <v>43</v>
      </c>
      <c r="O166" s="87"/>
      <c r="P166" s="209">
        <f>O166*H166</f>
        <v>0</v>
      </c>
      <c r="Q166" s="209">
        <v>0.0011999999999999999</v>
      </c>
      <c r="R166" s="209">
        <f>Q166*H166</f>
        <v>0.085957199999999998</v>
      </c>
      <c r="S166" s="209">
        <v>0</v>
      </c>
      <c r="T166" s="21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1" t="s">
        <v>197</v>
      </c>
      <c r="AT166" s="211" t="s">
        <v>211</v>
      </c>
      <c r="AU166" s="211" t="s">
        <v>79</v>
      </c>
      <c r="AY166" s="20" t="s">
        <v>121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0" t="s">
        <v>77</v>
      </c>
      <c r="BK166" s="212">
        <f>ROUND(I166*H166,2)</f>
        <v>0</v>
      </c>
      <c r="BL166" s="20" t="s">
        <v>129</v>
      </c>
      <c r="BM166" s="211" t="s">
        <v>214</v>
      </c>
    </row>
    <row r="167" s="14" customFormat="1">
      <c r="A167" s="14"/>
      <c r="B167" s="229"/>
      <c r="C167" s="230"/>
      <c r="D167" s="220" t="s">
        <v>133</v>
      </c>
      <c r="E167" s="230"/>
      <c r="F167" s="232" t="s">
        <v>215</v>
      </c>
      <c r="G167" s="230"/>
      <c r="H167" s="233">
        <v>71.631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133</v>
      </c>
      <c r="AU167" s="239" t="s">
        <v>79</v>
      </c>
      <c r="AV167" s="14" t="s">
        <v>79</v>
      </c>
      <c r="AW167" s="14" t="s">
        <v>4</v>
      </c>
      <c r="AX167" s="14" t="s">
        <v>77</v>
      </c>
      <c r="AY167" s="239" t="s">
        <v>121</v>
      </c>
    </row>
    <row r="168" s="2" customFormat="1" ht="16.5" customHeight="1">
      <c r="A168" s="41"/>
      <c r="B168" s="42"/>
      <c r="C168" s="200" t="s">
        <v>216</v>
      </c>
      <c r="D168" s="200" t="s">
        <v>124</v>
      </c>
      <c r="E168" s="201" t="s">
        <v>217</v>
      </c>
      <c r="F168" s="202" t="s">
        <v>218</v>
      </c>
      <c r="G168" s="203" t="s">
        <v>138</v>
      </c>
      <c r="H168" s="204">
        <v>68.219999999999999</v>
      </c>
      <c r="I168" s="205"/>
      <c r="J168" s="206">
        <f>ROUND(I168*H168,2)</f>
        <v>0</v>
      </c>
      <c r="K168" s="202" t="s">
        <v>128</v>
      </c>
      <c r="L168" s="47"/>
      <c r="M168" s="207" t="s">
        <v>19</v>
      </c>
      <c r="N168" s="208" t="s">
        <v>43</v>
      </c>
      <c r="O168" s="87"/>
      <c r="P168" s="209">
        <f>O168*H168</f>
        <v>0</v>
      </c>
      <c r="Q168" s="209">
        <v>0.00013999999999999999</v>
      </c>
      <c r="R168" s="209">
        <f>Q168*H168</f>
        <v>0.0095507999999999982</v>
      </c>
      <c r="S168" s="209">
        <v>0</v>
      </c>
      <c r="T168" s="210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1" t="s">
        <v>129</v>
      </c>
      <c r="AT168" s="211" t="s">
        <v>124</v>
      </c>
      <c r="AU168" s="211" t="s">
        <v>79</v>
      </c>
      <c r="AY168" s="20" t="s">
        <v>121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20" t="s">
        <v>77</v>
      </c>
      <c r="BK168" s="212">
        <f>ROUND(I168*H168,2)</f>
        <v>0</v>
      </c>
      <c r="BL168" s="20" t="s">
        <v>129</v>
      </c>
      <c r="BM168" s="211" t="s">
        <v>219</v>
      </c>
    </row>
    <row r="169" s="2" customFormat="1">
      <c r="A169" s="41"/>
      <c r="B169" s="42"/>
      <c r="C169" s="43"/>
      <c r="D169" s="213" t="s">
        <v>131</v>
      </c>
      <c r="E169" s="43"/>
      <c r="F169" s="214" t="s">
        <v>220</v>
      </c>
      <c r="G169" s="43"/>
      <c r="H169" s="43"/>
      <c r="I169" s="215"/>
      <c r="J169" s="43"/>
      <c r="K169" s="43"/>
      <c r="L169" s="47"/>
      <c r="M169" s="216"/>
      <c r="N169" s="217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131</v>
      </c>
      <c r="AU169" s="20" t="s">
        <v>79</v>
      </c>
    </row>
    <row r="170" s="13" customFormat="1">
      <c r="A170" s="13"/>
      <c r="B170" s="218"/>
      <c r="C170" s="219"/>
      <c r="D170" s="220" t="s">
        <v>133</v>
      </c>
      <c r="E170" s="221" t="s">
        <v>19</v>
      </c>
      <c r="F170" s="222" t="s">
        <v>202</v>
      </c>
      <c r="G170" s="219"/>
      <c r="H170" s="221" t="s">
        <v>19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133</v>
      </c>
      <c r="AU170" s="228" t="s">
        <v>79</v>
      </c>
      <c r="AV170" s="13" t="s">
        <v>77</v>
      </c>
      <c r="AW170" s="13" t="s">
        <v>33</v>
      </c>
      <c r="AX170" s="13" t="s">
        <v>72</v>
      </c>
      <c r="AY170" s="228" t="s">
        <v>121</v>
      </c>
    </row>
    <row r="171" s="14" customFormat="1">
      <c r="A171" s="14"/>
      <c r="B171" s="229"/>
      <c r="C171" s="230"/>
      <c r="D171" s="220" t="s">
        <v>133</v>
      </c>
      <c r="E171" s="231" t="s">
        <v>19</v>
      </c>
      <c r="F171" s="232" t="s">
        <v>209</v>
      </c>
      <c r="G171" s="230"/>
      <c r="H171" s="233">
        <v>68.219999999999999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133</v>
      </c>
      <c r="AU171" s="239" t="s">
        <v>79</v>
      </c>
      <c r="AV171" s="14" t="s">
        <v>79</v>
      </c>
      <c r="AW171" s="14" t="s">
        <v>33</v>
      </c>
      <c r="AX171" s="14" t="s">
        <v>77</v>
      </c>
      <c r="AY171" s="239" t="s">
        <v>121</v>
      </c>
    </row>
    <row r="172" s="2" customFormat="1" ht="24.15" customHeight="1">
      <c r="A172" s="41"/>
      <c r="B172" s="42"/>
      <c r="C172" s="200" t="s">
        <v>8</v>
      </c>
      <c r="D172" s="200" t="s">
        <v>124</v>
      </c>
      <c r="E172" s="201" t="s">
        <v>221</v>
      </c>
      <c r="F172" s="202" t="s">
        <v>222</v>
      </c>
      <c r="G172" s="203" t="s">
        <v>138</v>
      </c>
      <c r="H172" s="204">
        <v>68.219999999999999</v>
      </c>
      <c r="I172" s="205"/>
      <c r="J172" s="206">
        <f>ROUND(I172*H172,2)</f>
        <v>0</v>
      </c>
      <c r="K172" s="202" t="s">
        <v>128</v>
      </c>
      <c r="L172" s="47"/>
      <c r="M172" s="207" t="s">
        <v>19</v>
      </c>
      <c r="N172" s="208" t="s">
        <v>43</v>
      </c>
      <c r="O172" s="87"/>
      <c r="P172" s="209">
        <f>O172*H172</f>
        <v>0</v>
      </c>
      <c r="Q172" s="209">
        <v>0.0028500000000000001</v>
      </c>
      <c r="R172" s="209">
        <f>Q172*H172</f>
        <v>0.19442700000000002</v>
      </c>
      <c r="S172" s="209">
        <v>0</v>
      </c>
      <c r="T172" s="210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1" t="s">
        <v>129</v>
      </c>
      <c r="AT172" s="211" t="s">
        <v>124</v>
      </c>
      <c r="AU172" s="211" t="s">
        <v>79</v>
      </c>
      <c r="AY172" s="20" t="s">
        <v>121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0" t="s">
        <v>77</v>
      </c>
      <c r="BK172" s="212">
        <f>ROUND(I172*H172,2)</f>
        <v>0</v>
      </c>
      <c r="BL172" s="20" t="s">
        <v>129</v>
      </c>
      <c r="BM172" s="211" t="s">
        <v>223</v>
      </c>
    </row>
    <row r="173" s="2" customFormat="1">
      <c r="A173" s="41"/>
      <c r="B173" s="42"/>
      <c r="C173" s="43"/>
      <c r="D173" s="213" t="s">
        <v>131</v>
      </c>
      <c r="E173" s="43"/>
      <c r="F173" s="214" t="s">
        <v>224</v>
      </c>
      <c r="G173" s="43"/>
      <c r="H173" s="43"/>
      <c r="I173" s="215"/>
      <c r="J173" s="43"/>
      <c r="K173" s="43"/>
      <c r="L173" s="47"/>
      <c r="M173" s="216"/>
      <c r="N173" s="217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131</v>
      </c>
      <c r="AU173" s="20" t="s">
        <v>79</v>
      </c>
    </row>
    <row r="174" s="2" customFormat="1" ht="16.5" customHeight="1">
      <c r="A174" s="41"/>
      <c r="B174" s="42"/>
      <c r="C174" s="200" t="s">
        <v>225</v>
      </c>
      <c r="D174" s="200" t="s">
        <v>124</v>
      </c>
      <c r="E174" s="201" t="s">
        <v>226</v>
      </c>
      <c r="F174" s="202" t="s">
        <v>227</v>
      </c>
      <c r="G174" s="203" t="s">
        <v>138</v>
      </c>
      <c r="H174" s="204">
        <v>783.14499999999998</v>
      </c>
      <c r="I174" s="205"/>
      <c r="J174" s="206">
        <f>ROUND(I174*H174,2)</f>
        <v>0</v>
      </c>
      <c r="K174" s="202" t="s">
        <v>128</v>
      </c>
      <c r="L174" s="47"/>
      <c r="M174" s="207" t="s">
        <v>19</v>
      </c>
      <c r="N174" s="208" t="s">
        <v>43</v>
      </c>
      <c r="O174" s="87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1" t="s">
        <v>129</v>
      </c>
      <c r="AT174" s="211" t="s">
        <v>124</v>
      </c>
      <c r="AU174" s="211" t="s">
        <v>79</v>
      </c>
      <c r="AY174" s="20" t="s">
        <v>121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20" t="s">
        <v>77</v>
      </c>
      <c r="BK174" s="212">
        <f>ROUND(I174*H174,2)</f>
        <v>0</v>
      </c>
      <c r="BL174" s="20" t="s">
        <v>129</v>
      </c>
      <c r="BM174" s="211" t="s">
        <v>228</v>
      </c>
    </row>
    <row r="175" s="2" customFormat="1">
      <c r="A175" s="41"/>
      <c r="B175" s="42"/>
      <c r="C175" s="43"/>
      <c r="D175" s="213" t="s">
        <v>131</v>
      </c>
      <c r="E175" s="43"/>
      <c r="F175" s="214" t="s">
        <v>229</v>
      </c>
      <c r="G175" s="43"/>
      <c r="H175" s="43"/>
      <c r="I175" s="215"/>
      <c r="J175" s="43"/>
      <c r="K175" s="43"/>
      <c r="L175" s="47"/>
      <c r="M175" s="216"/>
      <c r="N175" s="217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131</v>
      </c>
      <c r="AU175" s="20" t="s">
        <v>79</v>
      </c>
    </row>
    <row r="176" s="13" customFormat="1">
      <c r="A176" s="13"/>
      <c r="B176" s="218"/>
      <c r="C176" s="219"/>
      <c r="D176" s="220" t="s">
        <v>133</v>
      </c>
      <c r="E176" s="221" t="s">
        <v>19</v>
      </c>
      <c r="F176" s="222" t="s">
        <v>230</v>
      </c>
      <c r="G176" s="219"/>
      <c r="H176" s="221" t="s">
        <v>19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133</v>
      </c>
      <c r="AU176" s="228" t="s">
        <v>79</v>
      </c>
      <c r="AV176" s="13" t="s">
        <v>77</v>
      </c>
      <c r="AW176" s="13" t="s">
        <v>33</v>
      </c>
      <c r="AX176" s="13" t="s">
        <v>72</v>
      </c>
      <c r="AY176" s="228" t="s">
        <v>121</v>
      </c>
    </row>
    <row r="177" s="13" customFormat="1">
      <c r="A177" s="13"/>
      <c r="B177" s="218"/>
      <c r="C177" s="219"/>
      <c r="D177" s="220" t="s">
        <v>133</v>
      </c>
      <c r="E177" s="221" t="s">
        <v>19</v>
      </c>
      <c r="F177" s="222" t="s">
        <v>231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133</v>
      </c>
      <c r="AU177" s="228" t="s">
        <v>79</v>
      </c>
      <c r="AV177" s="13" t="s">
        <v>77</v>
      </c>
      <c r="AW177" s="13" t="s">
        <v>33</v>
      </c>
      <c r="AX177" s="13" t="s">
        <v>72</v>
      </c>
      <c r="AY177" s="228" t="s">
        <v>121</v>
      </c>
    </row>
    <row r="178" s="14" customFormat="1">
      <c r="A178" s="14"/>
      <c r="B178" s="229"/>
      <c r="C178" s="230"/>
      <c r="D178" s="220" t="s">
        <v>133</v>
      </c>
      <c r="E178" s="231" t="s">
        <v>19</v>
      </c>
      <c r="F178" s="232" t="s">
        <v>232</v>
      </c>
      <c r="G178" s="230"/>
      <c r="H178" s="233">
        <v>82.855000000000004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133</v>
      </c>
      <c r="AU178" s="239" t="s">
        <v>79</v>
      </c>
      <c r="AV178" s="14" t="s">
        <v>79</v>
      </c>
      <c r="AW178" s="14" t="s">
        <v>33</v>
      </c>
      <c r="AX178" s="14" t="s">
        <v>72</v>
      </c>
      <c r="AY178" s="239" t="s">
        <v>121</v>
      </c>
    </row>
    <row r="179" s="14" customFormat="1">
      <c r="A179" s="14"/>
      <c r="B179" s="229"/>
      <c r="C179" s="230"/>
      <c r="D179" s="220" t="s">
        <v>133</v>
      </c>
      <c r="E179" s="231" t="s">
        <v>19</v>
      </c>
      <c r="F179" s="232" t="s">
        <v>233</v>
      </c>
      <c r="G179" s="230"/>
      <c r="H179" s="233">
        <v>-5.7119999999999997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133</v>
      </c>
      <c r="AU179" s="239" t="s">
        <v>79</v>
      </c>
      <c r="AV179" s="14" t="s">
        <v>79</v>
      </c>
      <c r="AW179" s="14" t="s">
        <v>33</v>
      </c>
      <c r="AX179" s="14" t="s">
        <v>72</v>
      </c>
      <c r="AY179" s="239" t="s">
        <v>121</v>
      </c>
    </row>
    <row r="180" s="13" customFormat="1">
      <c r="A180" s="13"/>
      <c r="B180" s="218"/>
      <c r="C180" s="219"/>
      <c r="D180" s="220" t="s">
        <v>133</v>
      </c>
      <c r="E180" s="221" t="s">
        <v>19</v>
      </c>
      <c r="F180" s="222" t="s">
        <v>234</v>
      </c>
      <c r="G180" s="219"/>
      <c r="H180" s="221" t="s">
        <v>19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133</v>
      </c>
      <c r="AU180" s="228" t="s">
        <v>79</v>
      </c>
      <c r="AV180" s="13" t="s">
        <v>77</v>
      </c>
      <c r="AW180" s="13" t="s">
        <v>33</v>
      </c>
      <c r="AX180" s="13" t="s">
        <v>72</v>
      </c>
      <c r="AY180" s="228" t="s">
        <v>121</v>
      </c>
    </row>
    <row r="181" s="14" customFormat="1">
      <c r="A181" s="14"/>
      <c r="B181" s="229"/>
      <c r="C181" s="230"/>
      <c r="D181" s="220" t="s">
        <v>133</v>
      </c>
      <c r="E181" s="231" t="s">
        <v>19</v>
      </c>
      <c r="F181" s="232" t="s">
        <v>235</v>
      </c>
      <c r="G181" s="230"/>
      <c r="H181" s="233">
        <v>62.526000000000003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133</v>
      </c>
      <c r="AU181" s="239" t="s">
        <v>79</v>
      </c>
      <c r="AV181" s="14" t="s">
        <v>79</v>
      </c>
      <c r="AW181" s="14" t="s">
        <v>33</v>
      </c>
      <c r="AX181" s="14" t="s">
        <v>72</v>
      </c>
      <c r="AY181" s="239" t="s">
        <v>121</v>
      </c>
    </row>
    <row r="182" s="14" customFormat="1">
      <c r="A182" s="14"/>
      <c r="B182" s="229"/>
      <c r="C182" s="230"/>
      <c r="D182" s="220" t="s">
        <v>133</v>
      </c>
      <c r="E182" s="231" t="s">
        <v>19</v>
      </c>
      <c r="F182" s="232" t="s">
        <v>236</v>
      </c>
      <c r="G182" s="230"/>
      <c r="H182" s="233">
        <v>231.822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133</v>
      </c>
      <c r="AU182" s="239" t="s">
        <v>79</v>
      </c>
      <c r="AV182" s="14" t="s">
        <v>79</v>
      </c>
      <c r="AW182" s="14" t="s">
        <v>33</v>
      </c>
      <c r="AX182" s="14" t="s">
        <v>72</v>
      </c>
      <c r="AY182" s="239" t="s">
        <v>121</v>
      </c>
    </row>
    <row r="183" s="14" customFormat="1">
      <c r="A183" s="14"/>
      <c r="B183" s="229"/>
      <c r="C183" s="230"/>
      <c r="D183" s="220" t="s">
        <v>133</v>
      </c>
      <c r="E183" s="231" t="s">
        <v>19</v>
      </c>
      <c r="F183" s="232" t="s">
        <v>235</v>
      </c>
      <c r="G183" s="230"/>
      <c r="H183" s="233">
        <v>62.526000000000003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133</v>
      </c>
      <c r="AU183" s="239" t="s">
        <v>79</v>
      </c>
      <c r="AV183" s="14" t="s">
        <v>79</v>
      </c>
      <c r="AW183" s="14" t="s">
        <v>33</v>
      </c>
      <c r="AX183" s="14" t="s">
        <v>72</v>
      </c>
      <c r="AY183" s="239" t="s">
        <v>121</v>
      </c>
    </row>
    <row r="184" s="14" customFormat="1">
      <c r="A184" s="14"/>
      <c r="B184" s="229"/>
      <c r="C184" s="230"/>
      <c r="D184" s="220" t="s">
        <v>133</v>
      </c>
      <c r="E184" s="231" t="s">
        <v>19</v>
      </c>
      <c r="F184" s="232" t="s">
        <v>237</v>
      </c>
      <c r="G184" s="230"/>
      <c r="H184" s="233">
        <v>-17.135999999999999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133</v>
      </c>
      <c r="AU184" s="239" t="s">
        <v>79</v>
      </c>
      <c r="AV184" s="14" t="s">
        <v>79</v>
      </c>
      <c r="AW184" s="14" t="s">
        <v>33</v>
      </c>
      <c r="AX184" s="14" t="s">
        <v>72</v>
      </c>
      <c r="AY184" s="239" t="s">
        <v>121</v>
      </c>
    </row>
    <row r="185" s="14" customFormat="1">
      <c r="A185" s="14"/>
      <c r="B185" s="229"/>
      <c r="C185" s="230"/>
      <c r="D185" s="220" t="s">
        <v>133</v>
      </c>
      <c r="E185" s="231" t="s">
        <v>19</v>
      </c>
      <c r="F185" s="232" t="s">
        <v>238</v>
      </c>
      <c r="G185" s="230"/>
      <c r="H185" s="233">
        <v>-7.5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133</v>
      </c>
      <c r="AU185" s="239" t="s">
        <v>79</v>
      </c>
      <c r="AV185" s="14" t="s">
        <v>79</v>
      </c>
      <c r="AW185" s="14" t="s">
        <v>33</v>
      </c>
      <c r="AX185" s="14" t="s">
        <v>72</v>
      </c>
      <c r="AY185" s="239" t="s">
        <v>121</v>
      </c>
    </row>
    <row r="186" s="14" customFormat="1">
      <c r="A186" s="14"/>
      <c r="B186" s="229"/>
      <c r="C186" s="230"/>
      <c r="D186" s="220" t="s">
        <v>133</v>
      </c>
      <c r="E186" s="231" t="s">
        <v>19</v>
      </c>
      <c r="F186" s="232" t="s">
        <v>239</v>
      </c>
      <c r="G186" s="230"/>
      <c r="H186" s="233">
        <v>-0.95199999999999996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133</v>
      </c>
      <c r="AU186" s="239" t="s">
        <v>79</v>
      </c>
      <c r="AV186" s="14" t="s">
        <v>79</v>
      </c>
      <c r="AW186" s="14" t="s">
        <v>33</v>
      </c>
      <c r="AX186" s="14" t="s">
        <v>72</v>
      </c>
      <c r="AY186" s="239" t="s">
        <v>121</v>
      </c>
    </row>
    <row r="187" s="14" customFormat="1">
      <c r="A187" s="14"/>
      <c r="B187" s="229"/>
      <c r="C187" s="230"/>
      <c r="D187" s="220" t="s">
        <v>133</v>
      </c>
      <c r="E187" s="231" t="s">
        <v>19</v>
      </c>
      <c r="F187" s="232" t="s">
        <v>240</v>
      </c>
      <c r="G187" s="230"/>
      <c r="H187" s="233">
        <v>-49.600000000000001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133</v>
      </c>
      <c r="AU187" s="239" t="s">
        <v>79</v>
      </c>
      <c r="AV187" s="14" t="s">
        <v>79</v>
      </c>
      <c r="AW187" s="14" t="s">
        <v>33</v>
      </c>
      <c r="AX187" s="14" t="s">
        <v>72</v>
      </c>
      <c r="AY187" s="239" t="s">
        <v>121</v>
      </c>
    </row>
    <row r="188" s="14" customFormat="1">
      <c r="A188" s="14"/>
      <c r="B188" s="229"/>
      <c r="C188" s="230"/>
      <c r="D188" s="220" t="s">
        <v>133</v>
      </c>
      <c r="E188" s="231" t="s">
        <v>19</v>
      </c>
      <c r="F188" s="232" t="s">
        <v>241</v>
      </c>
      <c r="G188" s="230"/>
      <c r="H188" s="233">
        <v>-0.996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133</v>
      </c>
      <c r="AU188" s="239" t="s">
        <v>79</v>
      </c>
      <c r="AV188" s="14" t="s">
        <v>79</v>
      </c>
      <c r="AW188" s="14" t="s">
        <v>33</v>
      </c>
      <c r="AX188" s="14" t="s">
        <v>72</v>
      </c>
      <c r="AY188" s="239" t="s">
        <v>121</v>
      </c>
    </row>
    <row r="189" s="14" customFormat="1">
      <c r="A189" s="14"/>
      <c r="B189" s="229"/>
      <c r="C189" s="230"/>
      <c r="D189" s="220" t="s">
        <v>133</v>
      </c>
      <c r="E189" s="231" t="s">
        <v>19</v>
      </c>
      <c r="F189" s="232" t="s">
        <v>242</v>
      </c>
      <c r="G189" s="230"/>
      <c r="H189" s="233">
        <v>0.56799999999999995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133</v>
      </c>
      <c r="AU189" s="239" t="s">
        <v>79</v>
      </c>
      <c r="AV189" s="14" t="s">
        <v>79</v>
      </c>
      <c r="AW189" s="14" t="s">
        <v>33</v>
      </c>
      <c r="AX189" s="14" t="s">
        <v>72</v>
      </c>
      <c r="AY189" s="239" t="s">
        <v>121</v>
      </c>
    </row>
    <row r="190" s="13" customFormat="1">
      <c r="A190" s="13"/>
      <c r="B190" s="218"/>
      <c r="C190" s="219"/>
      <c r="D190" s="220" t="s">
        <v>133</v>
      </c>
      <c r="E190" s="221" t="s">
        <v>19</v>
      </c>
      <c r="F190" s="222" t="s">
        <v>243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133</v>
      </c>
      <c r="AU190" s="228" t="s">
        <v>79</v>
      </c>
      <c r="AV190" s="13" t="s">
        <v>77</v>
      </c>
      <c r="AW190" s="13" t="s">
        <v>33</v>
      </c>
      <c r="AX190" s="13" t="s">
        <v>72</v>
      </c>
      <c r="AY190" s="228" t="s">
        <v>121</v>
      </c>
    </row>
    <row r="191" s="14" customFormat="1">
      <c r="A191" s="14"/>
      <c r="B191" s="229"/>
      <c r="C191" s="230"/>
      <c r="D191" s="220" t="s">
        <v>133</v>
      </c>
      <c r="E191" s="231" t="s">
        <v>19</v>
      </c>
      <c r="F191" s="232" t="s">
        <v>244</v>
      </c>
      <c r="G191" s="230"/>
      <c r="H191" s="233">
        <v>74.459999999999994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133</v>
      </c>
      <c r="AU191" s="239" t="s">
        <v>79</v>
      </c>
      <c r="AV191" s="14" t="s">
        <v>79</v>
      </c>
      <c r="AW191" s="14" t="s">
        <v>33</v>
      </c>
      <c r="AX191" s="14" t="s">
        <v>72</v>
      </c>
      <c r="AY191" s="239" t="s">
        <v>121</v>
      </c>
    </row>
    <row r="192" s="14" customFormat="1">
      <c r="A192" s="14"/>
      <c r="B192" s="229"/>
      <c r="C192" s="230"/>
      <c r="D192" s="220" t="s">
        <v>133</v>
      </c>
      <c r="E192" s="231" t="s">
        <v>19</v>
      </c>
      <c r="F192" s="232" t="s">
        <v>245</v>
      </c>
      <c r="G192" s="230"/>
      <c r="H192" s="233">
        <v>-2.0299999999999998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133</v>
      </c>
      <c r="AU192" s="239" t="s">
        <v>79</v>
      </c>
      <c r="AV192" s="14" t="s">
        <v>79</v>
      </c>
      <c r="AW192" s="14" t="s">
        <v>33</v>
      </c>
      <c r="AX192" s="14" t="s">
        <v>72</v>
      </c>
      <c r="AY192" s="239" t="s">
        <v>121</v>
      </c>
    </row>
    <row r="193" s="14" customFormat="1">
      <c r="A193" s="14"/>
      <c r="B193" s="229"/>
      <c r="C193" s="230"/>
      <c r="D193" s="220" t="s">
        <v>133</v>
      </c>
      <c r="E193" s="231" t="s">
        <v>19</v>
      </c>
      <c r="F193" s="232" t="s">
        <v>246</v>
      </c>
      <c r="G193" s="230"/>
      <c r="H193" s="233">
        <v>-2.452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133</v>
      </c>
      <c r="AU193" s="239" t="s">
        <v>79</v>
      </c>
      <c r="AV193" s="14" t="s">
        <v>79</v>
      </c>
      <c r="AW193" s="14" t="s">
        <v>33</v>
      </c>
      <c r="AX193" s="14" t="s">
        <v>72</v>
      </c>
      <c r="AY193" s="239" t="s">
        <v>121</v>
      </c>
    </row>
    <row r="194" s="14" customFormat="1">
      <c r="A194" s="14"/>
      <c r="B194" s="229"/>
      <c r="C194" s="230"/>
      <c r="D194" s="220" t="s">
        <v>133</v>
      </c>
      <c r="E194" s="231" t="s">
        <v>19</v>
      </c>
      <c r="F194" s="232" t="s">
        <v>247</v>
      </c>
      <c r="G194" s="230"/>
      <c r="H194" s="233">
        <v>-1.9530000000000001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133</v>
      </c>
      <c r="AU194" s="239" t="s">
        <v>79</v>
      </c>
      <c r="AV194" s="14" t="s">
        <v>79</v>
      </c>
      <c r="AW194" s="14" t="s">
        <v>33</v>
      </c>
      <c r="AX194" s="14" t="s">
        <v>72</v>
      </c>
      <c r="AY194" s="239" t="s">
        <v>121</v>
      </c>
    </row>
    <row r="195" s="14" customFormat="1">
      <c r="A195" s="14"/>
      <c r="B195" s="229"/>
      <c r="C195" s="230"/>
      <c r="D195" s="220" t="s">
        <v>133</v>
      </c>
      <c r="E195" s="231" t="s">
        <v>19</v>
      </c>
      <c r="F195" s="232" t="s">
        <v>248</v>
      </c>
      <c r="G195" s="230"/>
      <c r="H195" s="233">
        <v>1.1419999999999999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133</v>
      </c>
      <c r="AU195" s="239" t="s">
        <v>79</v>
      </c>
      <c r="AV195" s="14" t="s">
        <v>79</v>
      </c>
      <c r="AW195" s="14" t="s">
        <v>33</v>
      </c>
      <c r="AX195" s="14" t="s">
        <v>72</v>
      </c>
      <c r="AY195" s="239" t="s">
        <v>121</v>
      </c>
    </row>
    <row r="196" s="14" customFormat="1">
      <c r="A196" s="14"/>
      <c r="B196" s="229"/>
      <c r="C196" s="230"/>
      <c r="D196" s="220" t="s">
        <v>133</v>
      </c>
      <c r="E196" s="231" t="s">
        <v>19</v>
      </c>
      <c r="F196" s="232" t="s">
        <v>249</v>
      </c>
      <c r="G196" s="230"/>
      <c r="H196" s="233">
        <v>2.2970000000000002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133</v>
      </c>
      <c r="AU196" s="239" t="s">
        <v>79</v>
      </c>
      <c r="AV196" s="14" t="s">
        <v>79</v>
      </c>
      <c r="AW196" s="14" t="s">
        <v>33</v>
      </c>
      <c r="AX196" s="14" t="s">
        <v>72</v>
      </c>
      <c r="AY196" s="239" t="s">
        <v>121</v>
      </c>
    </row>
    <row r="197" s="14" customFormat="1">
      <c r="A197" s="14"/>
      <c r="B197" s="229"/>
      <c r="C197" s="230"/>
      <c r="D197" s="220" t="s">
        <v>133</v>
      </c>
      <c r="E197" s="231" t="s">
        <v>19</v>
      </c>
      <c r="F197" s="232" t="s">
        <v>250</v>
      </c>
      <c r="G197" s="230"/>
      <c r="H197" s="233">
        <v>2.149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133</v>
      </c>
      <c r="AU197" s="239" t="s">
        <v>79</v>
      </c>
      <c r="AV197" s="14" t="s">
        <v>79</v>
      </c>
      <c r="AW197" s="14" t="s">
        <v>33</v>
      </c>
      <c r="AX197" s="14" t="s">
        <v>72</v>
      </c>
      <c r="AY197" s="239" t="s">
        <v>121</v>
      </c>
    </row>
    <row r="198" s="13" customFormat="1">
      <c r="A198" s="13"/>
      <c r="B198" s="218"/>
      <c r="C198" s="219"/>
      <c r="D198" s="220" t="s">
        <v>133</v>
      </c>
      <c r="E198" s="221" t="s">
        <v>19</v>
      </c>
      <c r="F198" s="222" t="s">
        <v>251</v>
      </c>
      <c r="G198" s="219"/>
      <c r="H198" s="221" t="s">
        <v>19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133</v>
      </c>
      <c r="AU198" s="228" t="s">
        <v>79</v>
      </c>
      <c r="AV198" s="13" t="s">
        <v>77</v>
      </c>
      <c r="AW198" s="13" t="s">
        <v>33</v>
      </c>
      <c r="AX198" s="13" t="s">
        <v>72</v>
      </c>
      <c r="AY198" s="228" t="s">
        <v>121</v>
      </c>
    </row>
    <row r="199" s="14" customFormat="1">
      <c r="A199" s="14"/>
      <c r="B199" s="229"/>
      <c r="C199" s="230"/>
      <c r="D199" s="220" t="s">
        <v>133</v>
      </c>
      <c r="E199" s="231" t="s">
        <v>19</v>
      </c>
      <c r="F199" s="232" t="s">
        <v>252</v>
      </c>
      <c r="G199" s="230"/>
      <c r="H199" s="233">
        <v>61.404000000000003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133</v>
      </c>
      <c r="AU199" s="239" t="s">
        <v>79</v>
      </c>
      <c r="AV199" s="14" t="s">
        <v>79</v>
      </c>
      <c r="AW199" s="14" t="s">
        <v>33</v>
      </c>
      <c r="AX199" s="14" t="s">
        <v>72</v>
      </c>
      <c r="AY199" s="239" t="s">
        <v>121</v>
      </c>
    </row>
    <row r="200" s="14" customFormat="1">
      <c r="A200" s="14"/>
      <c r="B200" s="229"/>
      <c r="C200" s="230"/>
      <c r="D200" s="220" t="s">
        <v>133</v>
      </c>
      <c r="E200" s="231" t="s">
        <v>19</v>
      </c>
      <c r="F200" s="232" t="s">
        <v>253</v>
      </c>
      <c r="G200" s="230"/>
      <c r="H200" s="233">
        <v>226.35499999999999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133</v>
      </c>
      <c r="AU200" s="239" t="s">
        <v>79</v>
      </c>
      <c r="AV200" s="14" t="s">
        <v>79</v>
      </c>
      <c r="AW200" s="14" t="s">
        <v>33</v>
      </c>
      <c r="AX200" s="14" t="s">
        <v>72</v>
      </c>
      <c r="AY200" s="239" t="s">
        <v>121</v>
      </c>
    </row>
    <row r="201" s="14" customFormat="1">
      <c r="A201" s="14"/>
      <c r="B201" s="229"/>
      <c r="C201" s="230"/>
      <c r="D201" s="220" t="s">
        <v>133</v>
      </c>
      <c r="E201" s="231" t="s">
        <v>19</v>
      </c>
      <c r="F201" s="232" t="s">
        <v>254</v>
      </c>
      <c r="G201" s="230"/>
      <c r="H201" s="233">
        <v>60.996000000000002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133</v>
      </c>
      <c r="AU201" s="239" t="s">
        <v>79</v>
      </c>
      <c r="AV201" s="14" t="s">
        <v>79</v>
      </c>
      <c r="AW201" s="14" t="s">
        <v>33</v>
      </c>
      <c r="AX201" s="14" t="s">
        <v>72</v>
      </c>
      <c r="AY201" s="239" t="s">
        <v>121</v>
      </c>
    </row>
    <row r="202" s="14" customFormat="1">
      <c r="A202" s="14"/>
      <c r="B202" s="229"/>
      <c r="C202" s="230"/>
      <c r="D202" s="220" t="s">
        <v>133</v>
      </c>
      <c r="E202" s="231" t="s">
        <v>19</v>
      </c>
      <c r="F202" s="232" t="s">
        <v>255</v>
      </c>
      <c r="G202" s="230"/>
      <c r="H202" s="233">
        <v>11.742000000000001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133</v>
      </c>
      <c r="AU202" s="239" t="s">
        <v>79</v>
      </c>
      <c r="AV202" s="14" t="s">
        <v>79</v>
      </c>
      <c r="AW202" s="14" t="s">
        <v>33</v>
      </c>
      <c r="AX202" s="14" t="s">
        <v>72</v>
      </c>
      <c r="AY202" s="239" t="s">
        <v>121</v>
      </c>
    </row>
    <row r="203" s="14" customFormat="1">
      <c r="A203" s="14"/>
      <c r="B203" s="229"/>
      <c r="C203" s="230"/>
      <c r="D203" s="220" t="s">
        <v>133</v>
      </c>
      <c r="E203" s="231" t="s">
        <v>19</v>
      </c>
      <c r="F203" s="232" t="s">
        <v>256</v>
      </c>
      <c r="G203" s="230"/>
      <c r="H203" s="233">
        <v>11.799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133</v>
      </c>
      <c r="AU203" s="239" t="s">
        <v>79</v>
      </c>
      <c r="AV203" s="14" t="s">
        <v>79</v>
      </c>
      <c r="AW203" s="14" t="s">
        <v>33</v>
      </c>
      <c r="AX203" s="14" t="s">
        <v>72</v>
      </c>
      <c r="AY203" s="239" t="s">
        <v>121</v>
      </c>
    </row>
    <row r="204" s="14" customFormat="1">
      <c r="A204" s="14"/>
      <c r="B204" s="229"/>
      <c r="C204" s="230"/>
      <c r="D204" s="220" t="s">
        <v>133</v>
      </c>
      <c r="E204" s="231" t="s">
        <v>19</v>
      </c>
      <c r="F204" s="232" t="s">
        <v>245</v>
      </c>
      <c r="G204" s="230"/>
      <c r="H204" s="233">
        <v>-2.0299999999999998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133</v>
      </c>
      <c r="AU204" s="239" t="s">
        <v>79</v>
      </c>
      <c r="AV204" s="14" t="s">
        <v>79</v>
      </c>
      <c r="AW204" s="14" t="s">
        <v>33</v>
      </c>
      <c r="AX204" s="14" t="s">
        <v>72</v>
      </c>
      <c r="AY204" s="239" t="s">
        <v>121</v>
      </c>
    </row>
    <row r="205" s="14" customFormat="1">
      <c r="A205" s="14"/>
      <c r="B205" s="229"/>
      <c r="C205" s="230"/>
      <c r="D205" s="220" t="s">
        <v>133</v>
      </c>
      <c r="E205" s="231" t="s">
        <v>19</v>
      </c>
      <c r="F205" s="232" t="s">
        <v>257</v>
      </c>
      <c r="G205" s="230"/>
      <c r="H205" s="233">
        <v>-2.835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133</v>
      </c>
      <c r="AU205" s="239" t="s">
        <v>79</v>
      </c>
      <c r="AV205" s="14" t="s">
        <v>79</v>
      </c>
      <c r="AW205" s="14" t="s">
        <v>33</v>
      </c>
      <c r="AX205" s="14" t="s">
        <v>72</v>
      </c>
      <c r="AY205" s="239" t="s">
        <v>121</v>
      </c>
    </row>
    <row r="206" s="14" customFormat="1">
      <c r="A206" s="14"/>
      <c r="B206" s="229"/>
      <c r="C206" s="230"/>
      <c r="D206" s="220" t="s">
        <v>133</v>
      </c>
      <c r="E206" s="231" t="s">
        <v>19</v>
      </c>
      <c r="F206" s="232" t="s">
        <v>258</v>
      </c>
      <c r="G206" s="230"/>
      <c r="H206" s="233">
        <v>-6.7199999999999998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133</v>
      </c>
      <c r="AU206" s="239" t="s">
        <v>79</v>
      </c>
      <c r="AV206" s="14" t="s">
        <v>79</v>
      </c>
      <c r="AW206" s="14" t="s">
        <v>33</v>
      </c>
      <c r="AX206" s="14" t="s">
        <v>72</v>
      </c>
      <c r="AY206" s="239" t="s">
        <v>121</v>
      </c>
    </row>
    <row r="207" s="14" customFormat="1">
      <c r="A207" s="14"/>
      <c r="B207" s="229"/>
      <c r="C207" s="230"/>
      <c r="D207" s="220" t="s">
        <v>133</v>
      </c>
      <c r="E207" s="231" t="s">
        <v>19</v>
      </c>
      <c r="F207" s="232" t="s">
        <v>259</v>
      </c>
      <c r="G207" s="230"/>
      <c r="H207" s="233">
        <v>-2.3109999999999999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133</v>
      </c>
      <c r="AU207" s="239" t="s">
        <v>79</v>
      </c>
      <c r="AV207" s="14" t="s">
        <v>79</v>
      </c>
      <c r="AW207" s="14" t="s">
        <v>33</v>
      </c>
      <c r="AX207" s="14" t="s">
        <v>72</v>
      </c>
      <c r="AY207" s="239" t="s">
        <v>121</v>
      </c>
    </row>
    <row r="208" s="14" customFormat="1">
      <c r="A208" s="14"/>
      <c r="B208" s="229"/>
      <c r="C208" s="230"/>
      <c r="D208" s="220" t="s">
        <v>133</v>
      </c>
      <c r="E208" s="231" t="s">
        <v>19</v>
      </c>
      <c r="F208" s="232" t="s">
        <v>240</v>
      </c>
      <c r="G208" s="230"/>
      <c r="H208" s="233">
        <v>-49.600000000000001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133</v>
      </c>
      <c r="AU208" s="239" t="s">
        <v>79</v>
      </c>
      <c r="AV208" s="14" t="s">
        <v>79</v>
      </c>
      <c r="AW208" s="14" t="s">
        <v>33</v>
      </c>
      <c r="AX208" s="14" t="s">
        <v>72</v>
      </c>
      <c r="AY208" s="239" t="s">
        <v>121</v>
      </c>
    </row>
    <row r="209" s="14" customFormat="1">
      <c r="A209" s="14"/>
      <c r="B209" s="229"/>
      <c r="C209" s="230"/>
      <c r="D209" s="220" t="s">
        <v>133</v>
      </c>
      <c r="E209" s="231" t="s">
        <v>19</v>
      </c>
      <c r="F209" s="232" t="s">
        <v>260</v>
      </c>
      <c r="G209" s="230"/>
      <c r="H209" s="233">
        <v>-0.71999999999999997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9" t="s">
        <v>133</v>
      </c>
      <c r="AU209" s="239" t="s">
        <v>79</v>
      </c>
      <c r="AV209" s="14" t="s">
        <v>79</v>
      </c>
      <c r="AW209" s="14" t="s">
        <v>33</v>
      </c>
      <c r="AX209" s="14" t="s">
        <v>72</v>
      </c>
      <c r="AY209" s="239" t="s">
        <v>121</v>
      </c>
    </row>
    <row r="210" s="14" customFormat="1">
      <c r="A210" s="14"/>
      <c r="B210" s="229"/>
      <c r="C210" s="230"/>
      <c r="D210" s="220" t="s">
        <v>133</v>
      </c>
      <c r="E210" s="231" t="s">
        <v>19</v>
      </c>
      <c r="F210" s="232" t="s">
        <v>261</v>
      </c>
      <c r="G210" s="230"/>
      <c r="H210" s="233">
        <v>-2.8809999999999998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133</v>
      </c>
      <c r="AU210" s="239" t="s">
        <v>79</v>
      </c>
      <c r="AV210" s="14" t="s">
        <v>79</v>
      </c>
      <c r="AW210" s="14" t="s">
        <v>33</v>
      </c>
      <c r="AX210" s="14" t="s">
        <v>72</v>
      </c>
      <c r="AY210" s="239" t="s">
        <v>121</v>
      </c>
    </row>
    <row r="211" s="14" customFormat="1">
      <c r="A211" s="14"/>
      <c r="B211" s="229"/>
      <c r="C211" s="230"/>
      <c r="D211" s="220" t="s">
        <v>133</v>
      </c>
      <c r="E211" s="231" t="s">
        <v>19</v>
      </c>
      <c r="F211" s="232" t="s">
        <v>262</v>
      </c>
      <c r="G211" s="230"/>
      <c r="H211" s="233">
        <v>-8.1760000000000002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133</v>
      </c>
      <c r="AU211" s="239" t="s">
        <v>79</v>
      </c>
      <c r="AV211" s="14" t="s">
        <v>79</v>
      </c>
      <c r="AW211" s="14" t="s">
        <v>33</v>
      </c>
      <c r="AX211" s="14" t="s">
        <v>72</v>
      </c>
      <c r="AY211" s="239" t="s">
        <v>121</v>
      </c>
    </row>
    <row r="212" s="14" customFormat="1">
      <c r="A212" s="14"/>
      <c r="B212" s="229"/>
      <c r="C212" s="230"/>
      <c r="D212" s="220" t="s">
        <v>133</v>
      </c>
      <c r="E212" s="231" t="s">
        <v>19</v>
      </c>
      <c r="F212" s="232" t="s">
        <v>248</v>
      </c>
      <c r="G212" s="230"/>
      <c r="H212" s="233">
        <v>1.1419999999999999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133</v>
      </c>
      <c r="AU212" s="239" t="s">
        <v>79</v>
      </c>
      <c r="AV212" s="14" t="s">
        <v>79</v>
      </c>
      <c r="AW212" s="14" t="s">
        <v>33</v>
      </c>
      <c r="AX212" s="14" t="s">
        <v>72</v>
      </c>
      <c r="AY212" s="239" t="s">
        <v>121</v>
      </c>
    </row>
    <row r="213" s="14" customFormat="1">
      <c r="A213" s="14"/>
      <c r="B213" s="229"/>
      <c r="C213" s="230"/>
      <c r="D213" s="220" t="s">
        <v>133</v>
      </c>
      <c r="E213" s="231" t="s">
        <v>19</v>
      </c>
      <c r="F213" s="232" t="s">
        <v>263</v>
      </c>
      <c r="G213" s="230"/>
      <c r="H213" s="233">
        <v>2.6019999999999999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133</v>
      </c>
      <c r="AU213" s="239" t="s">
        <v>79</v>
      </c>
      <c r="AV213" s="14" t="s">
        <v>79</v>
      </c>
      <c r="AW213" s="14" t="s">
        <v>33</v>
      </c>
      <c r="AX213" s="14" t="s">
        <v>72</v>
      </c>
      <c r="AY213" s="239" t="s">
        <v>121</v>
      </c>
    </row>
    <row r="214" s="14" customFormat="1">
      <c r="A214" s="14"/>
      <c r="B214" s="229"/>
      <c r="C214" s="230"/>
      <c r="D214" s="220" t="s">
        <v>133</v>
      </c>
      <c r="E214" s="231" t="s">
        <v>19</v>
      </c>
      <c r="F214" s="232" t="s">
        <v>264</v>
      </c>
      <c r="G214" s="230"/>
      <c r="H214" s="233">
        <v>2.9540000000000002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133</v>
      </c>
      <c r="AU214" s="239" t="s">
        <v>79</v>
      </c>
      <c r="AV214" s="14" t="s">
        <v>79</v>
      </c>
      <c r="AW214" s="14" t="s">
        <v>33</v>
      </c>
      <c r="AX214" s="14" t="s">
        <v>72</v>
      </c>
      <c r="AY214" s="239" t="s">
        <v>121</v>
      </c>
    </row>
    <row r="215" s="13" customFormat="1">
      <c r="A215" s="13"/>
      <c r="B215" s="218"/>
      <c r="C215" s="219"/>
      <c r="D215" s="220" t="s">
        <v>133</v>
      </c>
      <c r="E215" s="221" t="s">
        <v>19</v>
      </c>
      <c r="F215" s="222" t="s">
        <v>265</v>
      </c>
      <c r="G215" s="219"/>
      <c r="H215" s="221" t="s">
        <v>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133</v>
      </c>
      <c r="AU215" s="228" t="s">
        <v>79</v>
      </c>
      <c r="AV215" s="13" t="s">
        <v>77</v>
      </c>
      <c r="AW215" s="13" t="s">
        <v>33</v>
      </c>
      <c r="AX215" s="13" t="s">
        <v>72</v>
      </c>
      <c r="AY215" s="228" t="s">
        <v>121</v>
      </c>
    </row>
    <row r="216" s="14" customFormat="1">
      <c r="A216" s="14"/>
      <c r="B216" s="229"/>
      <c r="C216" s="230"/>
      <c r="D216" s="220" t="s">
        <v>133</v>
      </c>
      <c r="E216" s="231" t="s">
        <v>19</v>
      </c>
      <c r="F216" s="232" t="s">
        <v>266</v>
      </c>
      <c r="G216" s="230"/>
      <c r="H216" s="233">
        <v>13.300000000000001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9" t="s">
        <v>133</v>
      </c>
      <c r="AU216" s="239" t="s">
        <v>79</v>
      </c>
      <c r="AV216" s="14" t="s">
        <v>79</v>
      </c>
      <c r="AW216" s="14" t="s">
        <v>33</v>
      </c>
      <c r="AX216" s="14" t="s">
        <v>72</v>
      </c>
      <c r="AY216" s="239" t="s">
        <v>121</v>
      </c>
    </row>
    <row r="217" s="16" customFormat="1">
      <c r="A217" s="16"/>
      <c r="B217" s="261"/>
      <c r="C217" s="262"/>
      <c r="D217" s="220" t="s">
        <v>133</v>
      </c>
      <c r="E217" s="263" t="s">
        <v>19</v>
      </c>
      <c r="F217" s="264" t="s">
        <v>267</v>
      </c>
      <c r="G217" s="262"/>
      <c r="H217" s="265">
        <v>749.03499999999974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1" t="s">
        <v>133</v>
      </c>
      <c r="AU217" s="271" t="s">
        <v>79</v>
      </c>
      <c r="AV217" s="16" t="s">
        <v>122</v>
      </c>
      <c r="AW217" s="16" t="s">
        <v>33</v>
      </c>
      <c r="AX217" s="16" t="s">
        <v>72</v>
      </c>
      <c r="AY217" s="271" t="s">
        <v>121</v>
      </c>
    </row>
    <row r="218" s="13" customFormat="1">
      <c r="A218" s="13"/>
      <c r="B218" s="218"/>
      <c r="C218" s="219"/>
      <c r="D218" s="220" t="s">
        <v>133</v>
      </c>
      <c r="E218" s="221" t="s">
        <v>19</v>
      </c>
      <c r="F218" s="222" t="s">
        <v>202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133</v>
      </c>
      <c r="AU218" s="228" t="s">
        <v>79</v>
      </c>
      <c r="AV218" s="13" t="s">
        <v>77</v>
      </c>
      <c r="AW218" s="13" t="s">
        <v>33</v>
      </c>
      <c r="AX218" s="13" t="s">
        <v>72</v>
      </c>
      <c r="AY218" s="228" t="s">
        <v>121</v>
      </c>
    </row>
    <row r="219" s="14" customFormat="1">
      <c r="A219" s="14"/>
      <c r="B219" s="229"/>
      <c r="C219" s="230"/>
      <c r="D219" s="220" t="s">
        <v>133</v>
      </c>
      <c r="E219" s="231" t="s">
        <v>19</v>
      </c>
      <c r="F219" s="232" t="s">
        <v>203</v>
      </c>
      <c r="G219" s="230"/>
      <c r="H219" s="233">
        <v>34.109999999999999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133</v>
      </c>
      <c r="AU219" s="239" t="s">
        <v>79</v>
      </c>
      <c r="AV219" s="14" t="s">
        <v>79</v>
      </c>
      <c r="AW219" s="14" t="s">
        <v>33</v>
      </c>
      <c r="AX219" s="14" t="s">
        <v>72</v>
      </c>
      <c r="AY219" s="239" t="s">
        <v>121</v>
      </c>
    </row>
    <row r="220" s="16" customFormat="1">
      <c r="A220" s="16"/>
      <c r="B220" s="261"/>
      <c r="C220" s="262"/>
      <c r="D220" s="220" t="s">
        <v>133</v>
      </c>
      <c r="E220" s="263" t="s">
        <v>19</v>
      </c>
      <c r="F220" s="264" t="s">
        <v>267</v>
      </c>
      <c r="G220" s="262"/>
      <c r="H220" s="265">
        <v>34.109999999999999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1" t="s">
        <v>133</v>
      </c>
      <c r="AU220" s="271" t="s">
        <v>79</v>
      </c>
      <c r="AV220" s="16" t="s">
        <v>122</v>
      </c>
      <c r="AW220" s="16" t="s">
        <v>33</v>
      </c>
      <c r="AX220" s="16" t="s">
        <v>72</v>
      </c>
      <c r="AY220" s="271" t="s">
        <v>121</v>
      </c>
    </row>
    <row r="221" s="15" customFormat="1">
      <c r="A221" s="15"/>
      <c r="B221" s="240"/>
      <c r="C221" s="241"/>
      <c r="D221" s="220" t="s">
        <v>133</v>
      </c>
      <c r="E221" s="242" t="s">
        <v>19</v>
      </c>
      <c r="F221" s="243" t="s">
        <v>173</v>
      </c>
      <c r="G221" s="241"/>
      <c r="H221" s="244">
        <v>783.14499999999975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0" t="s">
        <v>133</v>
      </c>
      <c r="AU221" s="250" t="s">
        <v>79</v>
      </c>
      <c r="AV221" s="15" t="s">
        <v>129</v>
      </c>
      <c r="AW221" s="15" t="s">
        <v>33</v>
      </c>
      <c r="AX221" s="15" t="s">
        <v>77</v>
      </c>
      <c r="AY221" s="250" t="s">
        <v>121</v>
      </c>
    </row>
    <row r="222" s="2" customFormat="1" ht="21.75" customHeight="1">
      <c r="A222" s="41"/>
      <c r="B222" s="42"/>
      <c r="C222" s="200" t="s">
        <v>268</v>
      </c>
      <c r="D222" s="200" t="s">
        <v>124</v>
      </c>
      <c r="E222" s="201" t="s">
        <v>269</v>
      </c>
      <c r="F222" s="202" t="s">
        <v>270</v>
      </c>
      <c r="G222" s="203" t="s">
        <v>138</v>
      </c>
      <c r="H222" s="204">
        <v>153.511</v>
      </c>
      <c r="I222" s="205"/>
      <c r="J222" s="206">
        <f>ROUND(I222*H222,2)</f>
        <v>0</v>
      </c>
      <c r="K222" s="202" t="s">
        <v>128</v>
      </c>
      <c r="L222" s="47"/>
      <c r="M222" s="207" t="s">
        <v>19</v>
      </c>
      <c r="N222" s="208" t="s">
        <v>43</v>
      </c>
      <c r="O222" s="87"/>
      <c r="P222" s="209">
        <f>O222*H222</f>
        <v>0</v>
      </c>
      <c r="Q222" s="209">
        <v>0.0073499999999999998</v>
      </c>
      <c r="R222" s="209">
        <f>Q222*H222</f>
        <v>1.1283058499999998</v>
      </c>
      <c r="S222" s="209">
        <v>0</v>
      </c>
      <c r="T222" s="21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1" t="s">
        <v>129</v>
      </c>
      <c r="AT222" s="211" t="s">
        <v>124</v>
      </c>
      <c r="AU222" s="211" t="s">
        <v>79</v>
      </c>
      <c r="AY222" s="20" t="s">
        <v>121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20" t="s">
        <v>77</v>
      </c>
      <c r="BK222" s="212">
        <f>ROUND(I222*H222,2)</f>
        <v>0</v>
      </c>
      <c r="BL222" s="20" t="s">
        <v>129</v>
      </c>
      <c r="BM222" s="211" t="s">
        <v>271</v>
      </c>
    </row>
    <row r="223" s="2" customFormat="1">
      <c r="A223" s="41"/>
      <c r="B223" s="42"/>
      <c r="C223" s="43"/>
      <c r="D223" s="213" t="s">
        <v>131</v>
      </c>
      <c r="E223" s="43"/>
      <c r="F223" s="214" t="s">
        <v>272</v>
      </c>
      <c r="G223" s="43"/>
      <c r="H223" s="43"/>
      <c r="I223" s="215"/>
      <c r="J223" s="43"/>
      <c r="K223" s="43"/>
      <c r="L223" s="47"/>
      <c r="M223" s="216"/>
      <c r="N223" s="217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131</v>
      </c>
      <c r="AU223" s="20" t="s">
        <v>79</v>
      </c>
    </row>
    <row r="224" s="13" customFormat="1">
      <c r="A224" s="13"/>
      <c r="B224" s="218"/>
      <c r="C224" s="219"/>
      <c r="D224" s="220" t="s">
        <v>133</v>
      </c>
      <c r="E224" s="221" t="s">
        <v>19</v>
      </c>
      <c r="F224" s="222" t="s">
        <v>273</v>
      </c>
      <c r="G224" s="219"/>
      <c r="H224" s="221" t="s">
        <v>19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133</v>
      </c>
      <c r="AU224" s="228" t="s">
        <v>79</v>
      </c>
      <c r="AV224" s="13" t="s">
        <v>77</v>
      </c>
      <c r="AW224" s="13" t="s">
        <v>33</v>
      </c>
      <c r="AX224" s="13" t="s">
        <v>72</v>
      </c>
      <c r="AY224" s="228" t="s">
        <v>121</v>
      </c>
    </row>
    <row r="225" s="13" customFormat="1">
      <c r="A225" s="13"/>
      <c r="B225" s="218"/>
      <c r="C225" s="219"/>
      <c r="D225" s="220" t="s">
        <v>133</v>
      </c>
      <c r="E225" s="221" t="s">
        <v>19</v>
      </c>
      <c r="F225" s="222" t="s">
        <v>231</v>
      </c>
      <c r="G225" s="219"/>
      <c r="H225" s="221" t="s">
        <v>19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133</v>
      </c>
      <c r="AU225" s="228" t="s">
        <v>79</v>
      </c>
      <c r="AV225" s="13" t="s">
        <v>77</v>
      </c>
      <c r="AW225" s="13" t="s">
        <v>33</v>
      </c>
      <c r="AX225" s="13" t="s">
        <v>72</v>
      </c>
      <c r="AY225" s="228" t="s">
        <v>121</v>
      </c>
    </row>
    <row r="226" s="14" customFormat="1">
      <c r="A226" s="14"/>
      <c r="B226" s="229"/>
      <c r="C226" s="230"/>
      <c r="D226" s="220" t="s">
        <v>133</v>
      </c>
      <c r="E226" s="231" t="s">
        <v>19</v>
      </c>
      <c r="F226" s="232" t="s">
        <v>274</v>
      </c>
      <c r="G226" s="230"/>
      <c r="H226" s="233">
        <v>11.917999999999999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9" t="s">
        <v>133</v>
      </c>
      <c r="AU226" s="239" t="s">
        <v>79</v>
      </c>
      <c r="AV226" s="14" t="s">
        <v>79</v>
      </c>
      <c r="AW226" s="14" t="s">
        <v>33</v>
      </c>
      <c r="AX226" s="14" t="s">
        <v>72</v>
      </c>
      <c r="AY226" s="239" t="s">
        <v>121</v>
      </c>
    </row>
    <row r="227" s="13" customFormat="1">
      <c r="A227" s="13"/>
      <c r="B227" s="218"/>
      <c r="C227" s="219"/>
      <c r="D227" s="220" t="s">
        <v>133</v>
      </c>
      <c r="E227" s="221" t="s">
        <v>19</v>
      </c>
      <c r="F227" s="222" t="s">
        <v>157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133</v>
      </c>
      <c r="AU227" s="228" t="s">
        <v>79</v>
      </c>
      <c r="AV227" s="13" t="s">
        <v>77</v>
      </c>
      <c r="AW227" s="13" t="s">
        <v>33</v>
      </c>
      <c r="AX227" s="13" t="s">
        <v>72</v>
      </c>
      <c r="AY227" s="228" t="s">
        <v>121</v>
      </c>
    </row>
    <row r="228" s="14" customFormat="1">
      <c r="A228" s="14"/>
      <c r="B228" s="229"/>
      <c r="C228" s="230"/>
      <c r="D228" s="220" t="s">
        <v>133</v>
      </c>
      <c r="E228" s="231" t="s">
        <v>19</v>
      </c>
      <c r="F228" s="232" t="s">
        <v>275</v>
      </c>
      <c r="G228" s="230"/>
      <c r="H228" s="233">
        <v>66.515000000000001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133</v>
      </c>
      <c r="AU228" s="239" t="s">
        <v>79</v>
      </c>
      <c r="AV228" s="14" t="s">
        <v>79</v>
      </c>
      <c r="AW228" s="14" t="s">
        <v>33</v>
      </c>
      <c r="AX228" s="14" t="s">
        <v>72</v>
      </c>
      <c r="AY228" s="239" t="s">
        <v>121</v>
      </c>
    </row>
    <row r="229" s="13" customFormat="1">
      <c r="A229" s="13"/>
      <c r="B229" s="218"/>
      <c r="C229" s="219"/>
      <c r="D229" s="220" t="s">
        <v>133</v>
      </c>
      <c r="E229" s="221" t="s">
        <v>19</v>
      </c>
      <c r="F229" s="222" t="s">
        <v>243</v>
      </c>
      <c r="G229" s="219"/>
      <c r="H229" s="221" t="s">
        <v>19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133</v>
      </c>
      <c r="AU229" s="228" t="s">
        <v>79</v>
      </c>
      <c r="AV229" s="13" t="s">
        <v>77</v>
      </c>
      <c r="AW229" s="13" t="s">
        <v>33</v>
      </c>
      <c r="AX229" s="13" t="s">
        <v>72</v>
      </c>
      <c r="AY229" s="228" t="s">
        <v>121</v>
      </c>
    </row>
    <row r="230" s="14" customFormat="1">
      <c r="A230" s="14"/>
      <c r="B230" s="229"/>
      <c r="C230" s="230"/>
      <c r="D230" s="220" t="s">
        <v>133</v>
      </c>
      <c r="E230" s="231" t="s">
        <v>19</v>
      </c>
      <c r="F230" s="232" t="s">
        <v>276</v>
      </c>
      <c r="G230" s="230"/>
      <c r="H230" s="233">
        <v>10.408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133</v>
      </c>
      <c r="AU230" s="239" t="s">
        <v>79</v>
      </c>
      <c r="AV230" s="14" t="s">
        <v>79</v>
      </c>
      <c r="AW230" s="14" t="s">
        <v>33</v>
      </c>
      <c r="AX230" s="14" t="s">
        <v>72</v>
      </c>
      <c r="AY230" s="239" t="s">
        <v>121</v>
      </c>
    </row>
    <row r="231" s="13" customFormat="1">
      <c r="A231" s="13"/>
      <c r="B231" s="218"/>
      <c r="C231" s="219"/>
      <c r="D231" s="220" t="s">
        <v>133</v>
      </c>
      <c r="E231" s="221" t="s">
        <v>19</v>
      </c>
      <c r="F231" s="222" t="s">
        <v>251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133</v>
      </c>
      <c r="AU231" s="228" t="s">
        <v>79</v>
      </c>
      <c r="AV231" s="13" t="s">
        <v>77</v>
      </c>
      <c r="AW231" s="13" t="s">
        <v>33</v>
      </c>
      <c r="AX231" s="13" t="s">
        <v>72</v>
      </c>
      <c r="AY231" s="228" t="s">
        <v>121</v>
      </c>
    </row>
    <row r="232" s="14" customFormat="1">
      <c r="A232" s="14"/>
      <c r="B232" s="229"/>
      <c r="C232" s="230"/>
      <c r="D232" s="220" t="s">
        <v>133</v>
      </c>
      <c r="E232" s="231" t="s">
        <v>19</v>
      </c>
      <c r="F232" s="232" t="s">
        <v>277</v>
      </c>
      <c r="G232" s="230"/>
      <c r="H232" s="233">
        <v>12.696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133</v>
      </c>
      <c r="AU232" s="239" t="s">
        <v>79</v>
      </c>
      <c r="AV232" s="14" t="s">
        <v>79</v>
      </c>
      <c r="AW232" s="14" t="s">
        <v>33</v>
      </c>
      <c r="AX232" s="14" t="s">
        <v>72</v>
      </c>
      <c r="AY232" s="239" t="s">
        <v>121</v>
      </c>
    </row>
    <row r="233" s="14" customFormat="1">
      <c r="A233" s="14"/>
      <c r="B233" s="229"/>
      <c r="C233" s="230"/>
      <c r="D233" s="220" t="s">
        <v>133</v>
      </c>
      <c r="E233" s="231" t="s">
        <v>19</v>
      </c>
      <c r="F233" s="232" t="s">
        <v>278</v>
      </c>
      <c r="G233" s="230"/>
      <c r="H233" s="233">
        <v>42.624000000000002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133</v>
      </c>
      <c r="AU233" s="239" t="s">
        <v>79</v>
      </c>
      <c r="AV233" s="14" t="s">
        <v>79</v>
      </c>
      <c r="AW233" s="14" t="s">
        <v>33</v>
      </c>
      <c r="AX233" s="14" t="s">
        <v>72</v>
      </c>
      <c r="AY233" s="239" t="s">
        <v>121</v>
      </c>
    </row>
    <row r="234" s="14" customFormat="1">
      <c r="A234" s="14"/>
      <c r="B234" s="229"/>
      <c r="C234" s="230"/>
      <c r="D234" s="220" t="s">
        <v>133</v>
      </c>
      <c r="E234" s="231" t="s">
        <v>19</v>
      </c>
      <c r="F234" s="232" t="s">
        <v>279</v>
      </c>
      <c r="G234" s="230"/>
      <c r="H234" s="233">
        <v>9.3499999999999996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133</v>
      </c>
      <c r="AU234" s="239" t="s">
        <v>79</v>
      </c>
      <c r="AV234" s="14" t="s">
        <v>79</v>
      </c>
      <c r="AW234" s="14" t="s">
        <v>33</v>
      </c>
      <c r="AX234" s="14" t="s">
        <v>72</v>
      </c>
      <c r="AY234" s="239" t="s">
        <v>121</v>
      </c>
    </row>
    <row r="235" s="15" customFormat="1">
      <c r="A235" s="15"/>
      <c r="B235" s="240"/>
      <c r="C235" s="241"/>
      <c r="D235" s="220" t="s">
        <v>133</v>
      </c>
      <c r="E235" s="242" t="s">
        <v>19</v>
      </c>
      <c r="F235" s="243" t="s">
        <v>173</v>
      </c>
      <c r="G235" s="241"/>
      <c r="H235" s="244">
        <v>153.511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0" t="s">
        <v>133</v>
      </c>
      <c r="AU235" s="250" t="s">
        <v>79</v>
      </c>
      <c r="AV235" s="15" t="s">
        <v>129</v>
      </c>
      <c r="AW235" s="15" t="s">
        <v>33</v>
      </c>
      <c r="AX235" s="15" t="s">
        <v>77</v>
      </c>
      <c r="AY235" s="250" t="s">
        <v>121</v>
      </c>
    </row>
    <row r="236" s="2" customFormat="1" ht="21.75" customHeight="1">
      <c r="A236" s="41"/>
      <c r="B236" s="42"/>
      <c r="C236" s="200" t="s">
        <v>280</v>
      </c>
      <c r="D236" s="200" t="s">
        <v>124</v>
      </c>
      <c r="E236" s="201" t="s">
        <v>281</v>
      </c>
      <c r="F236" s="202" t="s">
        <v>282</v>
      </c>
      <c r="G236" s="203" t="s">
        <v>138</v>
      </c>
      <c r="H236" s="204">
        <v>153.511</v>
      </c>
      <c r="I236" s="205"/>
      <c r="J236" s="206">
        <f>ROUND(I236*H236,2)</f>
        <v>0</v>
      </c>
      <c r="K236" s="202" t="s">
        <v>128</v>
      </c>
      <c r="L236" s="47"/>
      <c r="M236" s="207" t="s">
        <v>19</v>
      </c>
      <c r="N236" s="208" t="s">
        <v>43</v>
      </c>
      <c r="O236" s="87"/>
      <c r="P236" s="209">
        <f>O236*H236</f>
        <v>0</v>
      </c>
      <c r="Q236" s="209">
        <v>0.023099999999999999</v>
      </c>
      <c r="R236" s="209">
        <f>Q236*H236</f>
        <v>3.5461040999999995</v>
      </c>
      <c r="S236" s="209">
        <v>0</v>
      </c>
      <c r="T236" s="210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1" t="s">
        <v>129</v>
      </c>
      <c r="AT236" s="211" t="s">
        <v>124</v>
      </c>
      <c r="AU236" s="211" t="s">
        <v>79</v>
      </c>
      <c r="AY236" s="20" t="s">
        <v>121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20" t="s">
        <v>77</v>
      </c>
      <c r="BK236" s="212">
        <f>ROUND(I236*H236,2)</f>
        <v>0</v>
      </c>
      <c r="BL236" s="20" t="s">
        <v>129</v>
      </c>
      <c r="BM236" s="211" t="s">
        <v>283</v>
      </c>
    </row>
    <row r="237" s="2" customFormat="1">
      <c r="A237" s="41"/>
      <c r="B237" s="42"/>
      <c r="C237" s="43"/>
      <c r="D237" s="213" t="s">
        <v>131</v>
      </c>
      <c r="E237" s="43"/>
      <c r="F237" s="214" t="s">
        <v>284</v>
      </c>
      <c r="G237" s="43"/>
      <c r="H237" s="43"/>
      <c r="I237" s="215"/>
      <c r="J237" s="43"/>
      <c r="K237" s="43"/>
      <c r="L237" s="47"/>
      <c r="M237" s="216"/>
      <c r="N237" s="217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131</v>
      </c>
      <c r="AU237" s="20" t="s">
        <v>79</v>
      </c>
    </row>
    <row r="238" s="2" customFormat="1" ht="24.15" customHeight="1">
      <c r="A238" s="41"/>
      <c r="B238" s="42"/>
      <c r="C238" s="200" t="s">
        <v>285</v>
      </c>
      <c r="D238" s="200" t="s">
        <v>124</v>
      </c>
      <c r="E238" s="201" t="s">
        <v>286</v>
      </c>
      <c r="F238" s="202" t="s">
        <v>287</v>
      </c>
      <c r="G238" s="203" t="s">
        <v>138</v>
      </c>
      <c r="H238" s="204">
        <v>153.511</v>
      </c>
      <c r="I238" s="205"/>
      <c r="J238" s="206">
        <f>ROUND(I238*H238,2)</f>
        <v>0</v>
      </c>
      <c r="K238" s="202" t="s">
        <v>128</v>
      </c>
      <c r="L238" s="47"/>
      <c r="M238" s="207" t="s">
        <v>19</v>
      </c>
      <c r="N238" s="208" t="s">
        <v>43</v>
      </c>
      <c r="O238" s="87"/>
      <c r="P238" s="209">
        <f>O238*H238</f>
        <v>0</v>
      </c>
      <c r="Q238" s="209">
        <v>0.0079000000000000008</v>
      </c>
      <c r="R238" s="209">
        <f>Q238*H238</f>
        <v>1.2127369000000001</v>
      </c>
      <c r="S238" s="209">
        <v>0</v>
      </c>
      <c r="T238" s="210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1" t="s">
        <v>129</v>
      </c>
      <c r="AT238" s="211" t="s">
        <v>124</v>
      </c>
      <c r="AU238" s="211" t="s">
        <v>79</v>
      </c>
      <c r="AY238" s="20" t="s">
        <v>121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20" t="s">
        <v>77</v>
      </c>
      <c r="BK238" s="212">
        <f>ROUND(I238*H238,2)</f>
        <v>0</v>
      </c>
      <c r="BL238" s="20" t="s">
        <v>129</v>
      </c>
      <c r="BM238" s="211" t="s">
        <v>288</v>
      </c>
    </row>
    <row r="239" s="2" customFormat="1">
      <c r="A239" s="41"/>
      <c r="B239" s="42"/>
      <c r="C239" s="43"/>
      <c r="D239" s="213" t="s">
        <v>131</v>
      </c>
      <c r="E239" s="43"/>
      <c r="F239" s="214" t="s">
        <v>289</v>
      </c>
      <c r="G239" s="43"/>
      <c r="H239" s="43"/>
      <c r="I239" s="215"/>
      <c r="J239" s="43"/>
      <c r="K239" s="43"/>
      <c r="L239" s="47"/>
      <c r="M239" s="216"/>
      <c r="N239" s="217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131</v>
      </c>
      <c r="AU239" s="20" t="s">
        <v>79</v>
      </c>
    </row>
    <row r="240" s="2" customFormat="1" ht="24.15" customHeight="1">
      <c r="A240" s="41"/>
      <c r="B240" s="42"/>
      <c r="C240" s="200" t="s">
        <v>290</v>
      </c>
      <c r="D240" s="200" t="s">
        <v>124</v>
      </c>
      <c r="E240" s="201" t="s">
        <v>291</v>
      </c>
      <c r="F240" s="202" t="s">
        <v>292</v>
      </c>
      <c r="G240" s="203" t="s">
        <v>138</v>
      </c>
      <c r="H240" s="204">
        <v>594.93799999999999</v>
      </c>
      <c r="I240" s="205"/>
      <c r="J240" s="206">
        <f>ROUND(I240*H240,2)</f>
        <v>0</v>
      </c>
      <c r="K240" s="202" t="s">
        <v>128</v>
      </c>
      <c r="L240" s="47"/>
      <c r="M240" s="207" t="s">
        <v>19</v>
      </c>
      <c r="N240" s="208" t="s">
        <v>43</v>
      </c>
      <c r="O240" s="87"/>
      <c r="P240" s="209">
        <f>O240*H240</f>
        <v>0</v>
      </c>
      <c r="Q240" s="209">
        <v>0.01899</v>
      </c>
      <c r="R240" s="209">
        <f>Q240*H240</f>
        <v>11.29787262</v>
      </c>
      <c r="S240" s="209">
        <v>0</v>
      </c>
      <c r="T240" s="210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1" t="s">
        <v>129</v>
      </c>
      <c r="AT240" s="211" t="s">
        <v>124</v>
      </c>
      <c r="AU240" s="211" t="s">
        <v>79</v>
      </c>
      <c r="AY240" s="20" t="s">
        <v>121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20" t="s">
        <v>77</v>
      </c>
      <c r="BK240" s="212">
        <f>ROUND(I240*H240,2)</f>
        <v>0</v>
      </c>
      <c r="BL240" s="20" t="s">
        <v>129</v>
      </c>
      <c r="BM240" s="211" t="s">
        <v>293</v>
      </c>
    </row>
    <row r="241" s="2" customFormat="1">
      <c r="A241" s="41"/>
      <c r="B241" s="42"/>
      <c r="C241" s="43"/>
      <c r="D241" s="213" t="s">
        <v>131</v>
      </c>
      <c r="E241" s="43"/>
      <c r="F241" s="214" t="s">
        <v>294</v>
      </c>
      <c r="G241" s="43"/>
      <c r="H241" s="43"/>
      <c r="I241" s="215"/>
      <c r="J241" s="43"/>
      <c r="K241" s="43"/>
      <c r="L241" s="47"/>
      <c r="M241" s="216"/>
      <c r="N241" s="217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131</v>
      </c>
      <c r="AU241" s="20" t="s">
        <v>79</v>
      </c>
    </row>
    <row r="242" s="13" customFormat="1">
      <c r="A242" s="13"/>
      <c r="B242" s="218"/>
      <c r="C242" s="219"/>
      <c r="D242" s="220" t="s">
        <v>133</v>
      </c>
      <c r="E242" s="221" t="s">
        <v>19</v>
      </c>
      <c r="F242" s="222" t="s">
        <v>295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133</v>
      </c>
      <c r="AU242" s="228" t="s">
        <v>79</v>
      </c>
      <c r="AV242" s="13" t="s">
        <v>77</v>
      </c>
      <c r="AW242" s="13" t="s">
        <v>33</v>
      </c>
      <c r="AX242" s="13" t="s">
        <v>72</v>
      </c>
      <c r="AY242" s="228" t="s">
        <v>121</v>
      </c>
    </row>
    <row r="243" s="13" customFormat="1">
      <c r="A243" s="13"/>
      <c r="B243" s="218"/>
      <c r="C243" s="219"/>
      <c r="D243" s="220" t="s">
        <v>133</v>
      </c>
      <c r="E243" s="221" t="s">
        <v>19</v>
      </c>
      <c r="F243" s="222" t="s">
        <v>231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133</v>
      </c>
      <c r="AU243" s="228" t="s">
        <v>79</v>
      </c>
      <c r="AV243" s="13" t="s">
        <v>77</v>
      </c>
      <c r="AW243" s="13" t="s">
        <v>33</v>
      </c>
      <c r="AX243" s="13" t="s">
        <v>72</v>
      </c>
      <c r="AY243" s="228" t="s">
        <v>121</v>
      </c>
    </row>
    <row r="244" s="14" customFormat="1">
      <c r="A244" s="14"/>
      <c r="B244" s="229"/>
      <c r="C244" s="230"/>
      <c r="D244" s="220" t="s">
        <v>133</v>
      </c>
      <c r="E244" s="231" t="s">
        <v>19</v>
      </c>
      <c r="F244" s="232" t="s">
        <v>232</v>
      </c>
      <c r="G244" s="230"/>
      <c r="H244" s="233">
        <v>82.855000000000004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133</v>
      </c>
      <c r="AU244" s="239" t="s">
        <v>79</v>
      </c>
      <c r="AV244" s="14" t="s">
        <v>79</v>
      </c>
      <c r="AW244" s="14" t="s">
        <v>33</v>
      </c>
      <c r="AX244" s="14" t="s">
        <v>72</v>
      </c>
      <c r="AY244" s="239" t="s">
        <v>121</v>
      </c>
    </row>
    <row r="245" s="14" customFormat="1">
      <c r="A245" s="14"/>
      <c r="B245" s="229"/>
      <c r="C245" s="230"/>
      <c r="D245" s="220" t="s">
        <v>133</v>
      </c>
      <c r="E245" s="231" t="s">
        <v>19</v>
      </c>
      <c r="F245" s="232" t="s">
        <v>233</v>
      </c>
      <c r="G245" s="230"/>
      <c r="H245" s="233">
        <v>-5.7119999999999997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133</v>
      </c>
      <c r="AU245" s="239" t="s">
        <v>79</v>
      </c>
      <c r="AV245" s="14" t="s">
        <v>79</v>
      </c>
      <c r="AW245" s="14" t="s">
        <v>33</v>
      </c>
      <c r="AX245" s="14" t="s">
        <v>72</v>
      </c>
      <c r="AY245" s="239" t="s">
        <v>121</v>
      </c>
    </row>
    <row r="246" s="13" customFormat="1">
      <c r="A246" s="13"/>
      <c r="B246" s="218"/>
      <c r="C246" s="219"/>
      <c r="D246" s="220" t="s">
        <v>133</v>
      </c>
      <c r="E246" s="221" t="s">
        <v>19</v>
      </c>
      <c r="F246" s="222" t="s">
        <v>234</v>
      </c>
      <c r="G246" s="219"/>
      <c r="H246" s="221" t="s">
        <v>19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133</v>
      </c>
      <c r="AU246" s="228" t="s">
        <v>79</v>
      </c>
      <c r="AV246" s="13" t="s">
        <v>77</v>
      </c>
      <c r="AW246" s="13" t="s">
        <v>33</v>
      </c>
      <c r="AX246" s="13" t="s">
        <v>72</v>
      </c>
      <c r="AY246" s="228" t="s">
        <v>121</v>
      </c>
    </row>
    <row r="247" s="14" customFormat="1">
      <c r="A247" s="14"/>
      <c r="B247" s="229"/>
      <c r="C247" s="230"/>
      <c r="D247" s="220" t="s">
        <v>133</v>
      </c>
      <c r="E247" s="231" t="s">
        <v>19</v>
      </c>
      <c r="F247" s="232" t="s">
        <v>235</v>
      </c>
      <c r="G247" s="230"/>
      <c r="H247" s="233">
        <v>62.526000000000003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133</v>
      </c>
      <c r="AU247" s="239" t="s">
        <v>79</v>
      </c>
      <c r="AV247" s="14" t="s">
        <v>79</v>
      </c>
      <c r="AW247" s="14" t="s">
        <v>33</v>
      </c>
      <c r="AX247" s="14" t="s">
        <v>72</v>
      </c>
      <c r="AY247" s="239" t="s">
        <v>121</v>
      </c>
    </row>
    <row r="248" s="14" customFormat="1">
      <c r="A248" s="14"/>
      <c r="B248" s="229"/>
      <c r="C248" s="230"/>
      <c r="D248" s="220" t="s">
        <v>133</v>
      </c>
      <c r="E248" s="231" t="s">
        <v>19</v>
      </c>
      <c r="F248" s="232" t="s">
        <v>236</v>
      </c>
      <c r="G248" s="230"/>
      <c r="H248" s="233">
        <v>231.822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9" t="s">
        <v>133</v>
      </c>
      <c r="AU248" s="239" t="s">
        <v>79</v>
      </c>
      <c r="AV248" s="14" t="s">
        <v>79</v>
      </c>
      <c r="AW248" s="14" t="s">
        <v>33</v>
      </c>
      <c r="AX248" s="14" t="s">
        <v>72</v>
      </c>
      <c r="AY248" s="239" t="s">
        <v>121</v>
      </c>
    </row>
    <row r="249" s="14" customFormat="1">
      <c r="A249" s="14"/>
      <c r="B249" s="229"/>
      <c r="C249" s="230"/>
      <c r="D249" s="220" t="s">
        <v>133</v>
      </c>
      <c r="E249" s="231" t="s">
        <v>19</v>
      </c>
      <c r="F249" s="232" t="s">
        <v>235</v>
      </c>
      <c r="G249" s="230"/>
      <c r="H249" s="233">
        <v>62.526000000000003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133</v>
      </c>
      <c r="AU249" s="239" t="s">
        <v>79</v>
      </c>
      <c r="AV249" s="14" t="s">
        <v>79</v>
      </c>
      <c r="AW249" s="14" t="s">
        <v>33</v>
      </c>
      <c r="AX249" s="14" t="s">
        <v>72</v>
      </c>
      <c r="AY249" s="239" t="s">
        <v>121</v>
      </c>
    </row>
    <row r="250" s="14" customFormat="1">
      <c r="A250" s="14"/>
      <c r="B250" s="229"/>
      <c r="C250" s="230"/>
      <c r="D250" s="220" t="s">
        <v>133</v>
      </c>
      <c r="E250" s="231" t="s">
        <v>19</v>
      </c>
      <c r="F250" s="232" t="s">
        <v>237</v>
      </c>
      <c r="G250" s="230"/>
      <c r="H250" s="233">
        <v>-17.135999999999999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133</v>
      </c>
      <c r="AU250" s="239" t="s">
        <v>79</v>
      </c>
      <c r="AV250" s="14" t="s">
        <v>79</v>
      </c>
      <c r="AW250" s="14" t="s">
        <v>33</v>
      </c>
      <c r="AX250" s="14" t="s">
        <v>72</v>
      </c>
      <c r="AY250" s="239" t="s">
        <v>121</v>
      </c>
    </row>
    <row r="251" s="14" customFormat="1">
      <c r="A251" s="14"/>
      <c r="B251" s="229"/>
      <c r="C251" s="230"/>
      <c r="D251" s="220" t="s">
        <v>133</v>
      </c>
      <c r="E251" s="231" t="s">
        <v>19</v>
      </c>
      <c r="F251" s="232" t="s">
        <v>238</v>
      </c>
      <c r="G251" s="230"/>
      <c r="H251" s="233">
        <v>-7.5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133</v>
      </c>
      <c r="AU251" s="239" t="s">
        <v>79</v>
      </c>
      <c r="AV251" s="14" t="s">
        <v>79</v>
      </c>
      <c r="AW251" s="14" t="s">
        <v>33</v>
      </c>
      <c r="AX251" s="14" t="s">
        <v>72</v>
      </c>
      <c r="AY251" s="239" t="s">
        <v>121</v>
      </c>
    </row>
    <row r="252" s="14" customFormat="1">
      <c r="A252" s="14"/>
      <c r="B252" s="229"/>
      <c r="C252" s="230"/>
      <c r="D252" s="220" t="s">
        <v>133</v>
      </c>
      <c r="E252" s="231" t="s">
        <v>19</v>
      </c>
      <c r="F252" s="232" t="s">
        <v>239</v>
      </c>
      <c r="G252" s="230"/>
      <c r="H252" s="233">
        <v>-0.95199999999999996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133</v>
      </c>
      <c r="AU252" s="239" t="s">
        <v>79</v>
      </c>
      <c r="AV252" s="14" t="s">
        <v>79</v>
      </c>
      <c r="AW252" s="14" t="s">
        <v>33</v>
      </c>
      <c r="AX252" s="14" t="s">
        <v>72</v>
      </c>
      <c r="AY252" s="239" t="s">
        <v>121</v>
      </c>
    </row>
    <row r="253" s="14" customFormat="1">
      <c r="A253" s="14"/>
      <c r="B253" s="229"/>
      <c r="C253" s="230"/>
      <c r="D253" s="220" t="s">
        <v>133</v>
      </c>
      <c r="E253" s="231" t="s">
        <v>19</v>
      </c>
      <c r="F253" s="232" t="s">
        <v>240</v>
      </c>
      <c r="G253" s="230"/>
      <c r="H253" s="233">
        <v>-49.600000000000001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133</v>
      </c>
      <c r="AU253" s="239" t="s">
        <v>79</v>
      </c>
      <c r="AV253" s="14" t="s">
        <v>79</v>
      </c>
      <c r="AW253" s="14" t="s">
        <v>33</v>
      </c>
      <c r="AX253" s="14" t="s">
        <v>72</v>
      </c>
      <c r="AY253" s="239" t="s">
        <v>121</v>
      </c>
    </row>
    <row r="254" s="14" customFormat="1">
      <c r="A254" s="14"/>
      <c r="B254" s="229"/>
      <c r="C254" s="230"/>
      <c r="D254" s="220" t="s">
        <v>133</v>
      </c>
      <c r="E254" s="231" t="s">
        <v>19</v>
      </c>
      <c r="F254" s="232" t="s">
        <v>241</v>
      </c>
      <c r="G254" s="230"/>
      <c r="H254" s="233">
        <v>-0.996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133</v>
      </c>
      <c r="AU254" s="239" t="s">
        <v>79</v>
      </c>
      <c r="AV254" s="14" t="s">
        <v>79</v>
      </c>
      <c r="AW254" s="14" t="s">
        <v>33</v>
      </c>
      <c r="AX254" s="14" t="s">
        <v>72</v>
      </c>
      <c r="AY254" s="239" t="s">
        <v>121</v>
      </c>
    </row>
    <row r="255" s="14" customFormat="1">
      <c r="A255" s="14"/>
      <c r="B255" s="229"/>
      <c r="C255" s="230"/>
      <c r="D255" s="220" t="s">
        <v>133</v>
      </c>
      <c r="E255" s="231" t="s">
        <v>19</v>
      </c>
      <c r="F255" s="232" t="s">
        <v>242</v>
      </c>
      <c r="G255" s="230"/>
      <c r="H255" s="233">
        <v>0.56799999999999995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133</v>
      </c>
      <c r="AU255" s="239" t="s">
        <v>79</v>
      </c>
      <c r="AV255" s="14" t="s">
        <v>79</v>
      </c>
      <c r="AW255" s="14" t="s">
        <v>33</v>
      </c>
      <c r="AX255" s="14" t="s">
        <v>72</v>
      </c>
      <c r="AY255" s="239" t="s">
        <v>121</v>
      </c>
    </row>
    <row r="256" s="13" customFormat="1">
      <c r="A256" s="13"/>
      <c r="B256" s="218"/>
      <c r="C256" s="219"/>
      <c r="D256" s="220" t="s">
        <v>133</v>
      </c>
      <c r="E256" s="221" t="s">
        <v>19</v>
      </c>
      <c r="F256" s="222" t="s">
        <v>243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133</v>
      </c>
      <c r="AU256" s="228" t="s">
        <v>79</v>
      </c>
      <c r="AV256" s="13" t="s">
        <v>77</v>
      </c>
      <c r="AW256" s="13" t="s">
        <v>33</v>
      </c>
      <c r="AX256" s="13" t="s">
        <v>72</v>
      </c>
      <c r="AY256" s="228" t="s">
        <v>121</v>
      </c>
    </row>
    <row r="257" s="14" customFormat="1">
      <c r="A257" s="14"/>
      <c r="B257" s="229"/>
      <c r="C257" s="230"/>
      <c r="D257" s="220" t="s">
        <v>133</v>
      </c>
      <c r="E257" s="231" t="s">
        <v>19</v>
      </c>
      <c r="F257" s="232" t="s">
        <v>244</v>
      </c>
      <c r="G257" s="230"/>
      <c r="H257" s="233">
        <v>74.459999999999994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133</v>
      </c>
      <c r="AU257" s="239" t="s">
        <v>79</v>
      </c>
      <c r="AV257" s="14" t="s">
        <v>79</v>
      </c>
      <c r="AW257" s="14" t="s">
        <v>33</v>
      </c>
      <c r="AX257" s="14" t="s">
        <v>72</v>
      </c>
      <c r="AY257" s="239" t="s">
        <v>121</v>
      </c>
    </row>
    <row r="258" s="14" customFormat="1">
      <c r="A258" s="14"/>
      <c r="B258" s="229"/>
      <c r="C258" s="230"/>
      <c r="D258" s="220" t="s">
        <v>133</v>
      </c>
      <c r="E258" s="231" t="s">
        <v>19</v>
      </c>
      <c r="F258" s="232" t="s">
        <v>245</v>
      </c>
      <c r="G258" s="230"/>
      <c r="H258" s="233">
        <v>-2.0299999999999998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9" t="s">
        <v>133</v>
      </c>
      <c r="AU258" s="239" t="s">
        <v>79</v>
      </c>
      <c r="AV258" s="14" t="s">
        <v>79</v>
      </c>
      <c r="AW258" s="14" t="s">
        <v>33</v>
      </c>
      <c r="AX258" s="14" t="s">
        <v>72</v>
      </c>
      <c r="AY258" s="239" t="s">
        <v>121</v>
      </c>
    </row>
    <row r="259" s="14" customFormat="1">
      <c r="A259" s="14"/>
      <c r="B259" s="229"/>
      <c r="C259" s="230"/>
      <c r="D259" s="220" t="s">
        <v>133</v>
      </c>
      <c r="E259" s="231" t="s">
        <v>19</v>
      </c>
      <c r="F259" s="232" t="s">
        <v>246</v>
      </c>
      <c r="G259" s="230"/>
      <c r="H259" s="233">
        <v>-2.452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133</v>
      </c>
      <c r="AU259" s="239" t="s">
        <v>79</v>
      </c>
      <c r="AV259" s="14" t="s">
        <v>79</v>
      </c>
      <c r="AW259" s="14" t="s">
        <v>33</v>
      </c>
      <c r="AX259" s="14" t="s">
        <v>72</v>
      </c>
      <c r="AY259" s="239" t="s">
        <v>121</v>
      </c>
    </row>
    <row r="260" s="14" customFormat="1">
      <c r="A260" s="14"/>
      <c r="B260" s="229"/>
      <c r="C260" s="230"/>
      <c r="D260" s="220" t="s">
        <v>133</v>
      </c>
      <c r="E260" s="231" t="s">
        <v>19</v>
      </c>
      <c r="F260" s="232" t="s">
        <v>296</v>
      </c>
      <c r="G260" s="230"/>
      <c r="H260" s="233">
        <v>-2.5390000000000001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9" t="s">
        <v>133</v>
      </c>
      <c r="AU260" s="239" t="s">
        <v>79</v>
      </c>
      <c r="AV260" s="14" t="s">
        <v>79</v>
      </c>
      <c r="AW260" s="14" t="s">
        <v>33</v>
      </c>
      <c r="AX260" s="14" t="s">
        <v>72</v>
      </c>
      <c r="AY260" s="239" t="s">
        <v>121</v>
      </c>
    </row>
    <row r="261" s="14" customFormat="1">
      <c r="A261" s="14"/>
      <c r="B261" s="229"/>
      <c r="C261" s="230"/>
      <c r="D261" s="220" t="s">
        <v>133</v>
      </c>
      <c r="E261" s="231" t="s">
        <v>19</v>
      </c>
      <c r="F261" s="232" t="s">
        <v>248</v>
      </c>
      <c r="G261" s="230"/>
      <c r="H261" s="233">
        <v>1.1419999999999999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133</v>
      </c>
      <c r="AU261" s="239" t="s">
        <v>79</v>
      </c>
      <c r="AV261" s="14" t="s">
        <v>79</v>
      </c>
      <c r="AW261" s="14" t="s">
        <v>33</v>
      </c>
      <c r="AX261" s="14" t="s">
        <v>72</v>
      </c>
      <c r="AY261" s="239" t="s">
        <v>121</v>
      </c>
    </row>
    <row r="262" s="14" customFormat="1">
      <c r="A262" s="14"/>
      <c r="B262" s="229"/>
      <c r="C262" s="230"/>
      <c r="D262" s="220" t="s">
        <v>133</v>
      </c>
      <c r="E262" s="231" t="s">
        <v>19</v>
      </c>
      <c r="F262" s="232" t="s">
        <v>249</v>
      </c>
      <c r="G262" s="230"/>
      <c r="H262" s="233">
        <v>2.2970000000000002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9" t="s">
        <v>133</v>
      </c>
      <c r="AU262" s="239" t="s">
        <v>79</v>
      </c>
      <c r="AV262" s="14" t="s">
        <v>79</v>
      </c>
      <c r="AW262" s="14" t="s">
        <v>33</v>
      </c>
      <c r="AX262" s="14" t="s">
        <v>72</v>
      </c>
      <c r="AY262" s="239" t="s">
        <v>121</v>
      </c>
    </row>
    <row r="263" s="14" customFormat="1">
      <c r="A263" s="14"/>
      <c r="B263" s="229"/>
      <c r="C263" s="230"/>
      <c r="D263" s="220" t="s">
        <v>133</v>
      </c>
      <c r="E263" s="231" t="s">
        <v>19</v>
      </c>
      <c r="F263" s="232" t="s">
        <v>250</v>
      </c>
      <c r="G263" s="230"/>
      <c r="H263" s="233">
        <v>2.149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9" t="s">
        <v>133</v>
      </c>
      <c r="AU263" s="239" t="s">
        <v>79</v>
      </c>
      <c r="AV263" s="14" t="s">
        <v>79</v>
      </c>
      <c r="AW263" s="14" t="s">
        <v>33</v>
      </c>
      <c r="AX263" s="14" t="s">
        <v>72</v>
      </c>
      <c r="AY263" s="239" t="s">
        <v>121</v>
      </c>
    </row>
    <row r="264" s="13" customFormat="1">
      <c r="A264" s="13"/>
      <c r="B264" s="218"/>
      <c r="C264" s="219"/>
      <c r="D264" s="220" t="s">
        <v>133</v>
      </c>
      <c r="E264" s="221" t="s">
        <v>19</v>
      </c>
      <c r="F264" s="222" t="s">
        <v>251</v>
      </c>
      <c r="G264" s="219"/>
      <c r="H264" s="221" t="s">
        <v>19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133</v>
      </c>
      <c r="AU264" s="228" t="s">
        <v>79</v>
      </c>
      <c r="AV264" s="13" t="s">
        <v>77</v>
      </c>
      <c r="AW264" s="13" t="s">
        <v>33</v>
      </c>
      <c r="AX264" s="13" t="s">
        <v>72</v>
      </c>
      <c r="AY264" s="228" t="s">
        <v>121</v>
      </c>
    </row>
    <row r="265" s="14" customFormat="1">
      <c r="A265" s="14"/>
      <c r="B265" s="229"/>
      <c r="C265" s="230"/>
      <c r="D265" s="220" t="s">
        <v>133</v>
      </c>
      <c r="E265" s="231" t="s">
        <v>19</v>
      </c>
      <c r="F265" s="232" t="s">
        <v>252</v>
      </c>
      <c r="G265" s="230"/>
      <c r="H265" s="233">
        <v>61.404000000000003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9" t="s">
        <v>133</v>
      </c>
      <c r="AU265" s="239" t="s">
        <v>79</v>
      </c>
      <c r="AV265" s="14" t="s">
        <v>79</v>
      </c>
      <c r="AW265" s="14" t="s">
        <v>33</v>
      </c>
      <c r="AX265" s="14" t="s">
        <v>72</v>
      </c>
      <c r="AY265" s="239" t="s">
        <v>121</v>
      </c>
    </row>
    <row r="266" s="14" customFormat="1">
      <c r="A266" s="14"/>
      <c r="B266" s="229"/>
      <c r="C266" s="230"/>
      <c r="D266" s="220" t="s">
        <v>133</v>
      </c>
      <c r="E266" s="231" t="s">
        <v>19</v>
      </c>
      <c r="F266" s="232" t="s">
        <v>253</v>
      </c>
      <c r="G266" s="230"/>
      <c r="H266" s="233">
        <v>226.35499999999999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133</v>
      </c>
      <c r="AU266" s="239" t="s">
        <v>79</v>
      </c>
      <c r="AV266" s="14" t="s">
        <v>79</v>
      </c>
      <c r="AW266" s="14" t="s">
        <v>33</v>
      </c>
      <c r="AX266" s="14" t="s">
        <v>72</v>
      </c>
      <c r="AY266" s="239" t="s">
        <v>121</v>
      </c>
    </row>
    <row r="267" s="14" customFormat="1">
      <c r="A267" s="14"/>
      <c r="B267" s="229"/>
      <c r="C267" s="230"/>
      <c r="D267" s="220" t="s">
        <v>133</v>
      </c>
      <c r="E267" s="231" t="s">
        <v>19</v>
      </c>
      <c r="F267" s="232" t="s">
        <v>254</v>
      </c>
      <c r="G267" s="230"/>
      <c r="H267" s="233">
        <v>60.996000000000002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133</v>
      </c>
      <c r="AU267" s="239" t="s">
        <v>79</v>
      </c>
      <c r="AV267" s="14" t="s">
        <v>79</v>
      </c>
      <c r="AW267" s="14" t="s">
        <v>33</v>
      </c>
      <c r="AX267" s="14" t="s">
        <v>72</v>
      </c>
      <c r="AY267" s="239" t="s">
        <v>121</v>
      </c>
    </row>
    <row r="268" s="14" customFormat="1">
      <c r="A268" s="14"/>
      <c r="B268" s="229"/>
      <c r="C268" s="230"/>
      <c r="D268" s="220" t="s">
        <v>133</v>
      </c>
      <c r="E268" s="231" t="s">
        <v>19</v>
      </c>
      <c r="F268" s="232" t="s">
        <v>255</v>
      </c>
      <c r="G268" s="230"/>
      <c r="H268" s="233">
        <v>11.742000000000001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133</v>
      </c>
      <c r="AU268" s="239" t="s">
        <v>79</v>
      </c>
      <c r="AV268" s="14" t="s">
        <v>79</v>
      </c>
      <c r="AW268" s="14" t="s">
        <v>33</v>
      </c>
      <c r="AX268" s="14" t="s">
        <v>72</v>
      </c>
      <c r="AY268" s="239" t="s">
        <v>121</v>
      </c>
    </row>
    <row r="269" s="14" customFormat="1">
      <c r="A269" s="14"/>
      <c r="B269" s="229"/>
      <c r="C269" s="230"/>
      <c r="D269" s="220" t="s">
        <v>133</v>
      </c>
      <c r="E269" s="231" t="s">
        <v>19</v>
      </c>
      <c r="F269" s="232" t="s">
        <v>256</v>
      </c>
      <c r="G269" s="230"/>
      <c r="H269" s="233">
        <v>11.799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9" t="s">
        <v>133</v>
      </c>
      <c r="AU269" s="239" t="s">
        <v>79</v>
      </c>
      <c r="AV269" s="14" t="s">
        <v>79</v>
      </c>
      <c r="AW269" s="14" t="s">
        <v>33</v>
      </c>
      <c r="AX269" s="14" t="s">
        <v>72</v>
      </c>
      <c r="AY269" s="239" t="s">
        <v>121</v>
      </c>
    </row>
    <row r="270" s="14" customFormat="1">
      <c r="A270" s="14"/>
      <c r="B270" s="229"/>
      <c r="C270" s="230"/>
      <c r="D270" s="220" t="s">
        <v>133</v>
      </c>
      <c r="E270" s="231" t="s">
        <v>19</v>
      </c>
      <c r="F270" s="232" t="s">
        <v>245</v>
      </c>
      <c r="G270" s="230"/>
      <c r="H270" s="233">
        <v>-2.0299999999999998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133</v>
      </c>
      <c r="AU270" s="239" t="s">
        <v>79</v>
      </c>
      <c r="AV270" s="14" t="s">
        <v>79</v>
      </c>
      <c r="AW270" s="14" t="s">
        <v>33</v>
      </c>
      <c r="AX270" s="14" t="s">
        <v>72</v>
      </c>
      <c r="AY270" s="239" t="s">
        <v>121</v>
      </c>
    </row>
    <row r="271" s="14" customFormat="1">
      <c r="A271" s="14"/>
      <c r="B271" s="229"/>
      <c r="C271" s="230"/>
      <c r="D271" s="220" t="s">
        <v>133</v>
      </c>
      <c r="E271" s="231" t="s">
        <v>19</v>
      </c>
      <c r="F271" s="232" t="s">
        <v>257</v>
      </c>
      <c r="G271" s="230"/>
      <c r="H271" s="233">
        <v>-2.835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9" t="s">
        <v>133</v>
      </c>
      <c r="AU271" s="239" t="s">
        <v>79</v>
      </c>
      <c r="AV271" s="14" t="s">
        <v>79</v>
      </c>
      <c r="AW271" s="14" t="s">
        <v>33</v>
      </c>
      <c r="AX271" s="14" t="s">
        <v>72</v>
      </c>
      <c r="AY271" s="239" t="s">
        <v>121</v>
      </c>
    </row>
    <row r="272" s="14" customFormat="1">
      <c r="A272" s="14"/>
      <c r="B272" s="229"/>
      <c r="C272" s="230"/>
      <c r="D272" s="220" t="s">
        <v>133</v>
      </c>
      <c r="E272" s="231" t="s">
        <v>19</v>
      </c>
      <c r="F272" s="232" t="s">
        <v>258</v>
      </c>
      <c r="G272" s="230"/>
      <c r="H272" s="233">
        <v>-6.7199999999999998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133</v>
      </c>
      <c r="AU272" s="239" t="s">
        <v>79</v>
      </c>
      <c r="AV272" s="14" t="s">
        <v>79</v>
      </c>
      <c r="AW272" s="14" t="s">
        <v>33</v>
      </c>
      <c r="AX272" s="14" t="s">
        <v>72</v>
      </c>
      <c r="AY272" s="239" t="s">
        <v>121</v>
      </c>
    </row>
    <row r="273" s="14" customFormat="1">
      <c r="A273" s="14"/>
      <c r="B273" s="229"/>
      <c r="C273" s="230"/>
      <c r="D273" s="220" t="s">
        <v>133</v>
      </c>
      <c r="E273" s="231" t="s">
        <v>19</v>
      </c>
      <c r="F273" s="232" t="s">
        <v>259</v>
      </c>
      <c r="G273" s="230"/>
      <c r="H273" s="233">
        <v>-2.3109999999999999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133</v>
      </c>
      <c r="AU273" s="239" t="s">
        <v>79</v>
      </c>
      <c r="AV273" s="14" t="s">
        <v>79</v>
      </c>
      <c r="AW273" s="14" t="s">
        <v>33</v>
      </c>
      <c r="AX273" s="14" t="s">
        <v>72</v>
      </c>
      <c r="AY273" s="239" t="s">
        <v>121</v>
      </c>
    </row>
    <row r="274" s="14" customFormat="1">
      <c r="A274" s="14"/>
      <c r="B274" s="229"/>
      <c r="C274" s="230"/>
      <c r="D274" s="220" t="s">
        <v>133</v>
      </c>
      <c r="E274" s="231" t="s">
        <v>19</v>
      </c>
      <c r="F274" s="232" t="s">
        <v>240</v>
      </c>
      <c r="G274" s="230"/>
      <c r="H274" s="233">
        <v>-49.600000000000001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9" t="s">
        <v>133</v>
      </c>
      <c r="AU274" s="239" t="s">
        <v>79</v>
      </c>
      <c r="AV274" s="14" t="s">
        <v>79</v>
      </c>
      <c r="AW274" s="14" t="s">
        <v>33</v>
      </c>
      <c r="AX274" s="14" t="s">
        <v>72</v>
      </c>
      <c r="AY274" s="239" t="s">
        <v>121</v>
      </c>
    </row>
    <row r="275" s="14" customFormat="1">
      <c r="A275" s="14"/>
      <c r="B275" s="229"/>
      <c r="C275" s="230"/>
      <c r="D275" s="220" t="s">
        <v>133</v>
      </c>
      <c r="E275" s="231" t="s">
        <v>19</v>
      </c>
      <c r="F275" s="232" t="s">
        <v>260</v>
      </c>
      <c r="G275" s="230"/>
      <c r="H275" s="233">
        <v>-0.71999999999999997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9" t="s">
        <v>133</v>
      </c>
      <c r="AU275" s="239" t="s">
        <v>79</v>
      </c>
      <c r="AV275" s="14" t="s">
        <v>79</v>
      </c>
      <c r="AW275" s="14" t="s">
        <v>33</v>
      </c>
      <c r="AX275" s="14" t="s">
        <v>72</v>
      </c>
      <c r="AY275" s="239" t="s">
        <v>121</v>
      </c>
    </row>
    <row r="276" s="14" customFormat="1">
      <c r="A276" s="14"/>
      <c r="B276" s="229"/>
      <c r="C276" s="230"/>
      <c r="D276" s="220" t="s">
        <v>133</v>
      </c>
      <c r="E276" s="231" t="s">
        <v>19</v>
      </c>
      <c r="F276" s="232" t="s">
        <v>261</v>
      </c>
      <c r="G276" s="230"/>
      <c r="H276" s="233">
        <v>-2.8809999999999998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9" t="s">
        <v>133</v>
      </c>
      <c r="AU276" s="239" t="s">
        <v>79</v>
      </c>
      <c r="AV276" s="14" t="s">
        <v>79</v>
      </c>
      <c r="AW276" s="14" t="s">
        <v>33</v>
      </c>
      <c r="AX276" s="14" t="s">
        <v>72</v>
      </c>
      <c r="AY276" s="239" t="s">
        <v>121</v>
      </c>
    </row>
    <row r="277" s="14" customFormat="1">
      <c r="A277" s="14"/>
      <c r="B277" s="229"/>
      <c r="C277" s="230"/>
      <c r="D277" s="220" t="s">
        <v>133</v>
      </c>
      <c r="E277" s="231" t="s">
        <v>19</v>
      </c>
      <c r="F277" s="232" t="s">
        <v>262</v>
      </c>
      <c r="G277" s="230"/>
      <c r="H277" s="233">
        <v>-8.1760000000000002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133</v>
      </c>
      <c r="AU277" s="239" t="s">
        <v>79</v>
      </c>
      <c r="AV277" s="14" t="s">
        <v>79</v>
      </c>
      <c r="AW277" s="14" t="s">
        <v>33</v>
      </c>
      <c r="AX277" s="14" t="s">
        <v>72</v>
      </c>
      <c r="AY277" s="239" t="s">
        <v>121</v>
      </c>
    </row>
    <row r="278" s="14" customFormat="1">
      <c r="A278" s="14"/>
      <c r="B278" s="229"/>
      <c r="C278" s="230"/>
      <c r="D278" s="220" t="s">
        <v>133</v>
      </c>
      <c r="E278" s="231" t="s">
        <v>19</v>
      </c>
      <c r="F278" s="232" t="s">
        <v>248</v>
      </c>
      <c r="G278" s="230"/>
      <c r="H278" s="233">
        <v>1.1419999999999999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133</v>
      </c>
      <c r="AU278" s="239" t="s">
        <v>79</v>
      </c>
      <c r="AV278" s="14" t="s">
        <v>79</v>
      </c>
      <c r="AW278" s="14" t="s">
        <v>33</v>
      </c>
      <c r="AX278" s="14" t="s">
        <v>72</v>
      </c>
      <c r="AY278" s="239" t="s">
        <v>121</v>
      </c>
    </row>
    <row r="279" s="14" customFormat="1">
      <c r="A279" s="14"/>
      <c r="B279" s="229"/>
      <c r="C279" s="230"/>
      <c r="D279" s="220" t="s">
        <v>133</v>
      </c>
      <c r="E279" s="231" t="s">
        <v>19</v>
      </c>
      <c r="F279" s="232" t="s">
        <v>263</v>
      </c>
      <c r="G279" s="230"/>
      <c r="H279" s="233">
        <v>2.6019999999999999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9" t="s">
        <v>133</v>
      </c>
      <c r="AU279" s="239" t="s">
        <v>79</v>
      </c>
      <c r="AV279" s="14" t="s">
        <v>79</v>
      </c>
      <c r="AW279" s="14" t="s">
        <v>33</v>
      </c>
      <c r="AX279" s="14" t="s">
        <v>72</v>
      </c>
      <c r="AY279" s="239" t="s">
        <v>121</v>
      </c>
    </row>
    <row r="280" s="14" customFormat="1">
      <c r="A280" s="14"/>
      <c r="B280" s="229"/>
      <c r="C280" s="230"/>
      <c r="D280" s="220" t="s">
        <v>133</v>
      </c>
      <c r="E280" s="231" t="s">
        <v>19</v>
      </c>
      <c r="F280" s="232" t="s">
        <v>264</v>
      </c>
      <c r="G280" s="230"/>
      <c r="H280" s="233">
        <v>2.9540000000000002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9" t="s">
        <v>133</v>
      </c>
      <c r="AU280" s="239" t="s">
        <v>79</v>
      </c>
      <c r="AV280" s="14" t="s">
        <v>79</v>
      </c>
      <c r="AW280" s="14" t="s">
        <v>33</v>
      </c>
      <c r="AX280" s="14" t="s">
        <v>72</v>
      </c>
      <c r="AY280" s="239" t="s">
        <v>121</v>
      </c>
    </row>
    <row r="281" s="13" customFormat="1">
      <c r="A281" s="13"/>
      <c r="B281" s="218"/>
      <c r="C281" s="219"/>
      <c r="D281" s="220" t="s">
        <v>133</v>
      </c>
      <c r="E281" s="221" t="s">
        <v>19</v>
      </c>
      <c r="F281" s="222" t="s">
        <v>265</v>
      </c>
      <c r="G281" s="219"/>
      <c r="H281" s="221" t="s">
        <v>19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133</v>
      </c>
      <c r="AU281" s="228" t="s">
        <v>79</v>
      </c>
      <c r="AV281" s="13" t="s">
        <v>77</v>
      </c>
      <c r="AW281" s="13" t="s">
        <v>33</v>
      </c>
      <c r="AX281" s="13" t="s">
        <v>72</v>
      </c>
      <c r="AY281" s="228" t="s">
        <v>121</v>
      </c>
    </row>
    <row r="282" s="14" customFormat="1">
      <c r="A282" s="14"/>
      <c r="B282" s="229"/>
      <c r="C282" s="230"/>
      <c r="D282" s="220" t="s">
        <v>133</v>
      </c>
      <c r="E282" s="231" t="s">
        <v>19</v>
      </c>
      <c r="F282" s="232" t="s">
        <v>266</v>
      </c>
      <c r="G282" s="230"/>
      <c r="H282" s="233">
        <v>13.300000000000001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133</v>
      </c>
      <c r="AU282" s="239" t="s">
        <v>79</v>
      </c>
      <c r="AV282" s="14" t="s">
        <v>79</v>
      </c>
      <c r="AW282" s="14" t="s">
        <v>33</v>
      </c>
      <c r="AX282" s="14" t="s">
        <v>72</v>
      </c>
      <c r="AY282" s="239" t="s">
        <v>121</v>
      </c>
    </row>
    <row r="283" s="13" customFormat="1">
      <c r="A283" s="13"/>
      <c r="B283" s="218"/>
      <c r="C283" s="219"/>
      <c r="D283" s="220" t="s">
        <v>133</v>
      </c>
      <c r="E283" s="221" t="s">
        <v>19</v>
      </c>
      <c r="F283" s="222" t="s">
        <v>297</v>
      </c>
      <c r="G283" s="219"/>
      <c r="H283" s="221" t="s">
        <v>19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133</v>
      </c>
      <c r="AU283" s="228" t="s">
        <v>79</v>
      </c>
      <c r="AV283" s="13" t="s">
        <v>77</v>
      </c>
      <c r="AW283" s="13" t="s">
        <v>33</v>
      </c>
      <c r="AX283" s="13" t="s">
        <v>72</v>
      </c>
      <c r="AY283" s="228" t="s">
        <v>121</v>
      </c>
    </row>
    <row r="284" s="13" customFormat="1">
      <c r="A284" s="13"/>
      <c r="B284" s="218"/>
      <c r="C284" s="219"/>
      <c r="D284" s="220" t="s">
        <v>133</v>
      </c>
      <c r="E284" s="221" t="s">
        <v>19</v>
      </c>
      <c r="F284" s="222" t="s">
        <v>231</v>
      </c>
      <c r="G284" s="219"/>
      <c r="H284" s="221" t="s">
        <v>19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133</v>
      </c>
      <c r="AU284" s="228" t="s">
        <v>79</v>
      </c>
      <c r="AV284" s="13" t="s">
        <v>77</v>
      </c>
      <c r="AW284" s="13" t="s">
        <v>33</v>
      </c>
      <c r="AX284" s="13" t="s">
        <v>72</v>
      </c>
      <c r="AY284" s="228" t="s">
        <v>121</v>
      </c>
    </row>
    <row r="285" s="14" customFormat="1">
      <c r="A285" s="14"/>
      <c r="B285" s="229"/>
      <c r="C285" s="230"/>
      <c r="D285" s="220" t="s">
        <v>133</v>
      </c>
      <c r="E285" s="231" t="s">
        <v>19</v>
      </c>
      <c r="F285" s="232" t="s">
        <v>298</v>
      </c>
      <c r="G285" s="230"/>
      <c r="H285" s="233">
        <v>-11.917999999999999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9" t="s">
        <v>133</v>
      </c>
      <c r="AU285" s="239" t="s">
        <v>79</v>
      </c>
      <c r="AV285" s="14" t="s">
        <v>79</v>
      </c>
      <c r="AW285" s="14" t="s">
        <v>33</v>
      </c>
      <c r="AX285" s="14" t="s">
        <v>72</v>
      </c>
      <c r="AY285" s="239" t="s">
        <v>121</v>
      </c>
    </row>
    <row r="286" s="13" customFormat="1">
      <c r="A286" s="13"/>
      <c r="B286" s="218"/>
      <c r="C286" s="219"/>
      <c r="D286" s="220" t="s">
        <v>133</v>
      </c>
      <c r="E286" s="221" t="s">
        <v>19</v>
      </c>
      <c r="F286" s="222" t="s">
        <v>157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133</v>
      </c>
      <c r="AU286" s="228" t="s">
        <v>79</v>
      </c>
      <c r="AV286" s="13" t="s">
        <v>77</v>
      </c>
      <c r="AW286" s="13" t="s">
        <v>33</v>
      </c>
      <c r="AX286" s="13" t="s">
        <v>72</v>
      </c>
      <c r="AY286" s="228" t="s">
        <v>121</v>
      </c>
    </row>
    <row r="287" s="14" customFormat="1">
      <c r="A287" s="14"/>
      <c r="B287" s="229"/>
      <c r="C287" s="230"/>
      <c r="D287" s="220" t="s">
        <v>133</v>
      </c>
      <c r="E287" s="231" t="s">
        <v>19</v>
      </c>
      <c r="F287" s="232" t="s">
        <v>299</v>
      </c>
      <c r="G287" s="230"/>
      <c r="H287" s="233">
        <v>-66.515000000000001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133</v>
      </c>
      <c r="AU287" s="239" t="s">
        <v>79</v>
      </c>
      <c r="AV287" s="14" t="s">
        <v>79</v>
      </c>
      <c r="AW287" s="14" t="s">
        <v>33</v>
      </c>
      <c r="AX287" s="14" t="s">
        <v>72</v>
      </c>
      <c r="AY287" s="239" t="s">
        <v>121</v>
      </c>
    </row>
    <row r="288" s="13" customFormat="1">
      <c r="A288" s="13"/>
      <c r="B288" s="218"/>
      <c r="C288" s="219"/>
      <c r="D288" s="220" t="s">
        <v>133</v>
      </c>
      <c r="E288" s="221" t="s">
        <v>19</v>
      </c>
      <c r="F288" s="222" t="s">
        <v>243</v>
      </c>
      <c r="G288" s="219"/>
      <c r="H288" s="221" t="s">
        <v>19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133</v>
      </c>
      <c r="AU288" s="228" t="s">
        <v>79</v>
      </c>
      <c r="AV288" s="13" t="s">
        <v>77</v>
      </c>
      <c r="AW288" s="13" t="s">
        <v>33</v>
      </c>
      <c r="AX288" s="13" t="s">
        <v>72</v>
      </c>
      <c r="AY288" s="228" t="s">
        <v>121</v>
      </c>
    </row>
    <row r="289" s="14" customFormat="1">
      <c r="A289" s="14"/>
      <c r="B289" s="229"/>
      <c r="C289" s="230"/>
      <c r="D289" s="220" t="s">
        <v>133</v>
      </c>
      <c r="E289" s="231" t="s">
        <v>19</v>
      </c>
      <c r="F289" s="232" t="s">
        <v>300</v>
      </c>
      <c r="G289" s="230"/>
      <c r="H289" s="233">
        <v>-10.408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133</v>
      </c>
      <c r="AU289" s="239" t="s">
        <v>79</v>
      </c>
      <c r="AV289" s="14" t="s">
        <v>79</v>
      </c>
      <c r="AW289" s="14" t="s">
        <v>33</v>
      </c>
      <c r="AX289" s="14" t="s">
        <v>72</v>
      </c>
      <c r="AY289" s="239" t="s">
        <v>121</v>
      </c>
    </row>
    <row r="290" s="13" customFormat="1">
      <c r="A290" s="13"/>
      <c r="B290" s="218"/>
      <c r="C290" s="219"/>
      <c r="D290" s="220" t="s">
        <v>133</v>
      </c>
      <c r="E290" s="221" t="s">
        <v>19</v>
      </c>
      <c r="F290" s="222" t="s">
        <v>251</v>
      </c>
      <c r="G290" s="219"/>
      <c r="H290" s="221" t="s">
        <v>19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8" t="s">
        <v>133</v>
      </c>
      <c r="AU290" s="228" t="s">
        <v>79</v>
      </c>
      <c r="AV290" s="13" t="s">
        <v>77</v>
      </c>
      <c r="AW290" s="13" t="s">
        <v>33</v>
      </c>
      <c r="AX290" s="13" t="s">
        <v>72</v>
      </c>
      <c r="AY290" s="228" t="s">
        <v>121</v>
      </c>
    </row>
    <row r="291" s="14" customFormat="1">
      <c r="A291" s="14"/>
      <c r="B291" s="229"/>
      <c r="C291" s="230"/>
      <c r="D291" s="220" t="s">
        <v>133</v>
      </c>
      <c r="E291" s="231" t="s">
        <v>19</v>
      </c>
      <c r="F291" s="232" t="s">
        <v>301</v>
      </c>
      <c r="G291" s="230"/>
      <c r="H291" s="233">
        <v>-12.696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9" t="s">
        <v>133</v>
      </c>
      <c r="AU291" s="239" t="s">
        <v>79</v>
      </c>
      <c r="AV291" s="14" t="s">
        <v>79</v>
      </c>
      <c r="AW291" s="14" t="s">
        <v>33</v>
      </c>
      <c r="AX291" s="14" t="s">
        <v>72</v>
      </c>
      <c r="AY291" s="239" t="s">
        <v>121</v>
      </c>
    </row>
    <row r="292" s="14" customFormat="1">
      <c r="A292" s="14"/>
      <c r="B292" s="229"/>
      <c r="C292" s="230"/>
      <c r="D292" s="220" t="s">
        <v>133</v>
      </c>
      <c r="E292" s="231" t="s">
        <v>19</v>
      </c>
      <c r="F292" s="232" t="s">
        <v>302</v>
      </c>
      <c r="G292" s="230"/>
      <c r="H292" s="233">
        <v>-42.624000000000002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9" t="s">
        <v>133</v>
      </c>
      <c r="AU292" s="239" t="s">
        <v>79</v>
      </c>
      <c r="AV292" s="14" t="s">
        <v>79</v>
      </c>
      <c r="AW292" s="14" t="s">
        <v>33</v>
      </c>
      <c r="AX292" s="14" t="s">
        <v>72</v>
      </c>
      <c r="AY292" s="239" t="s">
        <v>121</v>
      </c>
    </row>
    <row r="293" s="14" customFormat="1">
      <c r="A293" s="14"/>
      <c r="B293" s="229"/>
      <c r="C293" s="230"/>
      <c r="D293" s="220" t="s">
        <v>133</v>
      </c>
      <c r="E293" s="231" t="s">
        <v>19</v>
      </c>
      <c r="F293" s="232" t="s">
        <v>303</v>
      </c>
      <c r="G293" s="230"/>
      <c r="H293" s="233">
        <v>-9.3499999999999996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9" t="s">
        <v>133</v>
      </c>
      <c r="AU293" s="239" t="s">
        <v>79</v>
      </c>
      <c r="AV293" s="14" t="s">
        <v>79</v>
      </c>
      <c r="AW293" s="14" t="s">
        <v>33</v>
      </c>
      <c r="AX293" s="14" t="s">
        <v>72</v>
      </c>
      <c r="AY293" s="239" t="s">
        <v>121</v>
      </c>
    </row>
    <row r="294" s="15" customFormat="1">
      <c r="A294" s="15"/>
      <c r="B294" s="240"/>
      <c r="C294" s="241"/>
      <c r="D294" s="220" t="s">
        <v>133</v>
      </c>
      <c r="E294" s="242" t="s">
        <v>19</v>
      </c>
      <c r="F294" s="243" t="s">
        <v>173</v>
      </c>
      <c r="G294" s="241"/>
      <c r="H294" s="244">
        <v>594.93799999999965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0" t="s">
        <v>133</v>
      </c>
      <c r="AU294" s="250" t="s">
        <v>79</v>
      </c>
      <c r="AV294" s="15" t="s">
        <v>129</v>
      </c>
      <c r="AW294" s="15" t="s">
        <v>33</v>
      </c>
      <c r="AX294" s="15" t="s">
        <v>77</v>
      </c>
      <c r="AY294" s="250" t="s">
        <v>121</v>
      </c>
    </row>
    <row r="295" s="2" customFormat="1" ht="16.5" customHeight="1">
      <c r="A295" s="41"/>
      <c r="B295" s="42"/>
      <c r="C295" s="200" t="s">
        <v>304</v>
      </c>
      <c r="D295" s="200" t="s">
        <v>124</v>
      </c>
      <c r="E295" s="201" t="s">
        <v>305</v>
      </c>
      <c r="F295" s="202" t="s">
        <v>306</v>
      </c>
      <c r="G295" s="203" t="s">
        <v>138</v>
      </c>
      <c r="H295" s="204">
        <v>749.03499999999997</v>
      </c>
      <c r="I295" s="205"/>
      <c r="J295" s="206">
        <f>ROUND(I295*H295,2)</f>
        <v>0</v>
      </c>
      <c r="K295" s="202" t="s">
        <v>128</v>
      </c>
      <c r="L295" s="47"/>
      <c r="M295" s="207" t="s">
        <v>19</v>
      </c>
      <c r="N295" s="208" t="s">
        <v>43</v>
      </c>
      <c r="O295" s="87"/>
      <c r="P295" s="209">
        <f>O295*H295</f>
        <v>0</v>
      </c>
      <c r="Q295" s="209">
        <v>0.00025999999999999998</v>
      </c>
      <c r="R295" s="209">
        <f>Q295*H295</f>
        <v>0.19474909999999998</v>
      </c>
      <c r="S295" s="209">
        <v>0</v>
      </c>
      <c r="T295" s="210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1" t="s">
        <v>129</v>
      </c>
      <c r="AT295" s="211" t="s">
        <v>124</v>
      </c>
      <c r="AU295" s="211" t="s">
        <v>79</v>
      </c>
      <c r="AY295" s="20" t="s">
        <v>121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20" t="s">
        <v>77</v>
      </c>
      <c r="BK295" s="212">
        <f>ROUND(I295*H295,2)</f>
        <v>0</v>
      </c>
      <c r="BL295" s="20" t="s">
        <v>129</v>
      </c>
      <c r="BM295" s="211" t="s">
        <v>307</v>
      </c>
    </row>
    <row r="296" s="2" customFormat="1">
      <c r="A296" s="41"/>
      <c r="B296" s="42"/>
      <c r="C296" s="43"/>
      <c r="D296" s="213" t="s">
        <v>131</v>
      </c>
      <c r="E296" s="43"/>
      <c r="F296" s="214" t="s">
        <v>308</v>
      </c>
      <c r="G296" s="43"/>
      <c r="H296" s="43"/>
      <c r="I296" s="215"/>
      <c r="J296" s="43"/>
      <c r="K296" s="43"/>
      <c r="L296" s="47"/>
      <c r="M296" s="216"/>
      <c r="N296" s="217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131</v>
      </c>
      <c r="AU296" s="20" t="s">
        <v>79</v>
      </c>
    </row>
    <row r="297" s="13" customFormat="1">
      <c r="A297" s="13"/>
      <c r="B297" s="218"/>
      <c r="C297" s="219"/>
      <c r="D297" s="220" t="s">
        <v>133</v>
      </c>
      <c r="E297" s="221" t="s">
        <v>19</v>
      </c>
      <c r="F297" s="222" t="s">
        <v>230</v>
      </c>
      <c r="G297" s="219"/>
      <c r="H297" s="221" t="s">
        <v>19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133</v>
      </c>
      <c r="AU297" s="228" t="s">
        <v>79</v>
      </c>
      <c r="AV297" s="13" t="s">
        <v>77</v>
      </c>
      <c r="AW297" s="13" t="s">
        <v>33</v>
      </c>
      <c r="AX297" s="13" t="s">
        <v>72</v>
      </c>
      <c r="AY297" s="228" t="s">
        <v>121</v>
      </c>
    </row>
    <row r="298" s="13" customFormat="1">
      <c r="A298" s="13"/>
      <c r="B298" s="218"/>
      <c r="C298" s="219"/>
      <c r="D298" s="220" t="s">
        <v>133</v>
      </c>
      <c r="E298" s="221" t="s">
        <v>19</v>
      </c>
      <c r="F298" s="222" t="s">
        <v>231</v>
      </c>
      <c r="G298" s="219"/>
      <c r="H298" s="221" t="s">
        <v>19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8" t="s">
        <v>133</v>
      </c>
      <c r="AU298" s="228" t="s">
        <v>79</v>
      </c>
      <c r="AV298" s="13" t="s">
        <v>77</v>
      </c>
      <c r="AW298" s="13" t="s">
        <v>33</v>
      </c>
      <c r="AX298" s="13" t="s">
        <v>72</v>
      </c>
      <c r="AY298" s="228" t="s">
        <v>121</v>
      </c>
    </row>
    <row r="299" s="14" customFormat="1">
      <c r="A299" s="14"/>
      <c r="B299" s="229"/>
      <c r="C299" s="230"/>
      <c r="D299" s="220" t="s">
        <v>133</v>
      </c>
      <c r="E299" s="231" t="s">
        <v>19</v>
      </c>
      <c r="F299" s="232" t="s">
        <v>232</v>
      </c>
      <c r="G299" s="230"/>
      <c r="H299" s="233">
        <v>82.855000000000004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9" t="s">
        <v>133</v>
      </c>
      <c r="AU299" s="239" t="s">
        <v>79</v>
      </c>
      <c r="AV299" s="14" t="s">
        <v>79</v>
      </c>
      <c r="AW299" s="14" t="s">
        <v>33</v>
      </c>
      <c r="AX299" s="14" t="s">
        <v>72</v>
      </c>
      <c r="AY299" s="239" t="s">
        <v>121</v>
      </c>
    </row>
    <row r="300" s="14" customFormat="1">
      <c r="A300" s="14"/>
      <c r="B300" s="229"/>
      <c r="C300" s="230"/>
      <c r="D300" s="220" t="s">
        <v>133</v>
      </c>
      <c r="E300" s="231" t="s">
        <v>19</v>
      </c>
      <c r="F300" s="232" t="s">
        <v>233</v>
      </c>
      <c r="G300" s="230"/>
      <c r="H300" s="233">
        <v>-5.7119999999999997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9" t="s">
        <v>133</v>
      </c>
      <c r="AU300" s="239" t="s">
        <v>79</v>
      </c>
      <c r="AV300" s="14" t="s">
        <v>79</v>
      </c>
      <c r="AW300" s="14" t="s">
        <v>33</v>
      </c>
      <c r="AX300" s="14" t="s">
        <v>72</v>
      </c>
      <c r="AY300" s="239" t="s">
        <v>121</v>
      </c>
    </row>
    <row r="301" s="13" customFormat="1">
      <c r="A301" s="13"/>
      <c r="B301" s="218"/>
      <c r="C301" s="219"/>
      <c r="D301" s="220" t="s">
        <v>133</v>
      </c>
      <c r="E301" s="221" t="s">
        <v>19</v>
      </c>
      <c r="F301" s="222" t="s">
        <v>234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133</v>
      </c>
      <c r="AU301" s="228" t="s">
        <v>79</v>
      </c>
      <c r="AV301" s="13" t="s">
        <v>77</v>
      </c>
      <c r="AW301" s="13" t="s">
        <v>33</v>
      </c>
      <c r="AX301" s="13" t="s">
        <v>72</v>
      </c>
      <c r="AY301" s="228" t="s">
        <v>121</v>
      </c>
    </row>
    <row r="302" s="14" customFormat="1">
      <c r="A302" s="14"/>
      <c r="B302" s="229"/>
      <c r="C302" s="230"/>
      <c r="D302" s="220" t="s">
        <v>133</v>
      </c>
      <c r="E302" s="231" t="s">
        <v>19</v>
      </c>
      <c r="F302" s="232" t="s">
        <v>235</v>
      </c>
      <c r="G302" s="230"/>
      <c r="H302" s="233">
        <v>62.526000000000003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9" t="s">
        <v>133</v>
      </c>
      <c r="AU302" s="239" t="s">
        <v>79</v>
      </c>
      <c r="AV302" s="14" t="s">
        <v>79</v>
      </c>
      <c r="AW302" s="14" t="s">
        <v>33</v>
      </c>
      <c r="AX302" s="14" t="s">
        <v>72</v>
      </c>
      <c r="AY302" s="239" t="s">
        <v>121</v>
      </c>
    </row>
    <row r="303" s="14" customFormat="1">
      <c r="A303" s="14"/>
      <c r="B303" s="229"/>
      <c r="C303" s="230"/>
      <c r="D303" s="220" t="s">
        <v>133</v>
      </c>
      <c r="E303" s="231" t="s">
        <v>19</v>
      </c>
      <c r="F303" s="232" t="s">
        <v>236</v>
      </c>
      <c r="G303" s="230"/>
      <c r="H303" s="233">
        <v>231.822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133</v>
      </c>
      <c r="AU303" s="239" t="s">
        <v>79</v>
      </c>
      <c r="AV303" s="14" t="s">
        <v>79</v>
      </c>
      <c r="AW303" s="14" t="s">
        <v>33</v>
      </c>
      <c r="AX303" s="14" t="s">
        <v>72</v>
      </c>
      <c r="AY303" s="239" t="s">
        <v>121</v>
      </c>
    </row>
    <row r="304" s="14" customFormat="1">
      <c r="A304" s="14"/>
      <c r="B304" s="229"/>
      <c r="C304" s="230"/>
      <c r="D304" s="220" t="s">
        <v>133</v>
      </c>
      <c r="E304" s="231" t="s">
        <v>19</v>
      </c>
      <c r="F304" s="232" t="s">
        <v>235</v>
      </c>
      <c r="G304" s="230"/>
      <c r="H304" s="233">
        <v>62.526000000000003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133</v>
      </c>
      <c r="AU304" s="239" t="s">
        <v>79</v>
      </c>
      <c r="AV304" s="14" t="s">
        <v>79</v>
      </c>
      <c r="AW304" s="14" t="s">
        <v>33</v>
      </c>
      <c r="AX304" s="14" t="s">
        <v>72</v>
      </c>
      <c r="AY304" s="239" t="s">
        <v>121</v>
      </c>
    </row>
    <row r="305" s="14" customFormat="1">
      <c r="A305" s="14"/>
      <c r="B305" s="229"/>
      <c r="C305" s="230"/>
      <c r="D305" s="220" t="s">
        <v>133</v>
      </c>
      <c r="E305" s="231" t="s">
        <v>19</v>
      </c>
      <c r="F305" s="232" t="s">
        <v>237</v>
      </c>
      <c r="G305" s="230"/>
      <c r="H305" s="233">
        <v>-17.135999999999999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133</v>
      </c>
      <c r="AU305" s="239" t="s">
        <v>79</v>
      </c>
      <c r="AV305" s="14" t="s">
        <v>79</v>
      </c>
      <c r="AW305" s="14" t="s">
        <v>33</v>
      </c>
      <c r="AX305" s="14" t="s">
        <v>72</v>
      </c>
      <c r="AY305" s="239" t="s">
        <v>121</v>
      </c>
    </row>
    <row r="306" s="14" customFormat="1">
      <c r="A306" s="14"/>
      <c r="B306" s="229"/>
      <c r="C306" s="230"/>
      <c r="D306" s="220" t="s">
        <v>133</v>
      </c>
      <c r="E306" s="231" t="s">
        <v>19</v>
      </c>
      <c r="F306" s="232" t="s">
        <v>238</v>
      </c>
      <c r="G306" s="230"/>
      <c r="H306" s="233">
        <v>-7.5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9" t="s">
        <v>133</v>
      </c>
      <c r="AU306" s="239" t="s">
        <v>79</v>
      </c>
      <c r="AV306" s="14" t="s">
        <v>79</v>
      </c>
      <c r="AW306" s="14" t="s">
        <v>33</v>
      </c>
      <c r="AX306" s="14" t="s">
        <v>72</v>
      </c>
      <c r="AY306" s="239" t="s">
        <v>121</v>
      </c>
    </row>
    <row r="307" s="14" customFormat="1">
      <c r="A307" s="14"/>
      <c r="B307" s="229"/>
      <c r="C307" s="230"/>
      <c r="D307" s="220" t="s">
        <v>133</v>
      </c>
      <c r="E307" s="231" t="s">
        <v>19</v>
      </c>
      <c r="F307" s="232" t="s">
        <v>239</v>
      </c>
      <c r="G307" s="230"/>
      <c r="H307" s="233">
        <v>-0.95199999999999996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133</v>
      </c>
      <c r="AU307" s="239" t="s">
        <v>79</v>
      </c>
      <c r="AV307" s="14" t="s">
        <v>79</v>
      </c>
      <c r="AW307" s="14" t="s">
        <v>33</v>
      </c>
      <c r="AX307" s="14" t="s">
        <v>72</v>
      </c>
      <c r="AY307" s="239" t="s">
        <v>121</v>
      </c>
    </row>
    <row r="308" s="14" customFormat="1">
      <c r="A308" s="14"/>
      <c r="B308" s="229"/>
      <c r="C308" s="230"/>
      <c r="D308" s="220" t="s">
        <v>133</v>
      </c>
      <c r="E308" s="231" t="s">
        <v>19</v>
      </c>
      <c r="F308" s="232" t="s">
        <v>240</v>
      </c>
      <c r="G308" s="230"/>
      <c r="H308" s="233">
        <v>-49.600000000000001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133</v>
      </c>
      <c r="AU308" s="239" t="s">
        <v>79</v>
      </c>
      <c r="AV308" s="14" t="s">
        <v>79</v>
      </c>
      <c r="AW308" s="14" t="s">
        <v>33</v>
      </c>
      <c r="AX308" s="14" t="s">
        <v>72</v>
      </c>
      <c r="AY308" s="239" t="s">
        <v>121</v>
      </c>
    </row>
    <row r="309" s="14" customFormat="1">
      <c r="A309" s="14"/>
      <c r="B309" s="229"/>
      <c r="C309" s="230"/>
      <c r="D309" s="220" t="s">
        <v>133</v>
      </c>
      <c r="E309" s="231" t="s">
        <v>19</v>
      </c>
      <c r="F309" s="232" t="s">
        <v>241</v>
      </c>
      <c r="G309" s="230"/>
      <c r="H309" s="233">
        <v>-0.996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133</v>
      </c>
      <c r="AU309" s="239" t="s">
        <v>79</v>
      </c>
      <c r="AV309" s="14" t="s">
        <v>79</v>
      </c>
      <c r="AW309" s="14" t="s">
        <v>33</v>
      </c>
      <c r="AX309" s="14" t="s">
        <v>72</v>
      </c>
      <c r="AY309" s="239" t="s">
        <v>121</v>
      </c>
    </row>
    <row r="310" s="14" customFormat="1">
      <c r="A310" s="14"/>
      <c r="B310" s="229"/>
      <c r="C310" s="230"/>
      <c r="D310" s="220" t="s">
        <v>133</v>
      </c>
      <c r="E310" s="231" t="s">
        <v>19</v>
      </c>
      <c r="F310" s="232" t="s">
        <v>242</v>
      </c>
      <c r="G310" s="230"/>
      <c r="H310" s="233">
        <v>0.56799999999999995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133</v>
      </c>
      <c r="AU310" s="239" t="s">
        <v>79</v>
      </c>
      <c r="AV310" s="14" t="s">
        <v>79</v>
      </c>
      <c r="AW310" s="14" t="s">
        <v>33</v>
      </c>
      <c r="AX310" s="14" t="s">
        <v>72</v>
      </c>
      <c r="AY310" s="239" t="s">
        <v>121</v>
      </c>
    </row>
    <row r="311" s="13" customFormat="1">
      <c r="A311" s="13"/>
      <c r="B311" s="218"/>
      <c r="C311" s="219"/>
      <c r="D311" s="220" t="s">
        <v>133</v>
      </c>
      <c r="E311" s="221" t="s">
        <v>19</v>
      </c>
      <c r="F311" s="222" t="s">
        <v>243</v>
      </c>
      <c r="G311" s="219"/>
      <c r="H311" s="221" t="s">
        <v>19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133</v>
      </c>
      <c r="AU311" s="228" t="s">
        <v>79</v>
      </c>
      <c r="AV311" s="13" t="s">
        <v>77</v>
      </c>
      <c r="AW311" s="13" t="s">
        <v>33</v>
      </c>
      <c r="AX311" s="13" t="s">
        <v>72</v>
      </c>
      <c r="AY311" s="228" t="s">
        <v>121</v>
      </c>
    </row>
    <row r="312" s="14" customFormat="1">
      <c r="A312" s="14"/>
      <c r="B312" s="229"/>
      <c r="C312" s="230"/>
      <c r="D312" s="220" t="s">
        <v>133</v>
      </c>
      <c r="E312" s="231" t="s">
        <v>19</v>
      </c>
      <c r="F312" s="232" t="s">
        <v>244</v>
      </c>
      <c r="G312" s="230"/>
      <c r="H312" s="233">
        <v>74.459999999999994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9" t="s">
        <v>133</v>
      </c>
      <c r="AU312" s="239" t="s">
        <v>79</v>
      </c>
      <c r="AV312" s="14" t="s">
        <v>79</v>
      </c>
      <c r="AW312" s="14" t="s">
        <v>33</v>
      </c>
      <c r="AX312" s="14" t="s">
        <v>72</v>
      </c>
      <c r="AY312" s="239" t="s">
        <v>121</v>
      </c>
    </row>
    <row r="313" s="14" customFormat="1">
      <c r="A313" s="14"/>
      <c r="B313" s="229"/>
      <c r="C313" s="230"/>
      <c r="D313" s="220" t="s">
        <v>133</v>
      </c>
      <c r="E313" s="231" t="s">
        <v>19</v>
      </c>
      <c r="F313" s="232" t="s">
        <v>245</v>
      </c>
      <c r="G313" s="230"/>
      <c r="H313" s="233">
        <v>-2.0299999999999998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133</v>
      </c>
      <c r="AU313" s="239" t="s">
        <v>79</v>
      </c>
      <c r="AV313" s="14" t="s">
        <v>79</v>
      </c>
      <c r="AW313" s="14" t="s">
        <v>33</v>
      </c>
      <c r="AX313" s="14" t="s">
        <v>72</v>
      </c>
      <c r="AY313" s="239" t="s">
        <v>121</v>
      </c>
    </row>
    <row r="314" s="14" customFormat="1">
      <c r="A314" s="14"/>
      <c r="B314" s="229"/>
      <c r="C314" s="230"/>
      <c r="D314" s="220" t="s">
        <v>133</v>
      </c>
      <c r="E314" s="231" t="s">
        <v>19</v>
      </c>
      <c r="F314" s="232" t="s">
        <v>246</v>
      </c>
      <c r="G314" s="230"/>
      <c r="H314" s="233">
        <v>-2.452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9" t="s">
        <v>133</v>
      </c>
      <c r="AU314" s="239" t="s">
        <v>79</v>
      </c>
      <c r="AV314" s="14" t="s">
        <v>79</v>
      </c>
      <c r="AW314" s="14" t="s">
        <v>33</v>
      </c>
      <c r="AX314" s="14" t="s">
        <v>72</v>
      </c>
      <c r="AY314" s="239" t="s">
        <v>121</v>
      </c>
    </row>
    <row r="315" s="14" customFormat="1">
      <c r="A315" s="14"/>
      <c r="B315" s="229"/>
      <c r="C315" s="230"/>
      <c r="D315" s="220" t="s">
        <v>133</v>
      </c>
      <c r="E315" s="231" t="s">
        <v>19</v>
      </c>
      <c r="F315" s="232" t="s">
        <v>247</v>
      </c>
      <c r="G315" s="230"/>
      <c r="H315" s="233">
        <v>-1.9530000000000001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133</v>
      </c>
      <c r="AU315" s="239" t="s">
        <v>79</v>
      </c>
      <c r="AV315" s="14" t="s">
        <v>79</v>
      </c>
      <c r="AW315" s="14" t="s">
        <v>33</v>
      </c>
      <c r="AX315" s="14" t="s">
        <v>72</v>
      </c>
      <c r="AY315" s="239" t="s">
        <v>121</v>
      </c>
    </row>
    <row r="316" s="14" customFormat="1">
      <c r="A316" s="14"/>
      <c r="B316" s="229"/>
      <c r="C316" s="230"/>
      <c r="D316" s="220" t="s">
        <v>133</v>
      </c>
      <c r="E316" s="231" t="s">
        <v>19</v>
      </c>
      <c r="F316" s="232" t="s">
        <v>248</v>
      </c>
      <c r="G316" s="230"/>
      <c r="H316" s="233">
        <v>1.1419999999999999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9" t="s">
        <v>133</v>
      </c>
      <c r="AU316" s="239" t="s">
        <v>79</v>
      </c>
      <c r="AV316" s="14" t="s">
        <v>79</v>
      </c>
      <c r="AW316" s="14" t="s">
        <v>33</v>
      </c>
      <c r="AX316" s="14" t="s">
        <v>72</v>
      </c>
      <c r="AY316" s="239" t="s">
        <v>121</v>
      </c>
    </row>
    <row r="317" s="14" customFormat="1">
      <c r="A317" s="14"/>
      <c r="B317" s="229"/>
      <c r="C317" s="230"/>
      <c r="D317" s="220" t="s">
        <v>133</v>
      </c>
      <c r="E317" s="231" t="s">
        <v>19</v>
      </c>
      <c r="F317" s="232" t="s">
        <v>249</v>
      </c>
      <c r="G317" s="230"/>
      <c r="H317" s="233">
        <v>2.2970000000000002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133</v>
      </c>
      <c r="AU317" s="239" t="s">
        <v>79</v>
      </c>
      <c r="AV317" s="14" t="s">
        <v>79</v>
      </c>
      <c r="AW317" s="14" t="s">
        <v>33</v>
      </c>
      <c r="AX317" s="14" t="s">
        <v>72</v>
      </c>
      <c r="AY317" s="239" t="s">
        <v>121</v>
      </c>
    </row>
    <row r="318" s="14" customFormat="1">
      <c r="A318" s="14"/>
      <c r="B318" s="229"/>
      <c r="C318" s="230"/>
      <c r="D318" s="220" t="s">
        <v>133</v>
      </c>
      <c r="E318" s="231" t="s">
        <v>19</v>
      </c>
      <c r="F318" s="232" t="s">
        <v>250</v>
      </c>
      <c r="G318" s="230"/>
      <c r="H318" s="233">
        <v>2.149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9" t="s">
        <v>133</v>
      </c>
      <c r="AU318" s="239" t="s">
        <v>79</v>
      </c>
      <c r="AV318" s="14" t="s">
        <v>79</v>
      </c>
      <c r="AW318" s="14" t="s">
        <v>33</v>
      </c>
      <c r="AX318" s="14" t="s">
        <v>72</v>
      </c>
      <c r="AY318" s="239" t="s">
        <v>121</v>
      </c>
    </row>
    <row r="319" s="13" customFormat="1">
      <c r="A319" s="13"/>
      <c r="B319" s="218"/>
      <c r="C319" s="219"/>
      <c r="D319" s="220" t="s">
        <v>133</v>
      </c>
      <c r="E319" s="221" t="s">
        <v>19</v>
      </c>
      <c r="F319" s="222" t="s">
        <v>251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133</v>
      </c>
      <c r="AU319" s="228" t="s">
        <v>79</v>
      </c>
      <c r="AV319" s="13" t="s">
        <v>77</v>
      </c>
      <c r="AW319" s="13" t="s">
        <v>33</v>
      </c>
      <c r="AX319" s="13" t="s">
        <v>72</v>
      </c>
      <c r="AY319" s="228" t="s">
        <v>121</v>
      </c>
    </row>
    <row r="320" s="14" customFormat="1">
      <c r="A320" s="14"/>
      <c r="B320" s="229"/>
      <c r="C320" s="230"/>
      <c r="D320" s="220" t="s">
        <v>133</v>
      </c>
      <c r="E320" s="231" t="s">
        <v>19</v>
      </c>
      <c r="F320" s="232" t="s">
        <v>252</v>
      </c>
      <c r="G320" s="230"/>
      <c r="H320" s="233">
        <v>61.404000000000003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9" t="s">
        <v>133</v>
      </c>
      <c r="AU320" s="239" t="s">
        <v>79</v>
      </c>
      <c r="AV320" s="14" t="s">
        <v>79</v>
      </c>
      <c r="AW320" s="14" t="s">
        <v>33</v>
      </c>
      <c r="AX320" s="14" t="s">
        <v>72</v>
      </c>
      <c r="AY320" s="239" t="s">
        <v>121</v>
      </c>
    </row>
    <row r="321" s="14" customFormat="1">
      <c r="A321" s="14"/>
      <c r="B321" s="229"/>
      <c r="C321" s="230"/>
      <c r="D321" s="220" t="s">
        <v>133</v>
      </c>
      <c r="E321" s="231" t="s">
        <v>19</v>
      </c>
      <c r="F321" s="232" t="s">
        <v>253</v>
      </c>
      <c r="G321" s="230"/>
      <c r="H321" s="233">
        <v>226.35499999999999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9" t="s">
        <v>133</v>
      </c>
      <c r="AU321" s="239" t="s">
        <v>79</v>
      </c>
      <c r="AV321" s="14" t="s">
        <v>79</v>
      </c>
      <c r="AW321" s="14" t="s">
        <v>33</v>
      </c>
      <c r="AX321" s="14" t="s">
        <v>72</v>
      </c>
      <c r="AY321" s="239" t="s">
        <v>121</v>
      </c>
    </row>
    <row r="322" s="14" customFormat="1">
      <c r="A322" s="14"/>
      <c r="B322" s="229"/>
      <c r="C322" s="230"/>
      <c r="D322" s="220" t="s">
        <v>133</v>
      </c>
      <c r="E322" s="231" t="s">
        <v>19</v>
      </c>
      <c r="F322" s="232" t="s">
        <v>254</v>
      </c>
      <c r="G322" s="230"/>
      <c r="H322" s="233">
        <v>60.996000000000002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133</v>
      </c>
      <c r="AU322" s="239" t="s">
        <v>79</v>
      </c>
      <c r="AV322" s="14" t="s">
        <v>79</v>
      </c>
      <c r="AW322" s="14" t="s">
        <v>33</v>
      </c>
      <c r="AX322" s="14" t="s">
        <v>72</v>
      </c>
      <c r="AY322" s="239" t="s">
        <v>121</v>
      </c>
    </row>
    <row r="323" s="14" customFormat="1">
      <c r="A323" s="14"/>
      <c r="B323" s="229"/>
      <c r="C323" s="230"/>
      <c r="D323" s="220" t="s">
        <v>133</v>
      </c>
      <c r="E323" s="231" t="s">
        <v>19</v>
      </c>
      <c r="F323" s="232" t="s">
        <v>255</v>
      </c>
      <c r="G323" s="230"/>
      <c r="H323" s="233">
        <v>11.742000000000001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133</v>
      </c>
      <c r="AU323" s="239" t="s">
        <v>79</v>
      </c>
      <c r="AV323" s="14" t="s">
        <v>79</v>
      </c>
      <c r="AW323" s="14" t="s">
        <v>33</v>
      </c>
      <c r="AX323" s="14" t="s">
        <v>72</v>
      </c>
      <c r="AY323" s="239" t="s">
        <v>121</v>
      </c>
    </row>
    <row r="324" s="14" customFormat="1">
      <c r="A324" s="14"/>
      <c r="B324" s="229"/>
      <c r="C324" s="230"/>
      <c r="D324" s="220" t="s">
        <v>133</v>
      </c>
      <c r="E324" s="231" t="s">
        <v>19</v>
      </c>
      <c r="F324" s="232" t="s">
        <v>256</v>
      </c>
      <c r="G324" s="230"/>
      <c r="H324" s="233">
        <v>11.799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133</v>
      </c>
      <c r="AU324" s="239" t="s">
        <v>79</v>
      </c>
      <c r="AV324" s="14" t="s">
        <v>79</v>
      </c>
      <c r="AW324" s="14" t="s">
        <v>33</v>
      </c>
      <c r="AX324" s="14" t="s">
        <v>72</v>
      </c>
      <c r="AY324" s="239" t="s">
        <v>121</v>
      </c>
    </row>
    <row r="325" s="14" customFormat="1">
      <c r="A325" s="14"/>
      <c r="B325" s="229"/>
      <c r="C325" s="230"/>
      <c r="D325" s="220" t="s">
        <v>133</v>
      </c>
      <c r="E325" s="231" t="s">
        <v>19</v>
      </c>
      <c r="F325" s="232" t="s">
        <v>245</v>
      </c>
      <c r="G325" s="230"/>
      <c r="H325" s="233">
        <v>-2.0299999999999998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133</v>
      </c>
      <c r="AU325" s="239" t="s">
        <v>79</v>
      </c>
      <c r="AV325" s="14" t="s">
        <v>79</v>
      </c>
      <c r="AW325" s="14" t="s">
        <v>33</v>
      </c>
      <c r="AX325" s="14" t="s">
        <v>72</v>
      </c>
      <c r="AY325" s="239" t="s">
        <v>121</v>
      </c>
    </row>
    <row r="326" s="14" customFormat="1">
      <c r="A326" s="14"/>
      <c r="B326" s="229"/>
      <c r="C326" s="230"/>
      <c r="D326" s="220" t="s">
        <v>133</v>
      </c>
      <c r="E326" s="231" t="s">
        <v>19</v>
      </c>
      <c r="F326" s="232" t="s">
        <v>257</v>
      </c>
      <c r="G326" s="230"/>
      <c r="H326" s="233">
        <v>-2.835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9" t="s">
        <v>133</v>
      </c>
      <c r="AU326" s="239" t="s">
        <v>79</v>
      </c>
      <c r="AV326" s="14" t="s">
        <v>79</v>
      </c>
      <c r="AW326" s="14" t="s">
        <v>33</v>
      </c>
      <c r="AX326" s="14" t="s">
        <v>72</v>
      </c>
      <c r="AY326" s="239" t="s">
        <v>121</v>
      </c>
    </row>
    <row r="327" s="14" customFormat="1">
      <c r="A327" s="14"/>
      <c r="B327" s="229"/>
      <c r="C327" s="230"/>
      <c r="D327" s="220" t="s">
        <v>133</v>
      </c>
      <c r="E327" s="231" t="s">
        <v>19</v>
      </c>
      <c r="F327" s="232" t="s">
        <v>258</v>
      </c>
      <c r="G327" s="230"/>
      <c r="H327" s="233">
        <v>-6.7199999999999998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9" t="s">
        <v>133</v>
      </c>
      <c r="AU327" s="239" t="s">
        <v>79</v>
      </c>
      <c r="AV327" s="14" t="s">
        <v>79</v>
      </c>
      <c r="AW327" s="14" t="s">
        <v>33</v>
      </c>
      <c r="AX327" s="14" t="s">
        <v>72</v>
      </c>
      <c r="AY327" s="239" t="s">
        <v>121</v>
      </c>
    </row>
    <row r="328" s="14" customFormat="1">
      <c r="A328" s="14"/>
      <c r="B328" s="229"/>
      <c r="C328" s="230"/>
      <c r="D328" s="220" t="s">
        <v>133</v>
      </c>
      <c r="E328" s="231" t="s">
        <v>19</v>
      </c>
      <c r="F328" s="232" t="s">
        <v>259</v>
      </c>
      <c r="G328" s="230"/>
      <c r="H328" s="233">
        <v>-2.3109999999999999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133</v>
      </c>
      <c r="AU328" s="239" t="s">
        <v>79</v>
      </c>
      <c r="AV328" s="14" t="s">
        <v>79</v>
      </c>
      <c r="AW328" s="14" t="s">
        <v>33</v>
      </c>
      <c r="AX328" s="14" t="s">
        <v>72</v>
      </c>
      <c r="AY328" s="239" t="s">
        <v>121</v>
      </c>
    </row>
    <row r="329" s="14" customFormat="1">
      <c r="A329" s="14"/>
      <c r="B329" s="229"/>
      <c r="C329" s="230"/>
      <c r="D329" s="220" t="s">
        <v>133</v>
      </c>
      <c r="E329" s="231" t="s">
        <v>19</v>
      </c>
      <c r="F329" s="232" t="s">
        <v>240</v>
      </c>
      <c r="G329" s="230"/>
      <c r="H329" s="233">
        <v>-49.600000000000001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133</v>
      </c>
      <c r="AU329" s="239" t="s">
        <v>79</v>
      </c>
      <c r="AV329" s="14" t="s">
        <v>79</v>
      </c>
      <c r="AW329" s="14" t="s">
        <v>33</v>
      </c>
      <c r="AX329" s="14" t="s">
        <v>72</v>
      </c>
      <c r="AY329" s="239" t="s">
        <v>121</v>
      </c>
    </row>
    <row r="330" s="14" customFormat="1">
      <c r="A330" s="14"/>
      <c r="B330" s="229"/>
      <c r="C330" s="230"/>
      <c r="D330" s="220" t="s">
        <v>133</v>
      </c>
      <c r="E330" s="231" t="s">
        <v>19</v>
      </c>
      <c r="F330" s="232" t="s">
        <v>260</v>
      </c>
      <c r="G330" s="230"/>
      <c r="H330" s="233">
        <v>-0.71999999999999997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9" t="s">
        <v>133</v>
      </c>
      <c r="AU330" s="239" t="s">
        <v>79</v>
      </c>
      <c r="AV330" s="14" t="s">
        <v>79</v>
      </c>
      <c r="AW330" s="14" t="s">
        <v>33</v>
      </c>
      <c r="AX330" s="14" t="s">
        <v>72</v>
      </c>
      <c r="AY330" s="239" t="s">
        <v>121</v>
      </c>
    </row>
    <row r="331" s="14" customFormat="1">
      <c r="A331" s="14"/>
      <c r="B331" s="229"/>
      <c r="C331" s="230"/>
      <c r="D331" s="220" t="s">
        <v>133</v>
      </c>
      <c r="E331" s="231" t="s">
        <v>19</v>
      </c>
      <c r="F331" s="232" t="s">
        <v>261</v>
      </c>
      <c r="G331" s="230"/>
      <c r="H331" s="233">
        <v>-2.8809999999999998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9" t="s">
        <v>133</v>
      </c>
      <c r="AU331" s="239" t="s">
        <v>79</v>
      </c>
      <c r="AV331" s="14" t="s">
        <v>79</v>
      </c>
      <c r="AW331" s="14" t="s">
        <v>33</v>
      </c>
      <c r="AX331" s="14" t="s">
        <v>72</v>
      </c>
      <c r="AY331" s="239" t="s">
        <v>121</v>
      </c>
    </row>
    <row r="332" s="14" customFormat="1">
      <c r="A332" s="14"/>
      <c r="B332" s="229"/>
      <c r="C332" s="230"/>
      <c r="D332" s="220" t="s">
        <v>133</v>
      </c>
      <c r="E332" s="231" t="s">
        <v>19</v>
      </c>
      <c r="F332" s="232" t="s">
        <v>262</v>
      </c>
      <c r="G332" s="230"/>
      <c r="H332" s="233">
        <v>-8.1760000000000002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133</v>
      </c>
      <c r="AU332" s="239" t="s">
        <v>79</v>
      </c>
      <c r="AV332" s="14" t="s">
        <v>79</v>
      </c>
      <c r="AW332" s="14" t="s">
        <v>33</v>
      </c>
      <c r="AX332" s="14" t="s">
        <v>72</v>
      </c>
      <c r="AY332" s="239" t="s">
        <v>121</v>
      </c>
    </row>
    <row r="333" s="14" customFormat="1">
      <c r="A333" s="14"/>
      <c r="B333" s="229"/>
      <c r="C333" s="230"/>
      <c r="D333" s="220" t="s">
        <v>133</v>
      </c>
      <c r="E333" s="231" t="s">
        <v>19</v>
      </c>
      <c r="F333" s="232" t="s">
        <v>248</v>
      </c>
      <c r="G333" s="230"/>
      <c r="H333" s="233">
        <v>1.1419999999999999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9" t="s">
        <v>133</v>
      </c>
      <c r="AU333" s="239" t="s">
        <v>79</v>
      </c>
      <c r="AV333" s="14" t="s">
        <v>79</v>
      </c>
      <c r="AW333" s="14" t="s">
        <v>33</v>
      </c>
      <c r="AX333" s="14" t="s">
        <v>72</v>
      </c>
      <c r="AY333" s="239" t="s">
        <v>121</v>
      </c>
    </row>
    <row r="334" s="14" customFormat="1">
      <c r="A334" s="14"/>
      <c r="B334" s="229"/>
      <c r="C334" s="230"/>
      <c r="D334" s="220" t="s">
        <v>133</v>
      </c>
      <c r="E334" s="231" t="s">
        <v>19</v>
      </c>
      <c r="F334" s="232" t="s">
        <v>263</v>
      </c>
      <c r="G334" s="230"/>
      <c r="H334" s="233">
        <v>2.6019999999999999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9" t="s">
        <v>133</v>
      </c>
      <c r="AU334" s="239" t="s">
        <v>79</v>
      </c>
      <c r="AV334" s="14" t="s">
        <v>79</v>
      </c>
      <c r="AW334" s="14" t="s">
        <v>33</v>
      </c>
      <c r="AX334" s="14" t="s">
        <v>72</v>
      </c>
      <c r="AY334" s="239" t="s">
        <v>121</v>
      </c>
    </row>
    <row r="335" s="14" customFormat="1">
      <c r="A335" s="14"/>
      <c r="B335" s="229"/>
      <c r="C335" s="230"/>
      <c r="D335" s="220" t="s">
        <v>133</v>
      </c>
      <c r="E335" s="231" t="s">
        <v>19</v>
      </c>
      <c r="F335" s="232" t="s">
        <v>264</v>
      </c>
      <c r="G335" s="230"/>
      <c r="H335" s="233">
        <v>2.9540000000000002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133</v>
      </c>
      <c r="AU335" s="239" t="s">
        <v>79</v>
      </c>
      <c r="AV335" s="14" t="s">
        <v>79</v>
      </c>
      <c r="AW335" s="14" t="s">
        <v>33</v>
      </c>
      <c r="AX335" s="14" t="s">
        <v>72</v>
      </c>
      <c r="AY335" s="239" t="s">
        <v>121</v>
      </c>
    </row>
    <row r="336" s="13" customFormat="1">
      <c r="A336" s="13"/>
      <c r="B336" s="218"/>
      <c r="C336" s="219"/>
      <c r="D336" s="220" t="s">
        <v>133</v>
      </c>
      <c r="E336" s="221" t="s">
        <v>19</v>
      </c>
      <c r="F336" s="222" t="s">
        <v>265</v>
      </c>
      <c r="G336" s="219"/>
      <c r="H336" s="221" t="s">
        <v>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133</v>
      </c>
      <c r="AU336" s="228" t="s">
        <v>79</v>
      </c>
      <c r="AV336" s="13" t="s">
        <v>77</v>
      </c>
      <c r="AW336" s="13" t="s">
        <v>33</v>
      </c>
      <c r="AX336" s="13" t="s">
        <v>72</v>
      </c>
      <c r="AY336" s="228" t="s">
        <v>121</v>
      </c>
    </row>
    <row r="337" s="14" customFormat="1">
      <c r="A337" s="14"/>
      <c r="B337" s="229"/>
      <c r="C337" s="230"/>
      <c r="D337" s="220" t="s">
        <v>133</v>
      </c>
      <c r="E337" s="231" t="s">
        <v>19</v>
      </c>
      <c r="F337" s="232" t="s">
        <v>266</v>
      </c>
      <c r="G337" s="230"/>
      <c r="H337" s="233">
        <v>13.300000000000001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9" t="s">
        <v>133</v>
      </c>
      <c r="AU337" s="239" t="s">
        <v>79</v>
      </c>
      <c r="AV337" s="14" t="s">
        <v>79</v>
      </c>
      <c r="AW337" s="14" t="s">
        <v>33</v>
      </c>
      <c r="AX337" s="14" t="s">
        <v>72</v>
      </c>
      <c r="AY337" s="239" t="s">
        <v>121</v>
      </c>
    </row>
    <row r="338" s="15" customFormat="1">
      <c r="A338" s="15"/>
      <c r="B338" s="240"/>
      <c r="C338" s="241"/>
      <c r="D338" s="220" t="s">
        <v>133</v>
      </c>
      <c r="E338" s="242" t="s">
        <v>19</v>
      </c>
      <c r="F338" s="243" t="s">
        <v>173</v>
      </c>
      <c r="G338" s="241"/>
      <c r="H338" s="244">
        <v>749.03499999999974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0" t="s">
        <v>133</v>
      </c>
      <c r="AU338" s="250" t="s">
        <v>79</v>
      </c>
      <c r="AV338" s="15" t="s">
        <v>129</v>
      </c>
      <c r="AW338" s="15" t="s">
        <v>33</v>
      </c>
      <c r="AX338" s="15" t="s">
        <v>77</v>
      </c>
      <c r="AY338" s="250" t="s">
        <v>121</v>
      </c>
    </row>
    <row r="339" s="2" customFormat="1" ht="37.8" customHeight="1">
      <c r="A339" s="41"/>
      <c r="B339" s="42"/>
      <c r="C339" s="200" t="s">
        <v>309</v>
      </c>
      <c r="D339" s="200" t="s">
        <v>124</v>
      </c>
      <c r="E339" s="201" t="s">
        <v>310</v>
      </c>
      <c r="F339" s="202" t="s">
        <v>311</v>
      </c>
      <c r="G339" s="203" t="s">
        <v>138</v>
      </c>
      <c r="H339" s="204">
        <v>5.4589999999999996</v>
      </c>
      <c r="I339" s="205"/>
      <c r="J339" s="206">
        <f>ROUND(I339*H339,2)</f>
        <v>0</v>
      </c>
      <c r="K339" s="202" t="s">
        <v>128</v>
      </c>
      <c r="L339" s="47"/>
      <c r="M339" s="207" t="s">
        <v>19</v>
      </c>
      <c r="N339" s="208" t="s">
        <v>43</v>
      </c>
      <c r="O339" s="87"/>
      <c r="P339" s="209">
        <f>O339*H339</f>
        <v>0</v>
      </c>
      <c r="Q339" s="209">
        <v>0.0083499999999999998</v>
      </c>
      <c r="R339" s="209">
        <f>Q339*H339</f>
        <v>0.045582649999999995</v>
      </c>
      <c r="S339" s="209">
        <v>0</v>
      </c>
      <c r="T339" s="210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1" t="s">
        <v>129</v>
      </c>
      <c r="AT339" s="211" t="s">
        <v>124</v>
      </c>
      <c r="AU339" s="211" t="s">
        <v>79</v>
      </c>
      <c r="AY339" s="20" t="s">
        <v>121</v>
      </c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s="20" t="s">
        <v>77</v>
      </c>
      <c r="BK339" s="212">
        <f>ROUND(I339*H339,2)</f>
        <v>0</v>
      </c>
      <c r="BL339" s="20" t="s">
        <v>129</v>
      </c>
      <c r="BM339" s="211" t="s">
        <v>312</v>
      </c>
    </row>
    <row r="340" s="2" customFormat="1">
      <c r="A340" s="41"/>
      <c r="B340" s="42"/>
      <c r="C340" s="43"/>
      <c r="D340" s="213" t="s">
        <v>131</v>
      </c>
      <c r="E340" s="43"/>
      <c r="F340" s="214" t="s">
        <v>313</v>
      </c>
      <c r="G340" s="43"/>
      <c r="H340" s="43"/>
      <c r="I340" s="215"/>
      <c r="J340" s="43"/>
      <c r="K340" s="43"/>
      <c r="L340" s="47"/>
      <c r="M340" s="216"/>
      <c r="N340" s="217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131</v>
      </c>
      <c r="AU340" s="20" t="s">
        <v>79</v>
      </c>
    </row>
    <row r="341" s="13" customFormat="1">
      <c r="A341" s="13"/>
      <c r="B341" s="218"/>
      <c r="C341" s="219"/>
      <c r="D341" s="220" t="s">
        <v>133</v>
      </c>
      <c r="E341" s="221" t="s">
        <v>19</v>
      </c>
      <c r="F341" s="222" t="s">
        <v>314</v>
      </c>
      <c r="G341" s="219"/>
      <c r="H341" s="221" t="s">
        <v>19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133</v>
      </c>
      <c r="AU341" s="228" t="s">
        <v>79</v>
      </c>
      <c r="AV341" s="13" t="s">
        <v>77</v>
      </c>
      <c r="AW341" s="13" t="s">
        <v>33</v>
      </c>
      <c r="AX341" s="13" t="s">
        <v>72</v>
      </c>
      <c r="AY341" s="228" t="s">
        <v>121</v>
      </c>
    </row>
    <row r="342" s="14" customFormat="1">
      <c r="A342" s="14"/>
      <c r="B342" s="229"/>
      <c r="C342" s="230"/>
      <c r="D342" s="220" t="s">
        <v>133</v>
      </c>
      <c r="E342" s="231" t="s">
        <v>19</v>
      </c>
      <c r="F342" s="232" t="s">
        <v>315</v>
      </c>
      <c r="G342" s="230"/>
      <c r="H342" s="233">
        <v>0.53200000000000003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9" t="s">
        <v>133</v>
      </c>
      <c r="AU342" s="239" t="s">
        <v>79</v>
      </c>
      <c r="AV342" s="14" t="s">
        <v>79</v>
      </c>
      <c r="AW342" s="14" t="s">
        <v>33</v>
      </c>
      <c r="AX342" s="14" t="s">
        <v>72</v>
      </c>
      <c r="AY342" s="239" t="s">
        <v>121</v>
      </c>
    </row>
    <row r="343" s="13" customFormat="1">
      <c r="A343" s="13"/>
      <c r="B343" s="218"/>
      <c r="C343" s="219"/>
      <c r="D343" s="220" t="s">
        <v>133</v>
      </c>
      <c r="E343" s="221" t="s">
        <v>19</v>
      </c>
      <c r="F343" s="222" t="s">
        <v>316</v>
      </c>
      <c r="G343" s="219"/>
      <c r="H343" s="221" t="s">
        <v>19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8" t="s">
        <v>133</v>
      </c>
      <c r="AU343" s="228" t="s">
        <v>79</v>
      </c>
      <c r="AV343" s="13" t="s">
        <v>77</v>
      </c>
      <c r="AW343" s="13" t="s">
        <v>33</v>
      </c>
      <c r="AX343" s="13" t="s">
        <v>72</v>
      </c>
      <c r="AY343" s="228" t="s">
        <v>121</v>
      </c>
    </row>
    <row r="344" s="14" customFormat="1">
      <c r="A344" s="14"/>
      <c r="B344" s="229"/>
      <c r="C344" s="230"/>
      <c r="D344" s="220" t="s">
        <v>133</v>
      </c>
      <c r="E344" s="231" t="s">
        <v>19</v>
      </c>
      <c r="F344" s="232" t="s">
        <v>317</v>
      </c>
      <c r="G344" s="230"/>
      <c r="H344" s="233">
        <v>1.373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9" t="s">
        <v>133</v>
      </c>
      <c r="AU344" s="239" t="s">
        <v>79</v>
      </c>
      <c r="AV344" s="14" t="s">
        <v>79</v>
      </c>
      <c r="AW344" s="14" t="s">
        <v>33</v>
      </c>
      <c r="AX344" s="14" t="s">
        <v>72</v>
      </c>
      <c r="AY344" s="239" t="s">
        <v>121</v>
      </c>
    </row>
    <row r="345" s="14" customFormat="1">
      <c r="A345" s="14"/>
      <c r="B345" s="229"/>
      <c r="C345" s="230"/>
      <c r="D345" s="220" t="s">
        <v>133</v>
      </c>
      <c r="E345" s="231" t="s">
        <v>19</v>
      </c>
      <c r="F345" s="232" t="s">
        <v>318</v>
      </c>
      <c r="G345" s="230"/>
      <c r="H345" s="233">
        <v>1.546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133</v>
      </c>
      <c r="AU345" s="239" t="s">
        <v>79</v>
      </c>
      <c r="AV345" s="14" t="s">
        <v>79</v>
      </c>
      <c r="AW345" s="14" t="s">
        <v>33</v>
      </c>
      <c r="AX345" s="14" t="s">
        <v>72</v>
      </c>
      <c r="AY345" s="239" t="s">
        <v>121</v>
      </c>
    </row>
    <row r="346" s="14" customFormat="1">
      <c r="A346" s="14"/>
      <c r="B346" s="229"/>
      <c r="C346" s="230"/>
      <c r="D346" s="220" t="s">
        <v>133</v>
      </c>
      <c r="E346" s="231" t="s">
        <v>19</v>
      </c>
      <c r="F346" s="232" t="s">
        <v>319</v>
      </c>
      <c r="G346" s="230"/>
      <c r="H346" s="233">
        <v>2.008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9" t="s">
        <v>133</v>
      </c>
      <c r="AU346" s="239" t="s">
        <v>79</v>
      </c>
      <c r="AV346" s="14" t="s">
        <v>79</v>
      </c>
      <c r="AW346" s="14" t="s">
        <v>33</v>
      </c>
      <c r="AX346" s="14" t="s">
        <v>72</v>
      </c>
      <c r="AY346" s="239" t="s">
        <v>121</v>
      </c>
    </row>
    <row r="347" s="15" customFormat="1">
      <c r="A347" s="15"/>
      <c r="B347" s="240"/>
      <c r="C347" s="241"/>
      <c r="D347" s="220" t="s">
        <v>133</v>
      </c>
      <c r="E347" s="242" t="s">
        <v>19</v>
      </c>
      <c r="F347" s="243" t="s">
        <v>173</v>
      </c>
      <c r="G347" s="241"/>
      <c r="H347" s="244">
        <v>5.4589999999999996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0" t="s">
        <v>133</v>
      </c>
      <c r="AU347" s="250" t="s">
        <v>79</v>
      </c>
      <c r="AV347" s="15" t="s">
        <v>129</v>
      </c>
      <c r="AW347" s="15" t="s">
        <v>33</v>
      </c>
      <c r="AX347" s="15" t="s">
        <v>77</v>
      </c>
      <c r="AY347" s="250" t="s">
        <v>121</v>
      </c>
    </row>
    <row r="348" s="2" customFormat="1" ht="16.5" customHeight="1">
      <c r="A348" s="41"/>
      <c r="B348" s="42"/>
      <c r="C348" s="251" t="s">
        <v>320</v>
      </c>
      <c r="D348" s="251" t="s">
        <v>211</v>
      </c>
      <c r="E348" s="252" t="s">
        <v>321</v>
      </c>
      <c r="F348" s="253" t="s">
        <v>322</v>
      </c>
      <c r="G348" s="254" t="s">
        <v>138</v>
      </c>
      <c r="H348" s="255">
        <v>0.58499999999999996</v>
      </c>
      <c r="I348" s="256"/>
      <c r="J348" s="257">
        <f>ROUND(I348*H348,2)</f>
        <v>0</v>
      </c>
      <c r="K348" s="253" t="s">
        <v>128</v>
      </c>
      <c r="L348" s="258"/>
      <c r="M348" s="259" t="s">
        <v>19</v>
      </c>
      <c r="N348" s="260" t="s">
        <v>43</v>
      </c>
      <c r="O348" s="87"/>
      <c r="P348" s="209">
        <f>O348*H348</f>
        <v>0</v>
      </c>
      <c r="Q348" s="209">
        <v>0.00081999999999999998</v>
      </c>
      <c r="R348" s="209">
        <f>Q348*H348</f>
        <v>0.00047969999999999995</v>
      </c>
      <c r="S348" s="209">
        <v>0</v>
      </c>
      <c r="T348" s="21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1" t="s">
        <v>197</v>
      </c>
      <c r="AT348" s="211" t="s">
        <v>211</v>
      </c>
      <c r="AU348" s="211" t="s">
        <v>79</v>
      </c>
      <c r="AY348" s="20" t="s">
        <v>121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0" t="s">
        <v>77</v>
      </c>
      <c r="BK348" s="212">
        <f>ROUND(I348*H348,2)</f>
        <v>0</v>
      </c>
      <c r="BL348" s="20" t="s">
        <v>129</v>
      </c>
      <c r="BM348" s="211" t="s">
        <v>323</v>
      </c>
    </row>
    <row r="349" s="14" customFormat="1">
      <c r="A349" s="14"/>
      <c r="B349" s="229"/>
      <c r="C349" s="230"/>
      <c r="D349" s="220" t="s">
        <v>133</v>
      </c>
      <c r="E349" s="231" t="s">
        <v>19</v>
      </c>
      <c r="F349" s="232" t="s">
        <v>324</v>
      </c>
      <c r="G349" s="230"/>
      <c r="H349" s="233">
        <v>0.16800000000000001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133</v>
      </c>
      <c r="AU349" s="239" t="s">
        <v>79</v>
      </c>
      <c r="AV349" s="14" t="s">
        <v>79</v>
      </c>
      <c r="AW349" s="14" t="s">
        <v>33</v>
      </c>
      <c r="AX349" s="14" t="s">
        <v>72</v>
      </c>
      <c r="AY349" s="239" t="s">
        <v>121</v>
      </c>
    </row>
    <row r="350" s="14" customFormat="1">
      <c r="A350" s="14"/>
      <c r="B350" s="229"/>
      <c r="C350" s="230"/>
      <c r="D350" s="220" t="s">
        <v>133</v>
      </c>
      <c r="E350" s="231" t="s">
        <v>19</v>
      </c>
      <c r="F350" s="232" t="s">
        <v>325</v>
      </c>
      <c r="G350" s="230"/>
      <c r="H350" s="233">
        <v>0.192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133</v>
      </c>
      <c r="AU350" s="239" t="s">
        <v>79</v>
      </c>
      <c r="AV350" s="14" t="s">
        <v>79</v>
      </c>
      <c r="AW350" s="14" t="s">
        <v>33</v>
      </c>
      <c r="AX350" s="14" t="s">
        <v>72</v>
      </c>
      <c r="AY350" s="239" t="s">
        <v>121</v>
      </c>
    </row>
    <row r="351" s="14" customFormat="1">
      <c r="A351" s="14"/>
      <c r="B351" s="229"/>
      <c r="C351" s="230"/>
      <c r="D351" s="220" t="s">
        <v>133</v>
      </c>
      <c r="E351" s="231" t="s">
        <v>19</v>
      </c>
      <c r="F351" s="232" t="s">
        <v>326</v>
      </c>
      <c r="G351" s="230"/>
      <c r="H351" s="233">
        <v>0.17199999999999999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133</v>
      </c>
      <c r="AU351" s="239" t="s">
        <v>79</v>
      </c>
      <c r="AV351" s="14" t="s">
        <v>79</v>
      </c>
      <c r="AW351" s="14" t="s">
        <v>33</v>
      </c>
      <c r="AX351" s="14" t="s">
        <v>72</v>
      </c>
      <c r="AY351" s="239" t="s">
        <v>121</v>
      </c>
    </row>
    <row r="352" s="15" customFormat="1">
      <c r="A352" s="15"/>
      <c r="B352" s="240"/>
      <c r="C352" s="241"/>
      <c r="D352" s="220" t="s">
        <v>133</v>
      </c>
      <c r="E352" s="242" t="s">
        <v>19</v>
      </c>
      <c r="F352" s="243" t="s">
        <v>173</v>
      </c>
      <c r="G352" s="241"/>
      <c r="H352" s="244">
        <v>0.53200000000000003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0" t="s">
        <v>133</v>
      </c>
      <c r="AU352" s="250" t="s">
        <v>79</v>
      </c>
      <c r="AV352" s="15" t="s">
        <v>129</v>
      </c>
      <c r="AW352" s="15" t="s">
        <v>33</v>
      </c>
      <c r="AX352" s="15" t="s">
        <v>77</v>
      </c>
      <c r="AY352" s="250" t="s">
        <v>121</v>
      </c>
    </row>
    <row r="353" s="14" customFormat="1">
      <c r="A353" s="14"/>
      <c r="B353" s="229"/>
      <c r="C353" s="230"/>
      <c r="D353" s="220" t="s">
        <v>133</v>
      </c>
      <c r="E353" s="230"/>
      <c r="F353" s="232" t="s">
        <v>327</v>
      </c>
      <c r="G353" s="230"/>
      <c r="H353" s="233">
        <v>0.58499999999999996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9" t="s">
        <v>133</v>
      </c>
      <c r="AU353" s="239" t="s">
        <v>79</v>
      </c>
      <c r="AV353" s="14" t="s">
        <v>79</v>
      </c>
      <c r="AW353" s="14" t="s">
        <v>4</v>
      </c>
      <c r="AX353" s="14" t="s">
        <v>77</v>
      </c>
      <c r="AY353" s="239" t="s">
        <v>121</v>
      </c>
    </row>
    <row r="354" s="2" customFormat="1" ht="16.5" customHeight="1">
      <c r="A354" s="41"/>
      <c r="B354" s="42"/>
      <c r="C354" s="251" t="s">
        <v>7</v>
      </c>
      <c r="D354" s="251" t="s">
        <v>211</v>
      </c>
      <c r="E354" s="252" t="s">
        <v>328</v>
      </c>
      <c r="F354" s="253" t="s">
        <v>329</v>
      </c>
      <c r="G354" s="254" t="s">
        <v>138</v>
      </c>
      <c r="H354" s="255">
        <v>5.4199999999999999</v>
      </c>
      <c r="I354" s="256"/>
      <c r="J354" s="257">
        <f>ROUND(I354*H354,2)</f>
        <v>0</v>
      </c>
      <c r="K354" s="253" t="s">
        <v>128</v>
      </c>
      <c r="L354" s="258"/>
      <c r="M354" s="259" t="s">
        <v>19</v>
      </c>
      <c r="N354" s="260" t="s">
        <v>43</v>
      </c>
      <c r="O354" s="87"/>
      <c r="P354" s="209">
        <f>O354*H354</f>
        <v>0</v>
      </c>
      <c r="Q354" s="209">
        <v>0.00089999999999999998</v>
      </c>
      <c r="R354" s="209">
        <f>Q354*H354</f>
        <v>0.0048779999999999995</v>
      </c>
      <c r="S354" s="209">
        <v>0</v>
      </c>
      <c r="T354" s="210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1" t="s">
        <v>197</v>
      </c>
      <c r="AT354" s="211" t="s">
        <v>211</v>
      </c>
      <c r="AU354" s="211" t="s">
        <v>79</v>
      </c>
      <c r="AY354" s="20" t="s">
        <v>121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20" t="s">
        <v>77</v>
      </c>
      <c r="BK354" s="212">
        <f>ROUND(I354*H354,2)</f>
        <v>0</v>
      </c>
      <c r="BL354" s="20" t="s">
        <v>129</v>
      </c>
      <c r="BM354" s="211" t="s">
        <v>330</v>
      </c>
    </row>
    <row r="355" s="14" customFormat="1">
      <c r="A355" s="14"/>
      <c r="B355" s="229"/>
      <c r="C355" s="230"/>
      <c r="D355" s="220" t="s">
        <v>133</v>
      </c>
      <c r="E355" s="231" t="s">
        <v>19</v>
      </c>
      <c r="F355" s="232" t="s">
        <v>317</v>
      </c>
      <c r="G355" s="230"/>
      <c r="H355" s="233">
        <v>1.373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9" t="s">
        <v>133</v>
      </c>
      <c r="AU355" s="239" t="s">
        <v>79</v>
      </c>
      <c r="AV355" s="14" t="s">
        <v>79</v>
      </c>
      <c r="AW355" s="14" t="s">
        <v>33</v>
      </c>
      <c r="AX355" s="14" t="s">
        <v>72</v>
      </c>
      <c r="AY355" s="239" t="s">
        <v>121</v>
      </c>
    </row>
    <row r="356" s="14" customFormat="1">
      <c r="A356" s="14"/>
      <c r="B356" s="229"/>
      <c r="C356" s="230"/>
      <c r="D356" s="220" t="s">
        <v>133</v>
      </c>
      <c r="E356" s="231" t="s">
        <v>19</v>
      </c>
      <c r="F356" s="232" t="s">
        <v>318</v>
      </c>
      <c r="G356" s="230"/>
      <c r="H356" s="233">
        <v>1.546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133</v>
      </c>
      <c r="AU356" s="239" t="s">
        <v>79</v>
      </c>
      <c r="AV356" s="14" t="s">
        <v>79</v>
      </c>
      <c r="AW356" s="14" t="s">
        <v>33</v>
      </c>
      <c r="AX356" s="14" t="s">
        <v>72</v>
      </c>
      <c r="AY356" s="239" t="s">
        <v>121</v>
      </c>
    </row>
    <row r="357" s="14" customFormat="1">
      <c r="A357" s="14"/>
      <c r="B357" s="229"/>
      <c r="C357" s="230"/>
      <c r="D357" s="220" t="s">
        <v>133</v>
      </c>
      <c r="E357" s="231" t="s">
        <v>19</v>
      </c>
      <c r="F357" s="232" t="s">
        <v>319</v>
      </c>
      <c r="G357" s="230"/>
      <c r="H357" s="233">
        <v>2.008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9" t="s">
        <v>133</v>
      </c>
      <c r="AU357" s="239" t="s">
        <v>79</v>
      </c>
      <c r="AV357" s="14" t="s">
        <v>79</v>
      </c>
      <c r="AW357" s="14" t="s">
        <v>33</v>
      </c>
      <c r="AX357" s="14" t="s">
        <v>72</v>
      </c>
      <c r="AY357" s="239" t="s">
        <v>121</v>
      </c>
    </row>
    <row r="358" s="15" customFormat="1">
      <c r="A358" s="15"/>
      <c r="B358" s="240"/>
      <c r="C358" s="241"/>
      <c r="D358" s="220" t="s">
        <v>133</v>
      </c>
      <c r="E358" s="242" t="s">
        <v>19</v>
      </c>
      <c r="F358" s="243" t="s">
        <v>173</v>
      </c>
      <c r="G358" s="241"/>
      <c r="H358" s="244">
        <v>4.9269999999999996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0" t="s">
        <v>133</v>
      </c>
      <c r="AU358" s="250" t="s">
        <v>79</v>
      </c>
      <c r="AV358" s="15" t="s">
        <v>129</v>
      </c>
      <c r="AW358" s="15" t="s">
        <v>33</v>
      </c>
      <c r="AX358" s="15" t="s">
        <v>77</v>
      </c>
      <c r="AY358" s="250" t="s">
        <v>121</v>
      </c>
    </row>
    <row r="359" s="14" customFormat="1">
      <c r="A359" s="14"/>
      <c r="B359" s="229"/>
      <c r="C359" s="230"/>
      <c r="D359" s="220" t="s">
        <v>133</v>
      </c>
      <c r="E359" s="230"/>
      <c r="F359" s="232" t="s">
        <v>331</v>
      </c>
      <c r="G359" s="230"/>
      <c r="H359" s="233">
        <v>5.4199999999999999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133</v>
      </c>
      <c r="AU359" s="239" t="s">
        <v>79</v>
      </c>
      <c r="AV359" s="14" t="s">
        <v>79</v>
      </c>
      <c r="AW359" s="14" t="s">
        <v>4</v>
      </c>
      <c r="AX359" s="14" t="s">
        <v>77</v>
      </c>
      <c r="AY359" s="239" t="s">
        <v>121</v>
      </c>
    </row>
    <row r="360" s="2" customFormat="1" ht="37.8" customHeight="1">
      <c r="A360" s="41"/>
      <c r="B360" s="42"/>
      <c r="C360" s="200" t="s">
        <v>332</v>
      </c>
      <c r="D360" s="200" t="s">
        <v>124</v>
      </c>
      <c r="E360" s="201" t="s">
        <v>333</v>
      </c>
      <c r="F360" s="202" t="s">
        <v>334</v>
      </c>
      <c r="G360" s="203" t="s">
        <v>138</v>
      </c>
      <c r="H360" s="204">
        <v>55.335999999999999</v>
      </c>
      <c r="I360" s="205"/>
      <c r="J360" s="206">
        <f>ROUND(I360*H360,2)</f>
        <v>0</v>
      </c>
      <c r="K360" s="202" t="s">
        <v>128</v>
      </c>
      <c r="L360" s="47"/>
      <c r="M360" s="207" t="s">
        <v>19</v>
      </c>
      <c r="N360" s="208" t="s">
        <v>43</v>
      </c>
      <c r="O360" s="87"/>
      <c r="P360" s="209">
        <f>O360*H360</f>
        <v>0</v>
      </c>
      <c r="Q360" s="209">
        <v>0.0085199999999999998</v>
      </c>
      <c r="R360" s="209">
        <f>Q360*H360</f>
        <v>0.47146272</v>
      </c>
      <c r="S360" s="209">
        <v>0</v>
      </c>
      <c r="T360" s="21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1" t="s">
        <v>129</v>
      </c>
      <c r="AT360" s="211" t="s">
        <v>124</v>
      </c>
      <c r="AU360" s="211" t="s">
        <v>79</v>
      </c>
      <c r="AY360" s="20" t="s">
        <v>121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0" t="s">
        <v>77</v>
      </c>
      <c r="BK360" s="212">
        <f>ROUND(I360*H360,2)</f>
        <v>0</v>
      </c>
      <c r="BL360" s="20" t="s">
        <v>129</v>
      </c>
      <c r="BM360" s="211" t="s">
        <v>335</v>
      </c>
    </row>
    <row r="361" s="2" customFormat="1">
      <c r="A361" s="41"/>
      <c r="B361" s="42"/>
      <c r="C361" s="43"/>
      <c r="D361" s="213" t="s">
        <v>131</v>
      </c>
      <c r="E361" s="43"/>
      <c r="F361" s="214" t="s">
        <v>336</v>
      </c>
      <c r="G361" s="43"/>
      <c r="H361" s="43"/>
      <c r="I361" s="215"/>
      <c r="J361" s="43"/>
      <c r="K361" s="43"/>
      <c r="L361" s="47"/>
      <c r="M361" s="216"/>
      <c r="N361" s="217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131</v>
      </c>
      <c r="AU361" s="20" t="s">
        <v>79</v>
      </c>
    </row>
    <row r="362" s="13" customFormat="1">
      <c r="A362" s="13"/>
      <c r="B362" s="218"/>
      <c r="C362" s="219"/>
      <c r="D362" s="220" t="s">
        <v>133</v>
      </c>
      <c r="E362" s="221" t="s">
        <v>19</v>
      </c>
      <c r="F362" s="222" t="s">
        <v>337</v>
      </c>
      <c r="G362" s="219"/>
      <c r="H362" s="221" t="s">
        <v>19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133</v>
      </c>
      <c r="AU362" s="228" t="s">
        <v>79</v>
      </c>
      <c r="AV362" s="13" t="s">
        <v>77</v>
      </c>
      <c r="AW362" s="13" t="s">
        <v>33</v>
      </c>
      <c r="AX362" s="13" t="s">
        <v>72</v>
      </c>
      <c r="AY362" s="228" t="s">
        <v>121</v>
      </c>
    </row>
    <row r="363" s="13" customFormat="1">
      <c r="A363" s="13"/>
      <c r="B363" s="218"/>
      <c r="C363" s="219"/>
      <c r="D363" s="220" t="s">
        <v>133</v>
      </c>
      <c r="E363" s="221" t="s">
        <v>19</v>
      </c>
      <c r="F363" s="222" t="s">
        <v>231</v>
      </c>
      <c r="G363" s="219"/>
      <c r="H363" s="221" t="s">
        <v>19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8" t="s">
        <v>133</v>
      </c>
      <c r="AU363" s="228" t="s">
        <v>79</v>
      </c>
      <c r="AV363" s="13" t="s">
        <v>77</v>
      </c>
      <c r="AW363" s="13" t="s">
        <v>33</v>
      </c>
      <c r="AX363" s="13" t="s">
        <v>72</v>
      </c>
      <c r="AY363" s="228" t="s">
        <v>121</v>
      </c>
    </row>
    <row r="364" s="14" customFormat="1">
      <c r="A364" s="14"/>
      <c r="B364" s="229"/>
      <c r="C364" s="230"/>
      <c r="D364" s="220" t="s">
        <v>133</v>
      </c>
      <c r="E364" s="231" t="s">
        <v>19</v>
      </c>
      <c r="F364" s="232" t="s">
        <v>338</v>
      </c>
      <c r="G364" s="230"/>
      <c r="H364" s="233">
        <v>4.6840000000000002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9" t="s">
        <v>133</v>
      </c>
      <c r="AU364" s="239" t="s">
        <v>79</v>
      </c>
      <c r="AV364" s="14" t="s">
        <v>79</v>
      </c>
      <c r="AW364" s="14" t="s">
        <v>33</v>
      </c>
      <c r="AX364" s="14" t="s">
        <v>72</v>
      </c>
      <c r="AY364" s="239" t="s">
        <v>121</v>
      </c>
    </row>
    <row r="365" s="13" customFormat="1">
      <c r="A365" s="13"/>
      <c r="B365" s="218"/>
      <c r="C365" s="219"/>
      <c r="D365" s="220" t="s">
        <v>133</v>
      </c>
      <c r="E365" s="221" t="s">
        <v>19</v>
      </c>
      <c r="F365" s="222" t="s">
        <v>234</v>
      </c>
      <c r="G365" s="219"/>
      <c r="H365" s="221" t="s">
        <v>19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8" t="s">
        <v>133</v>
      </c>
      <c r="AU365" s="228" t="s">
        <v>79</v>
      </c>
      <c r="AV365" s="13" t="s">
        <v>77</v>
      </c>
      <c r="AW365" s="13" t="s">
        <v>33</v>
      </c>
      <c r="AX365" s="13" t="s">
        <v>72</v>
      </c>
      <c r="AY365" s="228" t="s">
        <v>121</v>
      </c>
    </row>
    <row r="366" s="14" customFormat="1">
      <c r="A366" s="14"/>
      <c r="B366" s="229"/>
      <c r="C366" s="230"/>
      <c r="D366" s="220" t="s">
        <v>133</v>
      </c>
      <c r="E366" s="231" t="s">
        <v>19</v>
      </c>
      <c r="F366" s="232" t="s">
        <v>339</v>
      </c>
      <c r="G366" s="230"/>
      <c r="H366" s="233">
        <v>22.884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9" t="s">
        <v>133</v>
      </c>
      <c r="AU366" s="239" t="s">
        <v>79</v>
      </c>
      <c r="AV366" s="14" t="s">
        <v>79</v>
      </c>
      <c r="AW366" s="14" t="s">
        <v>33</v>
      </c>
      <c r="AX366" s="14" t="s">
        <v>72</v>
      </c>
      <c r="AY366" s="239" t="s">
        <v>121</v>
      </c>
    </row>
    <row r="367" s="13" customFormat="1">
      <c r="A367" s="13"/>
      <c r="B367" s="218"/>
      <c r="C367" s="219"/>
      <c r="D367" s="220" t="s">
        <v>133</v>
      </c>
      <c r="E367" s="221" t="s">
        <v>19</v>
      </c>
      <c r="F367" s="222" t="s">
        <v>243</v>
      </c>
      <c r="G367" s="219"/>
      <c r="H367" s="221" t="s">
        <v>19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8" t="s">
        <v>133</v>
      </c>
      <c r="AU367" s="228" t="s">
        <v>79</v>
      </c>
      <c r="AV367" s="13" t="s">
        <v>77</v>
      </c>
      <c r="AW367" s="13" t="s">
        <v>33</v>
      </c>
      <c r="AX367" s="13" t="s">
        <v>72</v>
      </c>
      <c r="AY367" s="228" t="s">
        <v>121</v>
      </c>
    </row>
    <row r="368" s="14" customFormat="1">
      <c r="A368" s="14"/>
      <c r="B368" s="229"/>
      <c r="C368" s="230"/>
      <c r="D368" s="220" t="s">
        <v>133</v>
      </c>
      <c r="E368" s="231" t="s">
        <v>19</v>
      </c>
      <c r="F368" s="232" t="s">
        <v>340</v>
      </c>
      <c r="G368" s="230"/>
      <c r="H368" s="233">
        <v>4.3239999999999998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9" t="s">
        <v>133</v>
      </c>
      <c r="AU368" s="239" t="s">
        <v>79</v>
      </c>
      <c r="AV368" s="14" t="s">
        <v>79</v>
      </c>
      <c r="AW368" s="14" t="s">
        <v>33</v>
      </c>
      <c r="AX368" s="14" t="s">
        <v>72</v>
      </c>
      <c r="AY368" s="239" t="s">
        <v>121</v>
      </c>
    </row>
    <row r="369" s="13" customFormat="1">
      <c r="A369" s="13"/>
      <c r="B369" s="218"/>
      <c r="C369" s="219"/>
      <c r="D369" s="220" t="s">
        <v>133</v>
      </c>
      <c r="E369" s="221" t="s">
        <v>19</v>
      </c>
      <c r="F369" s="222" t="s">
        <v>251</v>
      </c>
      <c r="G369" s="219"/>
      <c r="H369" s="221" t="s">
        <v>19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8" t="s">
        <v>133</v>
      </c>
      <c r="AU369" s="228" t="s">
        <v>79</v>
      </c>
      <c r="AV369" s="13" t="s">
        <v>77</v>
      </c>
      <c r="AW369" s="13" t="s">
        <v>33</v>
      </c>
      <c r="AX369" s="13" t="s">
        <v>72</v>
      </c>
      <c r="AY369" s="228" t="s">
        <v>121</v>
      </c>
    </row>
    <row r="370" s="14" customFormat="1">
      <c r="A370" s="14"/>
      <c r="B370" s="229"/>
      <c r="C370" s="230"/>
      <c r="D370" s="220" t="s">
        <v>133</v>
      </c>
      <c r="E370" s="231" t="s">
        <v>19</v>
      </c>
      <c r="F370" s="232" t="s">
        <v>341</v>
      </c>
      <c r="G370" s="230"/>
      <c r="H370" s="233">
        <v>23.443999999999999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9" t="s">
        <v>133</v>
      </c>
      <c r="AU370" s="239" t="s">
        <v>79</v>
      </c>
      <c r="AV370" s="14" t="s">
        <v>79</v>
      </c>
      <c r="AW370" s="14" t="s">
        <v>33</v>
      </c>
      <c r="AX370" s="14" t="s">
        <v>72</v>
      </c>
      <c r="AY370" s="239" t="s">
        <v>121</v>
      </c>
    </row>
    <row r="371" s="15" customFormat="1">
      <c r="A371" s="15"/>
      <c r="B371" s="240"/>
      <c r="C371" s="241"/>
      <c r="D371" s="220" t="s">
        <v>133</v>
      </c>
      <c r="E371" s="242" t="s">
        <v>19</v>
      </c>
      <c r="F371" s="243" t="s">
        <v>173</v>
      </c>
      <c r="G371" s="241"/>
      <c r="H371" s="244">
        <v>55.335999999999999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0" t="s">
        <v>133</v>
      </c>
      <c r="AU371" s="250" t="s">
        <v>79</v>
      </c>
      <c r="AV371" s="15" t="s">
        <v>129</v>
      </c>
      <c r="AW371" s="15" t="s">
        <v>33</v>
      </c>
      <c r="AX371" s="15" t="s">
        <v>77</v>
      </c>
      <c r="AY371" s="250" t="s">
        <v>121</v>
      </c>
    </row>
    <row r="372" s="2" customFormat="1" ht="16.5" customHeight="1">
      <c r="A372" s="41"/>
      <c r="B372" s="42"/>
      <c r="C372" s="251" t="s">
        <v>342</v>
      </c>
      <c r="D372" s="251" t="s">
        <v>211</v>
      </c>
      <c r="E372" s="252" t="s">
        <v>343</v>
      </c>
      <c r="F372" s="253" t="s">
        <v>344</v>
      </c>
      <c r="G372" s="254" t="s">
        <v>138</v>
      </c>
      <c r="H372" s="255">
        <v>58.103000000000002</v>
      </c>
      <c r="I372" s="256"/>
      <c r="J372" s="257">
        <f>ROUND(I372*H372,2)</f>
        <v>0</v>
      </c>
      <c r="K372" s="253" t="s">
        <v>128</v>
      </c>
      <c r="L372" s="258"/>
      <c r="M372" s="259" t="s">
        <v>19</v>
      </c>
      <c r="N372" s="260" t="s">
        <v>43</v>
      </c>
      <c r="O372" s="87"/>
      <c r="P372" s="209">
        <f>O372*H372</f>
        <v>0</v>
      </c>
      <c r="Q372" s="209">
        <v>0.0035999999999999999</v>
      </c>
      <c r="R372" s="209">
        <f>Q372*H372</f>
        <v>0.20917079999999999</v>
      </c>
      <c r="S372" s="209">
        <v>0</v>
      </c>
      <c r="T372" s="210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1" t="s">
        <v>197</v>
      </c>
      <c r="AT372" s="211" t="s">
        <v>211</v>
      </c>
      <c r="AU372" s="211" t="s">
        <v>79</v>
      </c>
      <c r="AY372" s="20" t="s">
        <v>121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20" t="s">
        <v>77</v>
      </c>
      <c r="BK372" s="212">
        <f>ROUND(I372*H372,2)</f>
        <v>0</v>
      </c>
      <c r="BL372" s="20" t="s">
        <v>129</v>
      </c>
      <c r="BM372" s="211" t="s">
        <v>345</v>
      </c>
    </row>
    <row r="373" s="14" customFormat="1">
      <c r="A373" s="14"/>
      <c r="B373" s="229"/>
      <c r="C373" s="230"/>
      <c r="D373" s="220" t="s">
        <v>133</v>
      </c>
      <c r="E373" s="230"/>
      <c r="F373" s="232" t="s">
        <v>346</v>
      </c>
      <c r="G373" s="230"/>
      <c r="H373" s="233">
        <v>58.103000000000002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133</v>
      </c>
      <c r="AU373" s="239" t="s">
        <v>79</v>
      </c>
      <c r="AV373" s="14" t="s">
        <v>79</v>
      </c>
      <c r="AW373" s="14" t="s">
        <v>4</v>
      </c>
      <c r="AX373" s="14" t="s">
        <v>77</v>
      </c>
      <c r="AY373" s="239" t="s">
        <v>121</v>
      </c>
    </row>
    <row r="374" s="2" customFormat="1" ht="37.8" customHeight="1">
      <c r="A374" s="41"/>
      <c r="B374" s="42"/>
      <c r="C374" s="200" t="s">
        <v>347</v>
      </c>
      <c r="D374" s="200" t="s">
        <v>124</v>
      </c>
      <c r="E374" s="201" t="s">
        <v>348</v>
      </c>
      <c r="F374" s="202" t="s">
        <v>349</v>
      </c>
      <c r="G374" s="203" t="s">
        <v>138</v>
      </c>
      <c r="H374" s="204">
        <v>600.23299999999995</v>
      </c>
      <c r="I374" s="205"/>
      <c r="J374" s="206">
        <f>ROUND(I374*H374,2)</f>
        <v>0</v>
      </c>
      <c r="K374" s="202" t="s">
        <v>128</v>
      </c>
      <c r="L374" s="47"/>
      <c r="M374" s="207" t="s">
        <v>19</v>
      </c>
      <c r="N374" s="208" t="s">
        <v>43</v>
      </c>
      <c r="O374" s="87"/>
      <c r="P374" s="209">
        <f>O374*H374</f>
        <v>0</v>
      </c>
      <c r="Q374" s="209">
        <v>0.0086800000000000002</v>
      </c>
      <c r="R374" s="209">
        <f>Q374*H374</f>
        <v>5.2100224399999995</v>
      </c>
      <c r="S374" s="209">
        <v>0</v>
      </c>
      <c r="T374" s="210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1" t="s">
        <v>129</v>
      </c>
      <c r="AT374" s="211" t="s">
        <v>124</v>
      </c>
      <c r="AU374" s="211" t="s">
        <v>79</v>
      </c>
      <c r="AY374" s="20" t="s">
        <v>121</v>
      </c>
      <c r="BE374" s="212">
        <f>IF(N374="základní",J374,0)</f>
        <v>0</v>
      </c>
      <c r="BF374" s="212">
        <f>IF(N374="snížená",J374,0)</f>
        <v>0</v>
      </c>
      <c r="BG374" s="212">
        <f>IF(N374="zákl. přenesená",J374,0)</f>
        <v>0</v>
      </c>
      <c r="BH374" s="212">
        <f>IF(N374="sníž. přenesená",J374,0)</f>
        <v>0</v>
      </c>
      <c r="BI374" s="212">
        <f>IF(N374="nulová",J374,0)</f>
        <v>0</v>
      </c>
      <c r="BJ374" s="20" t="s">
        <v>77</v>
      </c>
      <c r="BK374" s="212">
        <f>ROUND(I374*H374,2)</f>
        <v>0</v>
      </c>
      <c r="BL374" s="20" t="s">
        <v>129</v>
      </c>
      <c r="BM374" s="211" t="s">
        <v>350</v>
      </c>
    </row>
    <row r="375" s="2" customFormat="1">
      <c r="A375" s="41"/>
      <c r="B375" s="42"/>
      <c r="C375" s="43"/>
      <c r="D375" s="213" t="s">
        <v>131</v>
      </c>
      <c r="E375" s="43"/>
      <c r="F375" s="214" t="s">
        <v>351</v>
      </c>
      <c r="G375" s="43"/>
      <c r="H375" s="43"/>
      <c r="I375" s="215"/>
      <c r="J375" s="43"/>
      <c r="K375" s="43"/>
      <c r="L375" s="47"/>
      <c r="M375" s="216"/>
      <c r="N375" s="21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131</v>
      </c>
      <c r="AU375" s="20" t="s">
        <v>79</v>
      </c>
    </row>
    <row r="376" s="13" customFormat="1">
      <c r="A376" s="13"/>
      <c r="B376" s="218"/>
      <c r="C376" s="219"/>
      <c r="D376" s="220" t="s">
        <v>133</v>
      </c>
      <c r="E376" s="221" t="s">
        <v>19</v>
      </c>
      <c r="F376" s="222" t="s">
        <v>352</v>
      </c>
      <c r="G376" s="219"/>
      <c r="H376" s="221" t="s">
        <v>19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8" t="s">
        <v>133</v>
      </c>
      <c r="AU376" s="228" t="s">
        <v>79</v>
      </c>
      <c r="AV376" s="13" t="s">
        <v>77</v>
      </c>
      <c r="AW376" s="13" t="s">
        <v>33</v>
      </c>
      <c r="AX376" s="13" t="s">
        <v>72</v>
      </c>
      <c r="AY376" s="228" t="s">
        <v>121</v>
      </c>
    </row>
    <row r="377" s="13" customFormat="1">
      <c r="A377" s="13"/>
      <c r="B377" s="218"/>
      <c r="C377" s="219"/>
      <c r="D377" s="220" t="s">
        <v>133</v>
      </c>
      <c r="E377" s="221" t="s">
        <v>19</v>
      </c>
      <c r="F377" s="222" t="s">
        <v>230</v>
      </c>
      <c r="G377" s="219"/>
      <c r="H377" s="221" t="s">
        <v>19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8" t="s">
        <v>133</v>
      </c>
      <c r="AU377" s="228" t="s">
        <v>79</v>
      </c>
      <c r="AV377" s="13" t="s">
        <v>77</v>
      </c>
      <c r="AW377" s="13" t="s">
        <v>33</v>
      </c>
      <c r="AX377" s="13" t="s">
        <v>72</v>
      </c>
      <c r="AY377" s="228" t="s">
        <v>121</v>
      </c>
    </row>
    <row r="378" s="13" customFormat="1">
      <c r="A378" s="13"/>
      <c r="B378" s="218"/>
      <c r="C378" s="219"/>
      <c r="D378" s="220" t="s">
        <v>133</v>
      </c>
      <c r="E378" s="221" t="s">
        <v>19</v>
      </c>
      <c r="F378" s="222" t="s">
        <v>231</v>
      </c>
      <c r="G378" s="219"/>
      <c r="H378" s="221" t="s">
        <v>19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8" t="s">
        <v>133</v>
      </c>
      <c r="AU378" s="228" t="s">
        <v>79</v>
      </c>
      <c r="AV378" s="13" t="s">
        <v>77</v>
      </c>
      <c r="AW378" s="13" t="s">
        <v>33</v>
      </c>
      <c r="AX378" s="13" t="s">
        <v>72</v>
      </c>
      <c r="AY378" s="228" t="s">
        <v>121</v>
      </c>
    </row>
    <row r="379" s="14" customFormat="1">
      <c r="A379" s="14"/>
      <c r="B379" s="229"/>
      <c r="C379" s="230"/>
      <c r="D379" s="220" t="s">
        <v>133</v>
      </c>
      <c r="E379" s="231" t="s">
        <v>19</v>
      </c>
      <c r="F379" s="232" t="s">
        <v>353</v>
      </c>
      <c r="G379" s="230"/>
      <c r="H379" s="233">
        <v>72.602000000000004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9" t="s">
        <v>133</v>
      </c>
      <c r="AU379" s="239" t="s">
        <v>79</v>
      </c>
      <c r="AV379" s="14" t="s">
        <v>79</v>
      </c>
      <c r="AW379" s="14" t="s">
        <v>33</v>
      </c>
      <c r="AX379" s="14" t="s">
        <v>72</v>
      </c>
      <c r="AY379" s="239" t="s">
        <v>121</v>
      </c>
    </row>
    <row r="380" s="14" customFormat="1">
      <c r="A380" s="14"/>
      <c r="B380" s="229"/>
      <c r="C380" s="230"/>
      <c r="D380" s="220" t="s">
        <v>133</v>
      </c>
      <c r="E380" s="231" t="s">
        <v>19</v>
      </c>
      <c r="F380" s="232" t="s">
        <v>233</v>
      </c>
      <c r="G380" s="230"/>
      <c r="H380" s="233">
        <v>-5.7119999999999997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9" t="s">
        <v>133</v>
      </c>
      <c r="AU380" s="239" t="s">
        <v>79</v>
      </c>
      <c r="AV380" s="14" t="s">
        <v>79</v>
      </c>
      <c r="AW380" s="14" t="s">
        <v>33</v>
      </c>
      <c r="AX380" s="14" t="s">
        <v>72</v>
      </c>
      <c r="AY380" s="239" t="s">
        <v>121</v>
      </c>
    </row>
    <row r="381" s="13" customFormat="1">
      <c r="A381" s="13"/>
      <c r="B381" s="218"/>
      <c r="C381" s="219"/>
      <c r="D381" s="220" t="s">
        <v>133</v>
      </c>
      <c r="E381" s="221" t="s">
        <v>19</v>
      </c>
      <c r="F381" s="222" t="s">
        <v>234</v>
      </c>
      <c r="G381" s="219"/>
      <c r="H381" s="221" t="s">
        <v>19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8" t="s">
        <v>133</v>
      </c>
      <c r="AU381" s="228" t="s">
        <v>79</v>
      </c>
      <c r="AV381" s="13" t="s">
        <v>77</v>
      </c>
      <c r="AW381" s="13" t="s">
        <v>33</v>
      </c>
      <c r="AX381" s="13" t="s">
        <v>72</v>
      </c>
      <c r="AY381" s="228" t="s">
        <v>121</v>
      </c>
    </row>
    <row r="382" s="14" customFormat="1">
      <c r="A382" s="14"/>
      <c r="B382" s="229"/>
      <c r="C382" s="230"/>
      <c r="D382" s="220" t="s">
        <v>133</v>
      </c>
      <c r="E382" s="231" t="s">
        <v>19</v>
      </c>
      <c r="F382" s="232" t="s">
        <v>354</v>
      </c>
      <c r="G382" s="230"/>
      <c r="H382" s="233">
        <v>52.210999999999999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9" t="s">
        <v>133</v>
      </c>
      <c r="AU382" s="239" t="s">
        <v>79</v>
      </c>
      <c r="AV382" s="14" t="s">
        <v>79</v>
      </c>
      <c r="AW382" s="14" t="s">
        <v>33</v>
      </c>
      <c r="AX382" s="14" t="s">
        <v>72</v>
      </c>
      <c r="AY382" s="239" t="s">
        <v>121</v>
      </c>
    </row>
    <row r="383" s="14" customFormat="1">
      <c r="A383" s="14"/>
      <c r="B383" s="229"/>
      <c r="C383" s="230"/>
      <c r="D383" s="220" t="s">
        <v>133</v>
      </c>
      <c r="E383" s="231" t="s">
        <v>19</v>
      </c>
      <c r="F383" s="232" t="s">
        <v>355</v>
      </c>
      <c r="G383" s="230"/>
      <c r="H383" s="233">
        <v>191.727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9" t="s">
        <v>133</v>
      </c>
      <c r="AU383" s="239" t="s">
        <v>79</v>
      </c>
      <c r="AV383" s="14" t="s">
        <v>79</v>
      </c>
      <c r="AW383" s="14" t="s">
        <v>33</v>
      </c>
      <c r="AX383" s="14" t="s">
        <v>72</v>
      </c>
      <c r="AY383" s="239" t="s">
        <v>121</v>
      </c>
    </row>
    <row r="384" s="14" customFormat="1">
      <c r="A384" s="14"/>
      <c r="B384" s="229"/>
      <c r="C384" s="230"/>
      <c r="D384" s="220" t="s">
        <v>133</v>
      </c>
      <c r="E384" s="231" t="s">
        <v>19</v>
      </c>
      <c r="F384" s="232" t="s">
        <v>354</v>
      </c>
      <c r="G384" s="230"/>
      <c r="H384" s="233">
        <v>52.210999999999999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9" t="s">
        <v>133</v>
      </c>
      <c r="AU384" s="239" t="s">
        <v>79</v>
      </c>
      <c r="AV384" s="14" t="s">
        <v>79</v>
      </c>
      <c r="AW384" s="14" t="s">
        <v>33</v>
      </c>
      <c r="AX384" s="14" t="s">
        <v>72</v>
      </c>
      <c r="AY384" s="239" t="s">
        <v>121</v>
      </c>
    </row>
    <row r="385" s="14" customFormat="1">
      <c r="A385" s="14"/>
      <c r="B385" s="229"/>
      <c r="C385" s="230"/>
      <c r="D385" s="220" t="s">
        <v>133</v>
      </c>
      <c r="E385" s="231" t="s">
        <v>19</v>
      </c>
      <c r="F385" s="232" t="s">
        <v>237</v>
      </c>
      <c r="G385" s="230"/>
      <c r="H385" s="233">
        <v>-17.135999999999999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133</v>
      </c>
      <c r="AU385" s="239" t="s">
        <v>79</v>
      </c>
      <c r="AV385" s="14" t="s">
        <v>79</v>
      </c>
      <c r="AW385" s="14" t="s">
        <v>33</v>
      </c>
      <c r="AX385" s="14" t="s">
        <v>72</v>
      </c>
      <c r="AY385" s="239" t="s">
        <v>121</v>
      </c>
    </row>
    <row r="386" s="14" customFormat="1">
      <c r="A386" s="14"/>
      <c r="B386" s="229"/>
      <c r="C386" s="230"/>
      <c r="D386" s="220" t="s">
        <v>133</v>
      </c>
      <c r="E386" s="231" t="s">
        <v>19</v>
      </c>
      <c r="F386" s="232" t="s">
        <v>238</v>
      </c>
      <c r="G386" s="230"/>
      <c r="H386" s="233">
        <v>-7.5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9" t="s">
        <v>133</v>
      </c>
      <c r="AU386" s="239" t="s">
        <v>79</v>
      </c>
      <c r="AV386" s="14" t="s">
        <v>79</v>
      </c>
      <c r="AW386" s="14" t="s">
        <v>33</v>
      </c>
      <c r="AX386" s="14" t="s">
        <v>72</v>
      </c>
      <c r="AY386" s="239" t="s">
        <v>121</v>
      </c>
    </row>
    <row r="387" s="14" customFormat="1">
      <c r="A387" s="14"/>
      <c r="B387" s="229"/>
      <c r="C387" s="230"/>
      <c r="D387" s="220" t="s">
        <v>133</v>
      </c>
      <c r="E387" s="231" t="s">
        <v>19</v>
      </c>
      <c r="F387" s="232" t="s">
        <v>239</v>
      </c>
      <c r="G387" s="230"/>
      <c r="H387" s="233">
        <v>-0.95199999999999996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9" t="s">
        <v>133</v>
      </c>
      <c r="AU387" s="239" t="s">
        <v>79</v>
      </c>
      <c r="AV387" s="14" t="s">
        <v>79</v>
      </c>
      <c r="AW387" s="14" t="s">
        <v>33</v>
      </c>
      <c r="AX387" s="14" t="s">
        <v>72</v>
      </c>
      <c r="AY387" s="239" t="s">
        <v>121</v>
      </c>
    </row>
    <row r="388" s="14" customFormat="1">
      <c r="A388" s="14"/>
      <c r="B388" s="229"/>
      <c r="C388" s="230"/>
      <c r="D388" s="220" t="s">
        <v>133</v>
      </c>
      <c r="E388" s="231" t="s">
        <v>19</v>
      </c>
      <c r="F388" s="232" t="s">
        <v>240</v>
      </c>
      <c r="G388" s="230"/>
      <c r="H388" s="233">
        <v>-49.600000000000001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9" t="s">
        <v>133</v>
      </c>
      <c r="AU388" s="239" t="s">
        <v>79</v>
      </c>
      <c r="AV388" s="14" t="s">
        <v>79</v>
      </c>
      <c r="AW388" s="14" t="s">
        <v>33</v>
      </c>
      <c r="AX388" s="14" t="s">
        <v>72</v>
      </c>
      <c r="AY388" s="239" t="s">
        <v>121</v>
      </c>
    </row>
    <row r="389" s="14" customFormat="1">
      <c r="A389" s="14"/>
      <c r="B389" s="229"/>
      <c r="C389" s="230"/>
      <c r="D389" s="220" t="s">
        <v>133</v>
      </c>
      <c r="E389" s="231" t="s">
        <v>19</v>
      </c>
      <c r="F389" s="232" t="s">
        <v>241</v>
      </c>
      <c r="G389" s="230"/>
      <c r="H389" s="233">
        <v>-0.996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9" t="s">
        <v>133</v>
      </c>
      <c r="AU389" s="239" t="s">
        <v>79</v>
      </c>
      <c r="AV389" s="14" t="s">
        <v>79</v>
      </c>
      <c r="AW389" s="14" t="s">
        <v>33</v>
      </c>
      <c r="AX389" s="14" t="s">
        <v>72</v>
      </c>
      <c r="AY389" s="239" t="s">
        <v>121</v>
      </c>
    </row>
    <row r="390" s="13" customFormat="1">
      <c r="A390" s="13"/>
      <c r="B390" s="218"/>
      <c r="C390" s="219"/>
      <c r="D390" s="220" t="s">
        <v>133</v>
      </c>
      <c r="E390" s="221" t="s">
        <v>19</v>
      </c>
      <c r="F390" s="222" t="s">
        <v>243</v>
      </c>
      <c r="G390" s="219"/>
      <c r="H390" s="221" t="s">
        <v>19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8" t="s">
        <v>133</v>
      </c>
      <c r="AU390" s="228" t="s">
        <v>79</v>
      </c>
      <c r="AV390" s="13" t="s">
        <v>77</v>
      </c>
      <c r="AW390" s="13" t="s">
        <v>33</v>
      </c>
      <c r="AX390" s="13" t="s">
        <v>72</v>
      </c>
      <c r="AY390" s="228" t="s">
        <v>121</v>
      </c>
    </row>
    <row r="391" s="14" customFormat="1">
      <c r="A391" s="14"/>
      <c r="B391" s="229"/>
      <c r="C391" s="230"/>
      <c r="D391" s="220" t="s">
        <v>133</v>
      </c>
      <c r="E391" s="231" t="s">
        <v>19</v>
      </c>
      <c r="F391" s="232" t="s">
        <v>353</v>
      </c>
      <c r="G391" s="230"/>
      <c r="H391" s="233">
        <v>72.602000000000004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9" t="s">
        <v>133</v>
      </c>
      <c r="AU391" s="239" t="s">
        <v>79</v>
      </c>
      <c r="AV391" s="14" t="s">
        <v>79</v>
      </c>
      <c r="AW391" s="14" t="s">
        <v>33</v>
      </c>
      <c r="AX391" s="14" t="s">
        <v>72</v>
      </c>
      <c r="AY391" s="239" t="s">
        <v>121</v>
      </c>
    </row>
    <row r="392" s="14" customFormat="1">
      <c r="A392" s="14"/>
      <c r="B392" s="229"/>
      <c r="C392" s="230"/>
      <c r="D392" s="220" t="s">
        <v>133</v>
      </c>
      <c r="E392" s="231" t="s">
        <v>19</v>
      </c>
      <c r="F392" s="232" t="s">
        <v>245</v>
      </c>
      <c r="G392" s="230"/>
      <c r="H392" s="233">
        <v>-2.0299999999999998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9" t="s">
        <v>133</v>
      </c>
      <c r="AU392" s="239" t="s">
        <v>79</v>
      </c>
      <c r="AV392" s="14" t="s">
        <v>79</v>
      </c>
      <c r="AW392" s="14" t="s">
        <v>33</v>
      </c>
      <c r="AX392" s="14" t="s">
        <v>72</v>
      </c>
      <c r="AY392" s="239" t="s">
        <v>121</v>
      </c>
    </row>
    <row r="393" s="14" customFormat="1">
      <c r="A393" s="14"/>
      <c r="B393" s="229"/>
      <c r="C393" s="230"/>
      <c r="D393" s="220" t="s">
        <v>133</v>
      </c>
      <c r="E393" s="231" t="s">
        <v>19</v>
      </c>
      <c r="F393" s="232" t="s">
        <v>246</v>
      </c>
      <c r="G393" s="230"/>
      <c r="H393" s="233">
        <v>-2.452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9" t="s">
        <v>133</v>
      </c>
      <c r="AU393" s="239" t="s">
        <v>79</v>
      </c>
      <c r="AV393" s="14" t="s">
        <v>79</v>
      </c>
      <c r="AW393" s="14" t="s">
        <v>33</v>
      </c>
      <c r="AX393" s="14" t="s">
        <v>72</v>
      </c>
      <c r="AY393" s="239" t="s">
        <v>121</v>
      </c>
    </row>
    <row r="394" s="14" customFormat="1">
      <c r="A394" s="14"/>
      <c r="B394" s="229"/>
      <c r="C394" s="230"/>
      <c r="D394" s="220" t="s">
        <v>133</v>
      </c>
      <c r="E394" s="231" t="s">
        <v>19</v>
      </c>
      <c r="F394" s="232" t="s">
        <v>247</v>
      </c>
      <c r="G394" s="230"/>
      <c r="H394" s="233">
        <v>-1.9530000000000001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133</v>
      </c>
      <c r="AU394" s="239" t="s">
        <v>79</v>
      </c>
      <c r="AV394" s="14" t="s">
        <v>79</v>
      </c>
      <c r="AW394" s="14" t="s">
        <v>33</v>
      </c>
      <c r="AX394" s="14" t="s">
        <v>72</v>
      </c>
      <c r="AY394" s="239" t="s">
        <v>121</v>
      </c>
    </row>
    <row r="395" s="13" customFormat="1">
      <c r="A395" s="13"/>
      <c r="B395" s="218"/>
      <c r="C395" s="219"/>
      <c r="D395" s="220" t="s">
        <v>133</v>
      </c>
      <c r="E395" s="221" t="s">
        <v>19</v>
      </c>
      <c r="F395" s="222" t="s">
        <v>251</v>
      </c>
      <c r="G395" s="219"/>
      <c r="H395" s="221" t="s">
        <v>19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133</v>
      </c>
      <c r="AU395" s="228" t="s">
        <v>79</v>
      </c>
      <c r="AV395" s="13" t="s">
        <v>77</v>
      </c>
      <c r="AW395" s="13" t="s">
        <v>33</v>
      </c>
      <c r="AX395" s="13" t="s">
        <v>72</v>
      </c>
      <c r="AY395" s="228" t="s">
        <v>121</v>
      </c>
    </row>
    <row r="396" s="14" customFormat="1">
      <c r="A396" s="14"/>
      <c r="B396" s="229"/>
      <c r="C396" s="230"/>
      <c r="D396" s="220" t="s">
        <v>133</v>
      </c>
      <c r="E396" s="231" t="s">
        <v>19</v>
      </c>
      <c r="F396" s="232" t="s">
        <v>356</v>
      </c>
      <c r="G396" s="230"/>
      <c r="H396" s="233">
        <v>51.07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9" t="s">
        <v>133</v>
      </c>
      <c r="AU396" s="239" t="s">
        <v>79</v>
      </c>
      <c r="AV396" s="14" t="s">
        <v>79</v>
      </c>
      <c r="AW396" s="14" t="s">
        <v>33</v>
      </c>
      <c r="AX396" s="14" t="s">
        <v>72</v>
      </c>
      <c r="AY396" s="239" t="s">
        <v>121</v>
      </c>
    </row>
    <row r="397" s="14" customFormat="1">
      <c r="A397" s="14"/>
      <c r="B397" s="229"/>
      <c r="C397" s="230"/>
      <c r="D397" s="220" t="s">
        <v>133</v>
      </c>
      <c r="E397" s="231" t="s">
        <v>19</v>
      </c>
      <c r="F397" s="232" t="s">
        <v>357</v>
      </c>
      <c r="G397" s="230"/>
      <c r="H397" s="233">
        <v>188.09899999999999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9" t="s">
        <v>133</v>
      </c>
      <c r="AU397" s="239" t="s">
        <v>79</v>
      </c>
      <c r="AV397" s="14" t="s">
        <v>79</v>
      </c>
      <c r="AW397" s="14" t="s">
        <v>33</v>
      </c>
      <c r="AX397" s="14" t="s">
        <v>72</v>
      </c>
      <c r="AY397" s="239" t="s">
        <v>121</v>
      </c>
    </row>
    <row r="398" s="14" customFormat="1">
      <c r="A398" s="14"/>
      <c r="B398" s="229"/>
      <c r="C398" s="230"/>
      <c r="D398" s="220" t="s">
        <v>133</v>
      </c>
      <c r="E398" s="231" t="s">
        <v>19</v>
      </c>
      <c r="F398" s="232" t="s">
        <v>358</v>
      </c>
      <c r="G398" s="230"/>
      <c r="H398" s="233">
        <v>50.654000000000003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9" t="s">
        <v>133</v>
      </c>
      <c r="AU398" s="239" t="s">
        <v>79</v>
      </c>
      <c r="AV398" s="14" t="s">
        <v>79</v>
      </c>
      <c r="AW398" s="14" t="s">
        <v>33</v>
      </c>
      <c r="AX398" s="14" t="s">
        <v>72</v>
      </c>
      <c r="AY398" s="239" t="s">
        <v>121</v>
      </c>
    </row>
    <row r="399" s="14" customFormat="1">
      <c r="A399" s="14"/>
      <c r="B399" s="229"/>
      <c r="C399" s="230"/>
      <c r="D399" s="220" t="s">
        <v>133</v>
      </c>
      <c r="E399" s="231" t="s">
        <v>19</v>
      </c>
      <c r="F399" s="232" t="s">
        <v>359</v>
      </c>
      <c r="G399" s="230"/>
      <c r="H399" s="233">
        <v>9.6519999999999992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9" t="s">
        <v>133</v>
      </c>
      <c r="AU399" s="239" t="s">
        <v>79</v>
      </c>
      <c r="AV399" s="14" t="s">
        <v>79</v>
      </c>
      <c r="AW399" s="14" t="s">
        <v>33</v>
      </c>
      <c r="AX399" s="14" t="s">
        <v>72</v>
      </c>
      <c r="AY399" s="239" t="s">
        <v>121</v>
      </c>
    </row>
    <row r="400" s="14" customFormat="1">
      <c r="A400" s="14"/>
      <c r="B400" s="229"/>
      <c r="C400" s="230"/>
      <c r="D400" s="220" t="s">
        <v>133</v>
      </c>
      <c r="E400" s="231" t="s">
        <v>19</v>
      </c>
      <c r="F400" s="232" t="s">
        <v>360</v>
      </c>
      <c r="G400" s="230"/>
      <c r="H400" s="233">
        <v>9.7089999999999996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9" t="s">
        <v>133</v>
      </c>
      <c r="AU400" s="239" t="s">
        <v>79</v>
      </c>
      <c r="AV400" s="14" t="s">
        <v>79</v>
      </c>
      <c r="AW400" s="14" t="s">
        <v>33</v>
      </c>
      <c r="AX400" s="14" t="s">
        <v>72</v>
      </c>
      <c r="AY400" s="239" t="s">
        <v>121</v>
      </c>
    </row>
    <row r="401" s="14" customFormat="1">
      <c r="A401" s="14"/>
      <c r="B401" s="229"/>
      <c r="C401" s="230"/>
      <c r="D401" s="220" t="s">
        <v>133</v>
      </c>
      <c r="E401" s="231" t="s">
        <v>19</v>
      </c>
      <c r="F401" s="232" t="s">
        <v>245</v>
      </c>
      <c r="G401" s="230"/>
      <c r="H401" s="233">
        <v>-2.0299999999999998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9" t="s">
        <v>133</v>
      </c>
      <c r="AU401" s="239" t="s">
        <v>79</v>
      </c>
      <c r="AV401" s="14" t="s">
        <v>79</v>
      </c>
      <c r="AW401" s="14" t="s">
        <v>33</v>
      </c>
      <c r="AX401" s="14" t="s">
        <v>72</v>
      </c>
      <c r="AY401" s="239" t="s">
        <v>121</v>
      </c>
    </row>
    <row r="402" s="14" customFormat="1">
      <c r="A402" s="14"/>
      <c r="B402" s="229"/>
      <c r="C402" s="230"/>
      <c r="D402" s="220" t="s">
        <v>133</v>
      </c>
      <c r="E402" s="231" t="s">
        <v>19</v>
      </c>
      <c r="F402" s="232" t="s">
        <v>257</v>
      </c>
      <c r="G402" s="230"/>
      <c r="H402" s="233">
        <v>-2.835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9" t="s">
        <v>133</v>
      </c>
      <c r="AU402" s="239" t="s">
        <v>79</v>
      </c>
      <c r="AV402" s="14" t="s">
        <v>79</v>
      </c>
      <c r="AW402" s="14" t="s">
        <v>33</v>
      </c>
      <c r="AX402" s="14" t="s">
        <v>72</v>
      </c>
      <c r="AY402" s="239" t="s">
        <v>121</v>
      </c>
    </row>
    <row r="403" s="14" customFormat="1">
      <c r="A403" s="14"/>
      <c r="B403" s="229"/>
      <c r="C403" s="230"/>
      <c r="D403" s="220" t="s">
        <v>133</v>
      </c>
      <c r="E403" s="231" t="s">
        <v>19</v>
      </c>
      <c r="F403" s="232" t="s">
        <v>258</v>
      </c>
      <c r="G403" s="230"/>
      <c r="H403" s="233">
        <v>-6.7199999999999998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9" t="s">
        <v>133</v>
      </c>
      <c r="AU403" s="239" t="s">
        <v>79</v>
      </c>
      <c r="AV403" s="14" t="s">
        <v>79</v>
      </c>
      <c r="AW403" s="14" t="s">
        <v>33</v>
      </c>
      <c r="AX403" s="14" t="s">
        <v>72</v>
      </c>
      <c r="AY403" s="239" t="s">
        <v>121</v>
      </c>
    </row>
    <row r="404" s="14" customFormat="1">
      <c r="A404" s="14"/>
      <c r="B404" s="229"/>
      <c r="C404" s="230"/>
      <c r="D404" s="220" t="s">
        <v>133</v>
      </c>
      <c r="E404" s="231" t="s">
        <v>19</v>
      </c>
      <c r="F404" s="232" t="s">
        <v>259</v>
      </c>
      <c r="G404" s="230"/>
      <c r="H404" s="233">
        <v>-2.3109999999999999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9" t="s">
        <v>133</v>
      </c>
      <c r="AU404" s="239" t="s">
        <v>79</v>
      </c>
      <c r="AV404" s="14" t="s">
        <v>79</v>
      </c>
      <c r="AW404" s="14" t="s">
        <v>33</v>
      </c>
      <c r="AX404" s="14" t="s">
        <v>72</v>
      </c>
      <c r="AY404" s="239" t="s">
        <v>121</v>
      </c>
    </row>
    <row r="405" s="14" customFormat="1">
      <c r="A405" s="14"/>
      <c r="B405" s="229"/>
      <c r="C405" s="230"/>
      <c r="D405" s="220" t="s">
        <v>133</v>
      </c>
      <c r="E405" s="231" t="s">
        <v>19</v>
      </c>
      <c r="F405" s="232" t="s">
        <v>240</v>
      </c>
      <c r="G405" s="230"/>
      <c r="H405" s="233">
        <v>-49.600000000000001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9" t="s">
        <v>133</v>
      </c>
      <c r="AU405" s="239" t="s">
        <v>79</v>
      </c>
      <c r="AV405" s="14" t="s">
        <v>79</v>
      </c>
      <c r="AW405" s="14" t="s">
        <v>33</v>
      </c>
      <c r="AX405" s="14" t="s">
        <v>72</v>
      </c>
      <c r="AY405" s="239" t="s">
        <v>121</v>
      </c>
    </row>
    <row r="406" s="14" customFormat="1">
      <c r="A406" s="14"/>
      <c r="B406" s="229"/>
      <c r="C406" s="230"/>
      <c r="D406" s="220" t="s">
        <v>133</v>
      </c>
      <c r="E406" s="231" t="s">
        <v>19</v>
      </c>
      <c r="F406" s="232" t="s">
        <v>260</v>
      </c>
      <c r="G406" s="230"/>
      <c r="H406" s="233">
        <v>-0.71999999999999997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9" t="s">
        <v>133</v>
      </c>
      <c r="AU406" s="239" t="s">
        <v>79</v>
      </c>
      <c r="AV406" s="14" t="s">
        <v>79</v>
      </c>
      <c r="AW406" s="14" t="s">
        <v>33</v>
      </c>
      <c r="AX406" s="14" t="s">
        <v>72</v>
      </c>
      <c r="AY406" s="239" t="s">
        <v>121</v>
      </c>
    </row>
    <row r="407" s="14" customFormat="1">
      <c r="A407" s="14"/>
      <c r="B407" s="229"/>
      <c r="C407" s="230"/>
      <c r="D407" s="220" t="s">
        <v>133</v>
      </c>
      <c r="E407" s="231" t="s">
        <v>19</v>
      </c>
      <c r="F407" s="232" t="s">
        <v>261</v>
      </c>
      <c r="G407" s="230"/>
      <c r="H407" s="233">
        <v>-2.8809999999999998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9" t="s">
        <v>133</v>
      </c>
      <c r="AU407" s="239" t="s">
        <v>79</v>
      </c>
      <c r="AV407" s="14" t="s">
        <v>79</v>
      </c>
      <c r="AW407" s="14" t="s">
        <v>33</v>
      </c>
      <c r="AX407" s="14" t="s">
        <v>72</v>
      </c>
      <c r="AY407" s="239" t="s">
        <v>121</v>
      </c>
    </row>
    <row r="408" s="14" customFormat="1">
      <c r="A408" s="14"/>
      <c r="B408" s="229"/>
      <c r="C408" s="230"/>
      <c r="D408" s="220" t="s">
        <v>133</v>
      </c>
      <c r="E408" s="231" t="s">
        <v>19</v>
      </c>
      <c r="F408" s="232" t="s">
        <v>262</v>
      </c>
      <c r="G408" s="230"/>
      <c r="H408" s="233">
        <v>-8.1760000000000002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9" t="s">
        <v>133</v>
      </c>
      <c r="AU408" s="239" t="s">
        <v>79</v>
      </c>
      <c r="AV408" s="14" t="s">
        <v>79</v>
      </c>
      <c r="AW408" s="14" t="s">
        <v>33</v>
      </c>
      <c r="AX408" s="14" t="s">
        <v>72</v>
      </c>
      <c r="AY408" s="239" t="s">
        <v>121</v>
      </c>
    </row>
    <row r="409" s="14" customFormat="1">
      <c r="A409" s="14"/>
      <c r="B409" s="229"/>
      <c r="C409" s="230"/>
      <c r="D409" s="220" t="s">
        <v>133</v>
      </c>
      <c r="E409" s="231" t="s">
        <v>19</v>
      </c>
      <c r="F409" s="232" t="s">
        <v>361</v>
      </c>
      <c r="G409" s="230"/>
      <c r="H409" s="233">
        <v>-2.484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9" t="s">
        <v>133</v>
      </c>
      <c r="AU409" s="239" t="s">
        <v>79</v>
      </c>
      <c r="AV409" s="14" t="s">
        <v>79</v>
      </c>
      <c r="AW409" s="14" t="s">
        <v>33</v>
      </c>
      <c r="AX409" s="14" t="s">
        <v>72</v>
      </c>
      <c r="AY409" s="239" t="s">
        <v>121</v>
      </c>
    </row>
    <row r="410" s="13" customFormat="1">
      <c r="A410" s="13"/>
      <c r="B410" s="218"/>
      <c r="C410" s="219"/>
      <c r="D410" s="220" t="s">
        <v>133</v>
      </c>
      <c r="E410" s="221" t="s">
        <v>19</v>
      </c>
      <c r="F410" s="222" t="s">
        <v>265</v>
      </c>
      <c r="G410" s="219"/>
      <c r="H410" s="221" t="s">
        <v>19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8" t="s">
        <v>133</v>
      </c>
      <c r="AU410" s="228" t="s">
        <v>79</v>
      </c>
      <c r="AV410" s="13" t="s">
        <v>77</v>
      </c>
      <c r="AW410" s="13" t="s">
        <v>33</v>
      </c>
      <c r="AX410" s="13" t="s">
        <v>72</v>
      </c>
      <c r="AY410" s="228" t="s">
        <v>121</v>
      </c>
    </row>
    <row r="411" s="14" customFormat="1">
      <c r="A411" s="14"/>
      <c r="B411" s="229"/>
      <c r="C411" s="230"/>
      <c r="D411" s="220" t="s">
        <v>133</v>
      </c>
      <c r="E411" s="231" t="s">
        <v>19</v>
      </c>
      <c r="F411" s="232" t="s">
        <v>266</v>
      </c>
      <c r="G411" s="230"/>
      <c r="H411" s="233">
        <v>13.300000000000001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9" t="s">
        <v>133</v>
      </c>
      <c r="AU411" s="239" t="s">
        <v>79</v>
      </c>
      <c r="AV411" s="14" t="s">
        <v>79</v>
      </c>
      <c r="AW411" s="14" t="s">
        <v>33</v>
      </c>
      <c r="AX411" s="14" t="s">
        <v>72</v>
      </c>
      <c r="AY411" s="239" t="s">
        <v>121</v>
      </c>
    </row>
    <row r="412" s="16" customFormat="1">
      <c r="A412" s="16"/>
      <c r="B412" s="261"/>
      <c r="C412" s="262"/>
      <c r="D412" s="220" t="s">
        <v>133</v>
      </c>
      <c r="E412" s="263" t="s">
        <v>19</v>
      </c>
      <c r="F412" s="264" t="s">
        <v>267</v>
      </c>
      <c r="G412" s="262"/>
      <c r="H412" s="265">
        <v>597.7489999999998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1" t="s">
        <v>133</v>
      </c>
      <c r="AU412" s="271" t="s">
        <v>79</v>
      </c>
      <c r="AV412" s="16" t="s">
        <v>122</v>
      </c>
      <c r="AW412" s="16" t="s">
        <v>33</v>
      </c>
      <c r="AX412" s="16" t="s">
        <v>72</v>
      </c>
      <c r="AY412" s="271" t="s">
        <v>121</v>
      </c>
    </row>
    <row r="413" s="13" customFormat="1">
      <c r="A413" s="13"/>
      <c r="B413" s="218"/>
      <c r="C413" s="219"/>
      <c r="D413" s="220" t="s">
        <v>133</v>
      </c>
      <c r="E413" s="221" t="s">
        <v>19</v>
      </c>
      <c r="F413" s="222" t="s">
        <v>362</v>
      </c>
      <c r="G413" s="219"/>
      <c r="H413" s="221" t="s">
        <v>19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8" t="s">
        <v>133</v>
      </c>
      <c r="AU413" s="228" t="s">
        <v>79</v>
      </c>
      <c r="AV413" s="13" t="s">
        <v>77</v>
      </c>
      <c r="AW413" s="13" t="s">
        <v>33</v>
      </c>
      <c r="AX413" s="13" t="s">
        <v>72</v>
      </c>
      <c r="AY413" s="228" t="s">
        <v>121</v>
      </c>
    </row>
    <row r="414" s="14" customFormat="1">
      <c r="A414" s="14"/>
      <c r="B414" s="229"/>
      <c r="C414" s="230"/>
      <c r="D414" s="220" t="s">
        <v>133</v>
      </c>
      <c r="E414" s="231" t="s">
        <v>19</v>
      </c>
      <c r="F414" s="232" t="s">
        <v>363</v>
      </c>
      <c r="G414" s="230"/>
      <c r="H414" s="233">
        <v>2.484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9" t="s">
        <v>133</v>
      </c>
      <c r="AU414" s="239" t="s">
        <v>79</v>
      </c>
      <c r="AV414" s="14" t="s">
        <v>79</v>
      </c>
      <c r="AW414" s="14" t="s">
        <v>33</v>
      </c>
      <c r="AX414" s="14" t="s">
        <v>72</v>
      </c>
      <c r="AY414" s="239" t="s">
        <v>121</v>
      </c>
    </row>
    <row r="415" s="16" customFormat="1">
      <c r="A415" s="16"/>
      <c r="B415" s="261"/>
      <c r="C415" s="262"/>
      <c r="D415" s="220" t="s">
        <v>133</v>
      </c>
      <c r="E415" s="263" t="s">
        <v>19</v>
      </c>
      <c r="F415" s="264" t="s">
        <v>267</v>
      </c>
      <c r="G415" s="262"/>
      <c r="H415" s="265">
        <v>2.484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1" t="s">
        <v>133</v>
      </c>
      <c r="AU415" s="271" t="s">
        <v>79</v>
      </c>
      <c r="AV415" s="16" t="s">
        <v>122</v>
      </c>
      <c r="AW415" s="16" t="s">
        <v>33</v>
      </c>
      <c r="AX415" s="16" t="s">
        <v>72</v>
      </c>
      <c r="AY415" s="271" t="s">
        <v>121</v>
      </c>
    </row>
    <row r="416" s="15" customFormat="1">
      <c r="A416" s="15"/>
      <c r="B416" s="240"/>
      <c r="C416" s="241"/>
      <c r="D416" s="220" t="s">
        <v>133</v>
      </c>
      <c r="E416" s="242" t="s">
        <v>19</v>
      </c>
      <c r="F416" s="243" t="s">
        <v>173</v>
      </c>
      <c r="G416" s="241"/>
      <c r="H416" s="244">
        <v>600.23299999999983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0" t="s">
        <v>133</v>
      </c>
      <c r="AU416" s="250" t="s">
        <v>79</v>
      </c>
      <c r="AV416" s="15" t="s">
        <v>129</v>
      </c>
      <c r="AW416" s="15" t="s">
        <v>33</v>
      </c>
      <c r="AX416" s="15" t="s">
        <v>77</v>
      </c>
      <c r="AY416" s="250" t="s">
        <v>121</v>
      </c>
    </row>
    <row r="417" s="2" customFormat="1" ht="16.5" customHeight="1">
      <c r="A417" s="41"/>
      <c r="B417" s="42"/>
      <c r="C417" s="251" t="s">
        <v>364</v>
      </c>
      <c r="D417" s="251" t="s">
        <v>211</v>
      </c>
      <c r="E417" s="252" t="s">
        <v>365</v>
      </c>
      <c r="F417" s="253" t="s">
        <v>366</v>
      </c>
      <c r="G417" s="254" t="s">
        <v>138</v>
      </c>
      <c r="H417" s="255">
        <v>627.63599999999997</v>
      </c>
      <c r="I417" s="256"/>
      <c r="J417" s="257">
        <f>ROUND(I417*H417,2)</f>
        <v>0</v>
      </c>
      <c r="K417" s="253" t="s">
        <v>128</v>
      </c>
      <c r="L417" s="258"/>
      <c r="M417" s="259" t="s">
        <v>19</v>
      </c>
      <c r="N417" s="260" t="s">
        <v>43</v>
      </c>
      <c r="O417" s="87"/>
      <c r="P417" s="209">
        <f>O417*H417</f>
        <v>0</v>
      </c>
      <c r="Q417" s="209">
        <v>0.0027000000000000001</v>
      </c>
      <c r="R417" s="209">
        <f>Q417*H417</f>
        <v>1.6946171999999999</v>
      </c>
      <c r="S417" s="209">
        <v>0</v>
      </c>
      <c r="T417" s="210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1" t="s">
        <v>197</v>
      </c>
      <c r="AT417" s="211" t="s">
        <v>211</v>
      </c>
      <c r="AU417" s="211" t="s">
        <v>79</v>
      </c>
      <c r="AY417" s="20" t="s">
        <v>121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20" t="s">
        <v>77</v>
      </c>
      <c r="BK417" s="212">
        <f>ROUND(I417*H417,2)</f>
        <v>0</v>
      </c>
      <c r="BL417" s="20" t="s">
        <v>129</v>
      </c>
      <c r="BM417" s="211" t="s">
        <v>367</v>
      </c>
    </row>
    <row r="418" s="14" customFormat="1">
      <c r="A418" s="14"/>
      <c r="B418" s="229"/>
      <c r="C418" s="230"/>
      <c r="D418" s="220" t="s">
        <v>133</v>
      </c>
      <c r="E418" s="230"/>
      <c r="F418" s="232" t="s">
        <v>368</v>
      </c>
      <c r="G418" s="230"/>
      <c r="H418" s="233">
        <v>627.63599999999997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9" t="s">
        <v>133</v>
      </c>
      <c r="AU418" s="239" t="s">
        <v>79</v>
      </c>
      <c r="AV418" s="14" t="s">
        <v>79</v>
      </c>
      <c r="AW418" s="14" t="s">
        <v>4</v>
      </c>
      <c r="AX418" s="14" t="s">
        <v>77</v>
      </c>
      <c r="AY418" s="239" t="s">
        <v>121</v>
      </c>
    </row>
    <row r="419" s="2" customFormat="1" ht="16.5" customHeight="1">
      <c r="A419" s="41"/>
      <c r="B419" s="42"/>
      <c r="C419" s="251" t="s">
        <v>369</v>
      </c>
      <c r="D419" s="251" t="s">
        <v>211</v>
      </c>
      <c r="E419" s="252" t="s">
        <v>370</v>
      </c>
      <c r="F419" s="253" t="s">
        <v>371</v>
      </c>
      <c r="G419" s="254" t="s">
        <v>138</v>
      </c>
      <c r="H419" s="255">
        <v>2.6080000000000001</v>
      </c>
      <c r="I419" s="256"/>
      <c r="J419" s="257">
        <f>ROUND(I419*H419,2)</f>
        <v>0</v>
      </c>
      <c r="K419" s="253" t="s">
        <v>128</v>
      </c>
      <c r="L419" s="258"/>
      <c r="M419" s="259" t="s">
        <v>19</v>
      </c>
      <c r="N419" s="260" t="s">
        <v>43</v>
      </c>
      <c r="O419" s="87"/>
      <c r="P419" s="209">
        <f>O419*H419</f>
        <v>0</v>
      </c>
      <c r="Q419" s="209">
        <v>0.0054000000000000003</v>
      </c>
      <c r="R419" s="209">
        <f>Q419*H419</f>
        <v>0.014083200000000001</v>
      </c>
      <c r="S419" s="209">
        <v>0</v>
      </c>
      <c r="T419" s="210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1" t="s">
        <v>197</v>
      </c>
      <c r="AT419" s="211" t="s">
        <v>211</v>
      </c>
      <c r="AU419" s="211" t="s">
        <v>79</v>
      </c>
      <c r="AY419" s="20" t="s">
        <v>121</v>
      </c>
      <c r="BE419" s="212">
        <f>IF(N419="základní",J419,0)</f>
        <v>0</v>
      </c>
      <c r="BF419" s="212">
        <f>IF(N419="snížená",J419,0)</f>
        <v>0</v>
      </c>
      <c r="BG419" s="212">
        <f>IF(N419="zákl. přenesená",J419,0)</f>
        <v>0</v>
      </c>
      <c r="BH419" s="212">
        <f>IF(N419="sníž. přenesená",J419,0)</f>
        <v>0</v>
      </c>
      <c r="BI419" s="212">
        <f>IF(N419="nulová",J419,0)</f>
        <v>0</v>
      </c>
      <c r="BJ419" s="20" t="s">
        <v>77</v>
      </c>
      <c r="BK419" s="212">
        <f>ROUND(I419*H419,2)</f>
        <v>0</v>
      </c>
      <c r="BL419" s="20" t="s">
        <v>129</v>
      </c>
      <c r="BM419" s="211" t="s">
        <v>372</v>
      </c>
    </row>
    <row r="420" s="14" customFormat="1">
      <c r="A420" s="14"/>
      <c r="B420" s="229"/>
      <c r="C420" s="230"/>
      <c r="D420" s="220" t="s">
        <v>133</v>
      </c>
      <c r="E420" s="230"/>
      <c r="F420" s="232" t="s">
        <v>373</v>
      </c>
      <c r="G420" s="230"/>
      <c r="H420" s="233">
        <v>2.6080000000000001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9" t="s">
        <v>133</v>
      </c>
      <c r="AU420" s="239" t="s">
        <v>79</v>
      </c>
      <c r="AV420" s="14" t="s">
        <v>79</v>
      </c>
      <c r="AW420" s="14" t="s">
        <v>4</v>
      </c>
      <c r="AX420" s="14" t="s">
        <v>77</v>
      </c>
      <c r="AY420" s="239" t="s">
        <v>121</v>
      </c>
    </row>
    <row r="421" s="2" customFormat="1" ht="24.15" customHeight="1">
      <c r="A421" s="41"/>
      <c r="B421" s="42"/>
      <c r="C421" s="200" t="s">
        <v>374</v>
      </c>
      <c r="D421" s="200" t="s">
        <v>124</v>
      </c>
      <c r="E421" s="201" t="s">
        <v>375</v>
      </c>
      <c r="F421" s="202" t="s">
        <v>376</v>
      </c>
      <c r="G421" s="203" t="s">
        <v>145</v>
      </c>
      <c r="H421" s="204">
        <v>19.829999999999998</v>
      </c>
      <c r="I421" s="205"/>
      <c r="J421" s="206">
        <f>ROUND(I421*H421,2)</f>
        <v>0</v>
      </c>
      <c r="K421" s="202" t="s">
        <v>128</v>
      </c>
      <c r="L421" s="47"/>
      <c r="M421" s="207" t="s">
        <v>19</v>
      </c>
      <c r="N421" s="208" t="s">
        <v>43</v>
      </c>
      <c r="O421" s="87"/>
      <c r="P421" s="209">
        <f>O421*H421</f>
        <v>0</v>
      </c>
      <c r="Q421" s="209">
        <v>0.0033899999999999998</v>
      </c>
      <c r="R421" s="209">
        <f>Q421*H421</f>
        <v>0.067223699999999983</v>
      </c>
      <c r="S421" s="209">
        <v>0</v>
      </c>
      <c r="T421" s="210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1" t="s">
        <v>129</v>
      </c>
      <c r="AT421" s="211" t="s">
        <v>124</v>
      </c>
      <c r="AU421" s="211" t="s">
        <v>79</v>
      </c>
      <c r="AY421" s="20" t="s">
        <v>121</v>
      </c>
      <c r="BE421" s="212">
        <f>IF(N421="základní",J421,0)</f>
        <v>0</v>
      </c>
      <c r="BF421" s="212">
        <f>IF(N421="snížená",J421,0)</f>
        <v>0</v>
      </c>
      <c r="BG421" s="212">
        <f>IF(N421="zákl. přenesená",J421,0)</f>
        <v>0</v>
      </c>
      <c r="BH421" s="212">
        <f>IF(N421="sníž. přenesená",J421,0)</f>
        <v>0</v>
      </c>
      <c r="BI421" s="212">
        <f>IF(N421="nulová",J421,0)</f>
        <v>0</v>
      </c>
      <c r="BJ421" s="20" t="s">
        <v>77</v>
      </c>
      <c r="BK421" s="212">
        <f>ROUND(I421*H421,2)</f>
        <v>0</v>
      </c>
      <c r="BL421" s="20" t="s">
        <v>129</v>
      </c>
      <c r="BM421" s="211" t="s">
        <v>377</v>
      </c>
    </row>
    <row r="422" s="2" customFormat="1">
      <c r="A422" s="41"/>
      <c r="B422" s="42"/>
      <c r="C422" s="43"/>
      <c r="D422" s="213" t="s">
        <v>131</v>
      </c>
      <c r="E422" s="43"/>
      <c r="F422" s="214" t="s">
        <v>378</v>
      </c>
      <c r="G422" s="43"/>
      <c r="H422" s="43"/>
      <c r="I422" s="215"/>
      <c r="J422" s="43"/>
      <c r="K422" s="43"/>
      <c r="L422" s="47"/>
      <c r="M422" s="216"/>
      <c r="N422" s="217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131</v>
      </c>
      <c r="AU422" s="20" t="s">
        <v>79</v>
      </c>
    </row>
    <row r="423" s="13" customFormat="1">
      <c r="A423" s="13"/>
      <c r="B423" s="218"/>
      <c r="C423" s="219"/>
      <c r="D423" s="220" t="s">
        <v>133</v>
      </c>
      <c r="E423" s="221" t="s">
        <v>19</v>
      </c>
      <c r="F423" s="222" t="s">
        <v>379</v>
      </c>
      <c r="G423" s="219"/>
      <c r="H423" s="221" t="s">
        <v>19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133</v>
      </c>
      <c r="AU423" s="228" t="s">
        <v>79</v>
      </c>
      <c r="AV423" s="13" t="s">
        <v>77</v>
      </c>
      <c r="AW423" s="13" t="s">
        <v>33</v>
      </c>
      <c r="AX423" s="13" t="s">
        <v>72</v>
      </c>
      <c r="AY423" s="228" t="s">
        <v>121</v>
      </c>
    </row>
    <row r="424" s="13" customFormat="1">
      <c r="A424" s="13"/>
      <c r="B424" s="218"/>
      <c r="C424" s="219"/>
      <c r="D424" s="220" t="s">
        <v>133</v>
      </c>
      <c r="E424" s="221" t="s">
        <v>19</v>
      </c>
      <c r="F424" s="222" t="s">
        <v>380</v>
      </c>
      <c r="G424" s="219"/>
      <c r="H424" s="221" t="s">
        <v>19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8" t="s">
        <v>133</v>
      </c>
      <c r="AU424" s="228" t="s">
        <v>79</v>
      </c>
      <c r="AV424" s="13" t="s">
        <v>77</v>
      </c>
      <c r="AW424" s="13" t="s">
        <v>33</v>
      </c>
      <c r="AX424" s="13" t="s">
        <v>72</v>
      </c>
      <c r="AY424" s="228" t="s">
        <v>121</v>
      </c>
    </row>
    <row r="425" s="14" customFormat="1">
      <c r="A425" s="14"/>
      <c r="B425" s="229"/>
      <c r="C425" s="230"/>
      <c r="D425" s="220" t="s">
        <v>133</v>
      </c>
      <c r="E425" s="231" t="s">
        <v>19</v>
      </c>
      <c r="F425" s="232" t="s">
        <v>381</v>
      </c>
      <c r="G425" s="230"/>
      <c r="H425" s="233">
        <v>0.40000000000000002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9" t="s">
        <v>133</v>
      </c>
      <c r="AU425" s="239" t="s">
        <v>79</v>
      </c>
      <c r="AV425" s="14" t="s">
        <v>79</v>
      </c>
      <c r="AW425" s="14" t="s">
        <v>33</v>
      </c>
      <c r="AX425" s="14" t="s">
        <v>72</v>
      </c>
      <c r="AY425" s="239" t="s">
        <v>121</v>
      </c>
    </row>
    <row r="426" s="13" customFormat="1">
      <c r="A426" s="13"/>
      <c r="B426" s="218"/>
      <c r="C426" s="219"/>
      <c r="D426" s="220" t="s">
        <v>133</v>
      </c>
      <c r="E426" s="221" t="s">
        <v>19</v>
      </c>
      <c r="F426" s="222" t="s">
        <v>382</v>
      </c>
      <c r="G426" s="219"/>
      <c r="H426" s="221" t="s">
        <v>19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8" t="s">
        <v>133</v>
      </c>
      <c r="AU426" s="228" t="s">
        <v>79</v>
      </c>
      <c r="AV426" s="13" t="s">
        <v>77</v>
      </c>
      <c r="AW426" s="13" t="s">
        <v>33</v>
      </c>
      <c r="AX426" s="13" t="s">
        <v>72</v>
      </c>
      <c r="AY426" s="228" t="s">
        <v>121</v>
      </c>
    </row>
    <row r="427" s="13" customFormat="1">
      <c r="A427" s="13"/>
      <c r="B427" s="218"/>
      <c r="C427" s="219"/>
      <c r="D427" s="220" t="s">
        <v>133</v>
      </c>
      <c r="E427" s="221" t="s">
        <v>19</v>
      </c>
      <c r="F427" s="222" t="s">
        <v>380</v>
      </c>
      <c r="G427" s="219"/>
      <c r="H427" s="221" t="s">
        <v>19</v>
      </c>
      <c r="I427" s="223"/>
      <c r="J427" s="219"/>
      <c r="K427" s="219"/>
      <c r="L427" s="224"/>
      <c r="M427" s="225"/>
      <c r="N427" s="226"/>
      <c r="O427" s="226"/>
      <c r="P427" s="226"/>
      <c r="Q427" s="226"/>
      <c r="R427" s="226"/>
      <c r="S427" s="226"/>
      <c r="T427" s="22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8" t="s">
        <v>133</v>
      </c>
      <c r="AU427" s="228" t="s">
        <v>79</v>
      </c>
      <c r="AV427" s="13" t="s">
        <v>77</v>
      </c>
      <c r="AW427" s="13" t="s">
        <v>33</v>
      </c>
      <c r="AX427" s="13" t="s">
        <v>72</v>
      </c>
      <c r="AY427" s="228" t="s">
        <v>121</v>
      </c>
    </row>
    <row r="428" s="14" customFormat="1">
      <c r="A428" s="14"/>
      <c r="B428" s="229"/>
      <c r="C428" s="230"/>
      <c r="D428" s="220" t="s">
        <v>133</v>
      </c>
      <c r="E428" s="231" t="s">
        <v>19</v>
      </c>
      <c r="F428" s="232" t="s">
        <v>383</v>
      </c>
      <c r="G428" s="230"/>
      <c r="H428" s="233">
        <v>3.1099999999999999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9" t="s">
        <v>133</v>
      </c>
      <c r="AU428" s="239" t="s">
        <v>79</v>
      </c>
      <c r="AV428" s="14" t="s">
        <v>79</v>
      </c>
      <c r="AW428" s="14" t="s">
        <v>33</v>
      </c>
      <c r="AX428" s="14" t="s">
        <v>72</v>
      </c>
      <c r="AY428" s="239" t="s">
        <v>121</v>
      </c>
    </row>
    <row r="429" s="13" customFormat="1">
      <c r="A429" s="13"/>
      <c r="B429" s="218"/>
      <c r="C429" s="219"/>
      <c r="D429" s="220" t="s">
        <v>133</v>
      </c>
      <c r="E429" s="221" t="s">
        <v>19</v>
      </c>
      <c r="F429" s="222" t="s">
        <v>384</v>
      </c>
      <c r="G429" s="219"/>
      <c r="H429" s="221" t="s">
        <v>19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8" t="s">
        <v>133</v>
      </c>
      <c r="AU429" s="228" t="s">
        <v>79</v>
      </c>
      <c r="AV429" s="13" t="s">
        <v>77</v>
      </c>
      <c r="AW429" s="13" t="s">
        <v>33</v>
      </c>
      <c r="AX429" s="13" t="s">
        <v>72</v>
      </c>
      <c r="AY429" s="228" t="s">
        <v>121</v>
      </c>
    </row>
    <row r="430" s="13" customFormat="1">
      <c r="A430" s="13"/>
      <c r="B430" s="218"/>
      <c r="C430" s="219"/>
      <c r="D430" s="220" t="s">
        <v>133</v>
      </c>
      <c r="E430" s="221" t="s">
        <v>19</v>
      </c>
      <c r="F430" s="222" t="s">
        <v>385</v>
      </c>
      <c r="G430" s="219"/>
      <c r="H430" s="221" t="s">
        <v>19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8" t="s">
        <v>133</v>
      </c>
      <c r="AU430" s="228" t="s">
        <v>79</v>
      </c>
      <c r="AV430" s="13" t="s">
        <v>77</v>
      </c>
      <c r="AW430" s="13" t="s">
        <v>33</v>
      </c>
      <c r="AX430" s="13" t="s">
        <v>72</v>
      </c>
      <c r="AY430" s="228" t="s">
        <v>121</v>
      </c>
    </row>
    <row r="431" s="14" customFormat="1">
      <c r="A431" s="14"/>
      <c r="B431" s="229"/>
      <c r="C431" s="230"/>
      <c r="D431" s="220" t="s">
        <v>133</v>
      </c>
      <c r="E431" s="231" t="s">
        <v>19</v>
      </c>
      <c r="F431" s="232" t="s">
        <v>386</v>
      </c>
      <c r="G431" s="230"/>
      <c r="H431" s="233">
        <v>16.32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9" t="s">
        <v>133</v>
      </c>
      <c r="AU431" s="239" t="s">
        <v>79</v>
      </c>
      <c r="AV431" s="14" t="s">
        <v>79</v>
      </c>
      <c r="AW431" s="14" t="s">
        <v>33</v>
      </c>
      <c r="AX431" s="14" t="s">
        <v>72</v>
      </c>
      <c r="AY431" s="239" t="s">
        <v>121</v>
      </c>
    </row>
    <row r="432" s="15" customFormat="1">
      <c r="A432" s="15"/>
      <c r="B432" s="240"/>
      <c r="C432" s="241"/>
      <c r="D432" s="220" t="s">
        <v>133</v>
      </c>
      <c r="E432" s="242" t="s">
        <v>19</v>
      </c>
      <c r="F432" s="243" t="s">
        <v>173</v>
      </c>
      <c r="G432" s="241"/>
      <c r="H432" s="244">
        <v>19.829999999999998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0" t="s">
        <v>133</v>
      </c>
      <c r="AU432" s="250" t="s">
        <v>79</v>
      </c>
      <c r="AV432" s="15" t="s">
        <v>129</v>
      </c>
      <c r="AW432" s="15" t="s">
        <v>33</v>
      </c>
      <c r="AX432" s="15" t="s">
        <v>77</v>
      </c>
      <c r="AY432" s="250" t="s">
        <v>121</v>
      </c>
    </row>
    <row r="433" s="2" customFormat="1" ht="16.5" customHeight="1">
      <c r="A433" s="41"/>
      <c r="B433" s="42"/>
      <c r="C433" s="251" t="s">
        <v>387</v>
      </c>
      <c r="D433" s="251" t="s">
        <v>211</v>
      </c>
      <c r="E433" s="252" t="s">
        <v>321</v>
      </c>
      <c r="F433" s="253" t="s">
        <v>322</v>
      </c>
      <c r="G433" s="254" t="s">
        <v>138</v>
      </c>
      <c r="H433" s="255">
        <v>0.17199999999999999</v>
      </c>
      <c r="I433" s="256"/>
      <c r="J433" s="257">
        <f>ROUND(I433*H433,2)</f>
        <v>0</v>
      </c>
      <c r="K433" s="253" t="s">
        <v>128</v>
      </c>
      <c r="L433" s="258"/>
      <c r="M433" s="259" t="s">
        <v>19</v>
      </c>
      <c r="N433" s="260" t="s">
        <v>43</v>
      </c>
      <c r="O433" s="87"/>
      <c r="P433" s="209">
        <f>O433*H433</f>
        <v>0</v>
      </c>
      <c r="Q433" s="209">
        <v>0.00081999999999999998</v>
      </c>
      <c r="R433" s="209">
        <f>Q433*H433</f>
        <v>0.00014103999999999999</v>
      </c>
      <c r="S433" s="209">
        <v>0</v>
      </c>
      <c r="T433" s="210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1" t="s">
        <v>197</v>
      </c>
      <c r="AT433" s="211" t="s">
        <v>211</v>
      </c>
      <c r="AU433" s="211" t="s">
        <v>79</v>
      </c>
      <c r="AY433" s="20" t="s">
        <v>121</v>
      </c>
      <c r="BE433" s="212">
        <f>IF(N433="základní",J433,0)</f>
        <v>0</v>
      </c>
      <c r="BF433" s="212">
        <f>IF(N433="snížená",J433,0)</f>
        <v>0</v>
      </c>
      <c r="BG433" s="212">
        <f>IF(N433="zákl. přenesená",J433,0)</f>
        <v>0</v>
      </c>
      <c r="BH433" s="212">
        <f>IF(N433="sníž. přenesená",J433,0)</f>
        <v>0</v>
      </c>
      <c r="BI433" s="212">
        <f>IF(N433="nulová",J433,0)</f>
        <v>0</v>
      </c>
      <c r="BJ433" s="20" t="s">
        <v>77</v>
      </c>
      <c r="BK433" s="212">
        <f>ROUND(I433*H433,2)</f>
        <v>0</v>
      </c>
      <c r="BL433" s="20" t="s">
        <v>129</v>
      </c>
      <c r="BM433" s="211" t="s">
        <v>388</v>
      </c>
    </row>
    <row r="434" s="14" customFormat="1">
      <c r="A434" s="14"/>
      <c r="B434" s="229"/>
      <c r="C434" s="230"/>
      <c r="D434" s="220" t="s">
        <v>133</v>
      </c>
      <c r="E434" s="231" t="s">
        <v>19</v>
      </c>
      <c r="F434" s="232" t="s">
        <v>389</v>
      </c>
      <c r="G434" s="230"/>
      <c r="H434" s="233">
        <v>0.156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9" t="s">
        <v>133</v>
      </c>
      <c r="AU434" s="239" t="s">
        <v>79</v>
      </c>
      <c r="AV434" s="14" t="s">
        <v>79</v>
      </c>
      <c r="AW434" s="14" t="s">
        <v>33</v>
      </c>
      <c r="AX434" s="14" t="s">
        <v>77</v>
      </c>
      <c r="AY434" s="239" t="s">
        <v>121</v>
      </c>
    </row>
    <row r="435" s="14" customFormat="1">
      <c r="A435" s="14"/>
      <c r="B435" s="229"/>
      <c r="C435" s="230"/>
      <c r="D435" s="220" t="s">
        <v>133</v>
      </c>
      <c r="E435" s="230"/>
      <c r="F435" s="232" t="s">
        <v>390</v>
      </c>
      <c r="G435" s="230"/>
      <c r="H435" s="233">
        <v>0.17199999999999999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9" t="s">
        <v>133</v>
      </c>
      <c r="AU435" s="239" t="s">
        <v>79</v>
      </c>
      <c r="AV435" s="14" t="s">
        <v>79</v>
      </c>
      <c r="AW435" s="14" t="s">
        <v>4</v>
      </c>
      <c r="AX435" s="14" t="s">
        <v>77</v>
      </c>
      <c r="AY435" s="239" t="s">
        <v>121</v>
      </c>
    </row>
    <row r="436" s="2" customFormat="1" ht="16.5" customHeight="1">
      <c r="A436" s="41"/>
      <c r="B436" s="42"/>
      <c r="C436" s="251" t="s">
        <v>391</v>
      </c>
      <c r="D436" s="251" t="s">
        <v>211</v>
      </c>
      <c r="E436" s="252" t="s">
        <v>392</v>
      </c>
      <c r="F436" s="253" t="s">
        <v>393</v>
      </c>
      <c r="G436" s="254" t="s">
        <v>138</v>
      </c>
      <c r="H436" s="255">
        <v>2.5139999999999998</v>
      </c>
      <c r="I436" s="256"/>
      <c r="J436" s="257">
        <f>ROUND(I436*H436,2)</f>
        <v>0</v>
      </c>
      <c r="K436" s="253" t="s">
        <v>128</v>
      </c>
      <c r="L436" s="258"/>
      <c r="M436" s="259" t="s">
        <v>19</v>
      </c>
      <c r="N436" s="260" t="s">
        <v>43</v>
      </c>
      <c r="O436" s="87"/>
      <c r="P436" s="209">
        <f>O436*H436</f>
        <v>0</v>
      </c>
      <c r="Q436" s="209">
        <v>0.00044999999999999999</v>
      </c>
      <c r="R436" s="209">
        <f>Q436*H436</f>
        <v>0.0011312999999999998</v>
      </c>
      <c r="S436" s="209">
        <v>0</v>
      </c>
      <c r="T436" s="210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1" t="s">
        <v>197</v>
      </c>
      <c r="AT436" s="211" t="s">
        <v>211</v>
      </c>
      <c r="AU436" s="211" t="s">
        <v>79</v>
      </c>
      <c r="AY436" s="20" t="s">
        <v>121</v>
      </c>
      <c r="BE436" s="212">
        <f>IF(N436="základní",J436,0)</f>
        <v>0</v>
      </c>
      <c r="BF436" s="212">
        <f>IF(N436="snížená",J436,0)</f>
        <v>0</v>
      </c>
      <c r="BG436" s="212">
        <f>IF(N436="zákl. přenesená",J436,0)</f>
        <v>0</v>
      </c>
      <c r="BH436" s="212">
        <f>IF(N436="sníž. přenesená",J436,0)</f>
        <v>0</v>
      </c>
      <c r="BI436" s="212">
        <f>IF(N436="nulová",J436,0)</f>
        <v>0</v>
      </c>
      <c r="BJ436" s="20" t="s">
        <v>77</v>
      </c>
      <c r="BK436" s="212">
        <f>ROUND(I436*H436,2)</f>
        <v>0</v>
      </c>
      <c r="BL436" s="20" t="s">
        <v>129</v>
      </c>
      <c r="BM436" s="211" t="s">
        <v>394</v>
      </c>
    </row>
    <row r="437" s="13" customFormat="1">
      <c r="A437" s="13"/>
      <c r="B437" s="218"/>
      <c r="C437" s="219"/>
      <c r="D437" s="220" t="s">
        <v>133</v>
      </c>
      <c r="E437" s="221" t="s">
        <v>19</v>
      </c>
      <c r="F437" s="222" t="s">
        <v>385</v>
      </c>
      <c r="G437" s="219"/>
      <c r="H437" s="221" t="s">
        <v>19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8" t="s">
        <v>133</v>
      </c>
      <c r="AU437" s="228" t="s">
        <v>79</v>
      </c>
      <c r="AV437" s="13" t="s">
        <v>77</v>
      </c>
      <c r="AW437" s="13" t="s">
        <v>33</v>
      </c>
      <c r="AX437" s="13" t="s">
        <v>72</v>
      </c>
      <c r="AY437" s="228" t="s">
        <v>121</v>
      </c>
    </row>
    <row r="438" s="14" customFormat="1">
      <c r="A438" s="14"/>
      <c r="B438" s="229"/>
      <c r="C438" s="230"/>
      <c r="D438" s="220" t="s">
        <v>133</v>
      </c>
      <c r="E438" s="231" t="s">
        <v>19</v>
      </c>
      <c r="F438" s="232" t="s">
        <v>395</v>
      </c>
      <c r="G438" s="230"/>
      <c r="H438" s="233">
        <v>2.2850000000000001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9" t="s">
        <v>133</v>
      </c>
      <c r="AU438" s="239" t="s">
        <v>79</v>
      </c>
      <c r="AV438" s="14" t="s">
        <v>79</v>
      </c>
      <c r="AW438" s="14" t="s">
        <v>33</v>
      </c>
      <c r="AX438" s="14" t="s">
        <v>77</v>
      </c>
      <c r="AY438" s="239" t="s">
        <v>121</v>
      </c>
    </row>
    <row r="439" s="14" customFormat="1">
      <c r="A439" s="14"/>
      <c r="B439" s="229"/>
      <c r="C439" s="230"/>
      <c r="D439" s="220" t="s">
        <v>133</v>
      </c>
      <c r="E439" s="230"/>
      <c r="F439" s="232" t="s">
        <v>396</v>
      </c>
      <c r="G439" s="230"/>
      <c r="H439" s="233">
        <v>2.5139999999999998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9" t="s">
        <v>133</v>
      </c>
      <c r="AU439" s="239" t="s">
        <v>79</v>
      </c>
      <c r="AV439" s="14" t="s">
        <v>79</v>
      </c>
      <c r="AW439" s="14" t="s">
        <v>4</v>
      </c>
      <c r="AX439" s="14" t="s">
        <v>77</v>
      </c>
      <c r="AY439" s="239" t="s">
        <v>121</v>
      </c>
    </row>
    <row r="440" s="2" customFormat="1" ht="16.5" customHeight="1">
      <c r="A440" s="41"/>
      <c r="B440" s="42"/>
      <c r="C440" s="251" t="s">
        <v>397</v>
      </c>
      <c r="D440" s="251" t="s">
        <v>211</v>
      </c>
      <c r="E440" s="252" t="s">
        <v>328</v>
      </c>
      <c r="F440" s="253" t="s">
        <v>329</v>
      </c>
      <c r="G440" s="254" t="s">
        <v>138</v>
      </c>
      <c r="H440" s="255">
        <v>1.3340000000000001</v>
      </c>
      <c r="I440" s="256"/>
      <c r="J440" s="257">
        <f>ROUND(I440*H440,2)</f>
        <v>0</v>
      </c>
      <c r="K440" s="253" t="s">
        <v>128</v>
      </c>
      <c r="L440" s="258"/>
      <c r="M440" s="259" t="s">
        <v>19</v>
      </c>
      <c r="N440" s="260" t="s">
        <v>43</v>
      </c>
      <c r="O440" s="87"/>
      <c r="P440" s="209">
        <f>O440*H440</f>
        <v>0</v>
      </c>
      <c r="Q440" s="209">
        <v>0.00089999999999999998</v>
      </c>
      <c r="R440" s="209">
        <f>Q440*H440</f>
        <v>0.0012006</v>
      </c>
      <c r="S440" s="209">
        <v>0</v>
      </c>
      <c r="T440" s="210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1" t="s">
        <v>197</v>
      </c>
      <c r="AT440" s="211" t="s">
        <v>211</v>
      </c>
      <c r="AU440" s="211" t="s">
        <v>79</v>
      </c>
      <c r="AY440" s="20" t="s">
        <v>121</v>
      </c>
      <c r="BE440" s="212">
        <f>IF(N440="základní",J440,0)</f>
        <v>0</v>
      </c>
      <c r="BF440" s="212">
        <f>IF(N440="snížená",J440,0)</f>
        <v>0</v>
      </c>
      <c r="BG440" s="212">
        <f>IF(N440="zákl. přenesená",J440,0)</f>
        <v>0</v>
      </c>
      <c r="BH440" s="212">
        <f>IF(N440="sníž. přenesená",J440,0)</f>
        <v>0</v>
      </c>
      <c r="BI440" s="212">
        <f>IF(N440="nulová",J440,0)</f>
        <v>0</v>
      </c>
      <c r="BJ440" s="20" t="s">
        <v>77</v>
      </c>
      <c r="BK440" s="212">
        <f>ROUND(I440*H440,2)</f>
        <v>0</v>
      </c>
      <c r="BL440" s="20" t="s">
        <v>129</v>
      </c>
      <c r="BM440" s="211" t="s">
        <v>398</v>
      </c>
    </row>
    <row r="441" s="13" customFormat="1">
      <c r="A441" s="13"/>
      <c r="B441" s="218"/>
      <c r="C441" s="219"/>
      <c r="D441" s="220" t="s">
        <v>133</v>
      </c>
      <c r="E441" s="221" t="s">
        <v>19</v>
      </c>
      <c r="F441" s="222" t="s">
        <v>380</v>
      </c>
      <c r="G441" s="219"/>
      <c r="H441" s="221" t="s">
        <v>19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8" t="s">
        <v>133</v>
      </c>
      <c r="AU441" s="228" t="s">
        <v>79</v>
      </c>
      <c r="AV441" s="13" t="s">
        <v>77</v>
      </c>
      <c r="AW441" s="13" t="s">
        <v>33</v>
      </c>
      <c r="AX441" s="13" t="s">
        <v>72</v>
      </c>
      <c r="AY441" s="228" t="s">
        <v>121</v>
      </c>
    </row>
    <row r="442" s="14" customFormat="1">
      <c r="A442" s="14"/>
      <c r="B442" s="229"/>
      <c r="C442" s="230"/>
      <c r="D442" s="220" t="s">
        <v>133</v>
      </c>
      <c r="E442" s="231" t="s">
        <v>19</v>
      </c>
      <c r="F442" s="232" t="s">
        <v>399</v>
      </c>
      <c r="G442" s="230"/>
      <c r="H442" s="233">
        <v>1.2130000000000001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9" t="s">
        <v>133</v>
      </c>
      <c r="AU442" s="239" t="s">
        <v>79</v>
      </c>
      <c r="AV442" s="14" t="s">
        <v>79</v>
      </c>
      <c r="AW442" s="14" t="s">
        <v>33</v>
      </c>
      <c r="AX442" s="14" t="s">
        <v>77</v>
      </c>
      <c r="AY442" s="239" t="s">
        <v>121</v>
      </c>
    </row>
    <row r="443" s="14" customFormat="1">
      <c r="A443" s="14"/>
      <c r="B443" s="229"/>
      <c r="C443" s="230"/>
      <c r="D443" s="220" t="s">
        <v>133</v>
      </c>
      <c r="E443" s="230"/>
      <c r="F443" s="232" t="s">
        <v>400</v>
      </c>
      <c r="G443" s="230"/>
      <c r="H443" s="233">
        <v>1.3340000000000001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9" t="s">
        <v>133</v>
      </c>
      <c r="AU443" s="239" t="s">
        <v>79</v>
      </c>
      <c r="AV443" s="14" t="s">
        <v>79</v>
      </c>
      <c r="AW443" s="14" t="s">
        <v>4</v>
      </c>
      <c r="AX443" s="14" t="s">
        <v>77</v>
      </c>
      <c r="AY443" s="239" t="s">
        <v>121</v>
      </c>
    </row>
    <row r="444" s="2" customFormat="1" ht="37.8" customHeight="1">
      <c r="A444" s="41"/>
      <c r="B444" s="42"/>
      <c r="C444" s="200" t="s">
        <v>401</v>
      </c>
      <c r="D444" s="200" t="s">
        <v>124</v>
      </c>
      <c r="E444" s="201" t="s">
        <v>402</v>
      </c>
      <c r="F444" s="202" t="s">
        <v>403</v>
      </c>
      <c r="G444" s="203" t="s">
        <v>138</v>
      </c>
      <c r="H444" s="204">
        <v>5.4000000000000004</v>
      </c>
      <c r="I444" s="205"/>
      <c r="J444" s="206">
        <f>ROUND(I444*H444,2)</f>
        <v>0</v>
      </c>
      <c r="K444" s="202" t="s">
        <v>128</v>
      </c>
      <c r="L444" s="47"/>
      <c r="M444" s="207" t="s">
        <v>19</v>
      </c>
      <c r="N444" s="208" t="s">
        <v>43</v>
      </c>
      <c r="O444" s="87"/>
      <c r="P444" s="209">
        <f>O444*H444</f>
        <v>0</v>
      </c>
      <c r="Q444" s="209">
        <v>0.011350000000000001</v>
      </c>
      <c r="R444" s="209">
        <f>Q444*H444</f>
        <v>0.061290000000000011</v>
      </c>
      <c r="S444" s="209">
        <v>0</v>
      </c>
      <c r="T444" s="210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1" t="s">
        <v>129</v>
      </c>
      <c r="AT444" s="211" t="s">
        <v>124</v>
      </c>
      <c r="AU444" s="211" t="s">
        <v>79</v>
      </c>
      <c r="AY444" s="20" t="s">
        <v>121</v>
      </c>
      <c r="BE444" s="212">
        <f>IF(N444="základní",J444,0)</f>
        <v>0</v>
      </c>
      <c r="BF444" s="212">
        <f>IF(N444="snížená",J444,0)</f>
        <v>0</v>
      </c>
      <c r="BG444" s="212">
        <f>IF(N444="zákl. přenesená",J444,0)</f>
        <v>0</v>
      </c>
      <c r="BH444" s="212">
        <f>IF(N444="sníž. přenesená",J444,0)</f>
        <v>0</v>
      </c>
      <c r="BI444" s="212">
        <f>IF(N444="nulová",J444,0)</f>
        <v>0</v>
      </c>
      <c r="BJ444" s="20" t="s">
        <v>77</v>
      </c>
      <c r="BK444" s="212">
        <f>ROUND(I444*H444,2)</f>
        <v>0</v>
      </c>
      <c r="BL444" s="20" t="s">
        <v>129</v>
      </c>
      <c r="BM444" s="211" t="s">
        <v>404</v>
      </c>
    </row>
    <row r="445" s="2" customFormat="1">
      <c r="A445" s="41"/>
      <c r="B445" s="42"/>
      <c r="C445" s="43"/>
      <c r="D445" s="213" t="s">
        <v>131</v>
      </c>
      <c r="E445" s="43"/>
      <c r="F445" s="214" t="s">
        <v>405</v>
      </c>
      <c r="G445" s="43"/>
      <c r="H445" s="43"/>
      <c r="I445" s="215"/>
      <c r="J445" s="43"/>
      <c r="K445" s="43"/>
      <c r="L445" s="47"/>
      <c r="M445" s="216"/>
      <c r="N445" s="217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131</v>
      </c>
      <c r="AU445" s="20" t="s">
        <v>79</v>
      </c>
    </row>
    <row r="446" s="13" customFormat="1">
      <c r="A446" s="13"/>
      <c r="B446" s="218"/>
      <c r="C446" s="219"/>
      <c r="D446" s="220" t="s">
        <v>133</v>
      </c>
      <c r="E446" s="221" t="s">
        <v>19</v>
      </c>
      <c r="F446" s="222" t="s">
        <v>406</v>
      </c>
      <c r="G446" s="219"/>
      <c r="H446" s="221" t="s">
        <v>19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8" t="s">
        <v>133</v>
      </c>
      <c r="AU446" s="228" t="s">
        <v>79</v>
      </c>
      <c r="AV446" s="13" t="s">
        <v>77</v>
      </c>
      <c r="AW446" s="13" t="s">
        <v>33</v>
      </c>
      <c r="AX446" s="13" t="s">
        <v>72</v>
      </c>
      <c r="AY446" s="228" t="s">
        <v>121</v>
      </c>
    </row>
    <row r="447" s="14" customFormat="1">
      <c r="A447" s="14"/>
      <c r="B447" s="229"/>
      <c r="C447" s="230"/>
      <c r="D447" s="220" t="s">
        <v>133</v>
      </c>
      <c r="E447" s="231" t="s">
        <v>19</v>
      </c>
      <c r="F447" s="232" t="s">
        <v>407</v>
      </c>
      <c r="G447" s="230"/>
      <c r="H447" s="233">
        <v>1.8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9" t="s">
        <v>133</v>
      </c>
      <c r="AU447" s="239" t="s">
        <v>79</v>
      </c>
      <c r="AV447" s="14" t="s">
        <v>79</v>
      </c>
      <c r="AW447" s="14" t="s">
        <v>33</v>
      </c>
      <c r="AX447" s="14" t="s">
        <v>72</v>
      </c>
      <c r="AY447" s="239" t="s">
        <v>121</v>
      </c>
    </row>
    <row r="448" s="13" customFormat="1">
      <c r="A448" s="13"/>
      <c r="B448" s="218"/>
      <c r="C448" s="219"/>
      <c r="D448" s="220" t="s">
        <v>133</v>
      </c>
      <c r="E448" s="221" t="s">
        <v>19</v>
      </c>
      <c r="F448" s="222" t="s">
        <v>408</v>
      </c>
      <c r="G448" s="219"/>
      <c r="H448" s="221" t="s">
        <v>19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8" t="s">
        <v>133</v>
      </c>
      <c r="AU448" s="228" t="s">
        <v>79</v>
      </c>
      <c r="AV448" s="13" t="s">
        <v>77</v>
      </c>
      <c r="AW448" s="13" t="s">
        <v>33</v>
      </c>
      <c r="AX448" s="13" t="s">
        <v>72</v>
      </c>
      <c r="AY448" s="228" t="s">
        <v>121</v>
      </c>
    </row>
    <row r="449" s="14" customFormat="1">
      <c r="A449" s="14"/>
      <c r="B449" s="229"/>
      <c r="C449" s="230"/>
      <c r="D449" s="220" t="s">
        <v>133</v>
      </c>
      <c r="E449" s="231" t="s">
        <v>19</v>
      </c>
      <c r="F449" s="232" t="s">
        <v>409</v>
      </c>
      <c r="G449" s="230"/>
      <c r="H449" s="233">
        <v>3.6000000000000001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9" t="s">
        <v>133</v>
      </c>
      <c r="AU449" s="239" t="s">
        <v>79</v>
      </c>
      <c r="AV449" s="14" t="s">
        <v>79</v>
      </c>
      <c r="AW449" s="14" t="s">
        <v>33</v>
      </c>
      <c r="AX449" s="14" t="s">
        <v>72</v>
      </c>
      <c r="AY449" s="239" t="s">
        <v>121</v>
      </c>
    </row>
    <row r="450" s="15" customFormat="1">
      <c r="A450" s="15"/>
      <c r="B450" s="240"/>
      <c r="C450" s="241"/>
      <c r="D450" s="220" t="s">
        <v>133</v>
      </c>
      <c r="E450" s="242" t="s">
        <v>19</v>
      </c>
      <c r="F450" s="243" t="s">
        <v>173</v>
      </c>
      <c r="G450" s="241"/>
      <c r="H450" s="244">
        <v>5.4000000000000004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0" t="s">
        <v>133</v>
      </c>
      <c r="AU450" s="250" t="s">
        <v>79</v>
      </c>
      <c r="AV450" s="15" t="s">
        <v>129</v>
      </c>
      <c r="AW450" s="15" t="s">
        <v>33</v>
      </c>
      <c r="AX450" s="15" t="s">
        <v>77</v>
      </c>
      <c r="AY450" s="250" t="s">
        <v>121</v>
      </c>
    </row>
    <row r="451" s="2" customFormat="1" ht="16.5" customHeight="1">
      <c r="A451" s="41"/>
      <c r="B451" s="42"/>
      <c r="C451" s="251" t="s">
        <v>410</v>
      </c>
      <c r="D451" s="251" t="s">
        <v>211</v>
      </c>
      <c r="E451" s="252" t="s">
        <v>411</v>
      </c>
      <c r="F451" s="253" t="s">
        <v>412</v>
      </c>
      <c r="G451" s="254" t="s">
        <v>138</v>
      </c>
      <c r="H451" s="255">
        <v>2.633</v>
      </c>
      <c r="I451" s="256"/>
      <c r="J451" s="257">
        <f>ROUND(I451*H451,2)</f>
        <v>0</v>
      </c>
      <c r="K451" s="253" t="s">
        <v>19</v>
      </c>
      <c r="L451" s="258"/>
      <c r="M451" s="259" t="s">
        <v>19</v>
      </c>
      <c r="N451" s="260" t="s">
        <v>43</v>
      </c>
      <c r="O451" s="87"/>
      <c r="P451" s="209">
        <f>O451*H451</f>
        <v>0</v>
      </c>
      <c r="Q451" s="209">
        <v>0.0048300000000000001</v>
      </c>
      <c r="R451" s="209">
        <f>Q451*H451</f>
        <v>0.01271739</v>
      </c>
      <c r="S451" s="209">
        <v>0</v>
      </c>
      <c r="T451" s="210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1" t="s">
        <v>197</v>
      </c>
      <c r="AT451" s="211" t="s">
        <v>211</v>
      </c>
      <c r="AU451" s="211" t="s">
        <v>79</v>
      </c>
      <c r="AY451" s="20" t="s">
        <v>121</v>
      </c>
      <c r="BE451" s="212">
        <f>IF(N451="základní",J451,0)</f>
        <v>0</v>
      </c>
      <c r="BF451" s="212">
        <f>IF(N451="snížená",J451,0)</f>
        <v>0</v>
      </c>
      <c r="BG451" s="212">
        <f>IF(N451="zákl. přenesená",J451,0)</f>
        <v>0</v>
      </c>
      <c r="BH451" s="212">
        <f>IF(N451="sníž. přenesená",J451,0)</f>
        <v>0</v>
      </c>
      <c r="BI451" s="212">
        <f>IF(N451="nulová",J451,0)</f>
        <v>0</v>
      </c>
      <c r="BJ451" s="20" t="s">
        <v>77</v>
      </c>
      <c r="BK451" s="212">
        <f>ROUND(I451*H451,2)</f>
        <v>0</v>
      </c>
      <c r="BL451" s="20" t="s">
        <v>129</v>
      </c>
      <c r="BM451" s="211" t="s">
        <v>413</v>
      </c>
    </row>
    <row r="452" s="14" customFormat="1">
      <c r="A452" s="14"/>
      <c r="B452" s="229"/>
      <c r="C452" s="230"/>
      <c r="D452" s="220" t="s">
        <v>133</v>
      </c>
      <c r="E452" s="231" t="s">
        <v>19</v>
      </c>
      <c r="F452" s="232" t="s">
        <v>414</v>
      </c>
      <c r="G452" s="230"/>
      <c r="H452" s="233">
        <v>0.75600000000000001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9" t="s">
        <v>133</v>
      </c>
      <c r="AU452" s="239" t="s">
        <v>79</v>
      </c>
      <c r="AV452" s="14" t="s">
        <v>79</v>
      </c>
      <c r="AW452" s="14" t="s">
        <v>33</v>
      </c>
      <c r="AX452" s="14" t="s">
        <v>72</v>
      </c>
      <c r="AY452" s="239" t="s">
        <v>121</v>
      </c>
    </row>
    <row r="453" s="14" customFormat="1">
      <c r="A453" s="14"/>
      <c r="B453" s="229"/>
      <c r="C453" s="230"/>
      <c r="D453" s="220" t="s">
        <v>133</v>
      </c>
      <c r="E453" s="231" t="s">
        <v>19</v>
      </c>
      <c r="F453" s="232" t="s">
        <v>415</v>
      </c>
      <c r="G453" s="230"/>
      <c r="H453" s="233">
        <v>0.86399999999999999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9" t="s">
        <v>133</v>
      </c>
      <c r="AU453" s="239" t="s">
        <v>79</v>
      </c>
      <c r="AV453" s="14" t="s">
        <v>79</v>
      </c>
      <c r="AW453" s="14" t="s">
        <v>33</v>
      </c>
      <c r="AX453" s="14" t="s">
        <v>72</v>
      </c>
      <c r="AY453" s="239" t="s">
        <v>121</v>
      </c>
    </row>
    <row r="454" s="14" customFormat="1">
      <c r="A454" s="14"/>
      <c r="B454" s="229"/>
      <c r="C454" s="230"/>
      <c r="D454" s="220" t="s">
        <v>133</v>
      </c>
      <c r="E454" s="231" t="s">
        <v>19</v>
      </c>
      <c r="F454" s="232" t="s">
        <v>416</v>
      </c>
      <c r="G454" s="230"/>
      <c r="H454" s="233">
        <v>0.77400000000000002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9" t="s">
        <v>133</v>
      </c>
      <c r="AU454" s="239" t="s">
        <v>79</v>
      </c>
      <c r="AV454" s="14" t="s">
        <v>79</v>
      </c>
      <c r="AW454" s="14" t="s">
        <v>33</v>
      </c>
      <c r="AX454" s="14" t="s">
        <v>72</v>
      </c>
      <c r="AY454" s="239" t="s">
        <v>121</v>
      </c>
    </row>
    <row r="455" s="15" customFormat="1">
      <c r="A455" s="15"/>
      <c r="B455" s="240"/>
      <c r="C455" s="241"/>
      <c r="D455" s="220" t="s">
        <v>133</v>
      </c>
      <c r="E455" s="242" t="s">
        <v>19</v>
      </c>
      <c r="F455" s="243" t="s">
        <v>173</v>
      </c>
      <c r="G455" s="241"/>
      <c r="H455" s="244">
        <v>2.3940000000000001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0" t="s">
        <v>133</v>
      </c>
      <c r="AU455" s="250" t="s">
        <v>79</v>
      </c>
      <c r="AV455" s="15" t="s">
        <v>129</v>
      </c>
      <c r="AW455" s="15" t="s">
        <v>33</v>
      </c>
      <c r="AX455" s="15" t="s">
        <v>77</v>
      </c>
      <c r="AY455" s="250" t="s">
        <v>121</v>
      </c>
    </row>
    <row r="456" s="14" customFormat="1">
      <c r="A456" s="14"/>
      <c r="B456" s="229"/>
      <c r="C456" s="230"/>
      <c r="D456" s="220" t="s">
        <v>133</v>
      </c>
      <c r="E456" s="230"/>
      <c r="F456" s="232" t="s">
        <v>417</v>
      </c>
      <c r="G456" s="230"/>
      <c r="H456" s="233">
        <v>2.633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9" t="s">
        <v>133</v>
      </c>
      <c r="AU456" s="239" t="s">
        <v>79</v>
      </c>
      <c r="AV456" s="14" t="s">
        <v>79</v>
      </c>
      <c r="AW456" s="14" t="s">
        <v>4</v>
      </c>
      <c r="AX456" s="14" t="s">
        <v>77</v>
      </c>
      <c r="AY456" s="239" t="s">
        <v>121</v>
      </c>
    </row>
    <row r="457" s="2" customFormat="1" ht="37.8" customHeight="1">
      <c r="A457" s="41"/>
      <c r="B457" s="42"/>
      <c r="C457" s="200" t="s">
        <v>418</v>
      </c>
      <c r="D457" s="200" t="s">
        <v>124</v>
      </c>
      <c r="E457" s="201" t="s">
        <v>419</v>
      </c>
      <c r="F457" s="202" t="s">
        <v>420</v>
      </c>
      <c r="G457" s="203" t="s">
        <v>138</v>
      </c>
      <c r="H457" s="204">
        <v>124.506</v>
      </c>
      <c r="I457" s="205"/>
      <c r="J457" s="206">
        <f>ROUND(I457*H457,2)</f>
        <v>0</v>
      </c>
      <c r="K457" s="202" t="s">
        <v>128</v>
      </c>
      <c r="L457" s="47"/>
      <c r="M457" s="207" t="s">
        <v>19</v>
      </c>
      <c r="N457" s="208" t="s">
        <v>43</v>
      </c>
      <c r="O457" s="87"/>
      <c r="P457" s="209">
        <f>O457*H457</f>
        <v>0</v>
      </c>
      <c r="Q457" s="209">
        <v>0.011679999999999999</v>
      </c>
      <c r="R457" s="209">
        <f>Q457*H457</f>
        <v>1.4542300799999999</v>
      </c>
      <c r="S457" s="209">
        <v>0</v>
      </c>
      <c r="T457" s="210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1" t="s">
        <v>129</v>
      </c>
      <c r="AT457" s="211" t="s">
        <v>124</v>
      </c>
      <c r="AU457" s="211" t="s">
        <v>79</v>
      </c>
      <c r="AY457" s="20" t="s">
        <v>121</v>
      </c>
      <c r="BE457" s="212">
        <f>IF(N457="základní",J457,0)</f>
        <v>0</v>
      </c>
      <c r="BF457" s="212">
        <f>IF(N457="snížená",J457,0)</f>
        <v>0</v>
      </c>
      <c r="BG457" s="212">
        <f>IF(N457="zákl. přenesená",J457,0)</f>
        <v>0</v>
      </c>
      <c r="BH457" s="212">
        <f>IF(N457="sníž. přenesená",J457,0)</f>
        <v>0</v>
      </c>
      <c r="BI457" s="212">
        <f>IF(N457="nulová",J457,0)</f>
        <v>0</v>
      </c>
      <c r="BJ457" s="20" t="s">
        <v>77</v>
      </c>
      <c r="BK457" s="212">
        <f>ROUND(I457*H457,2)</f>
        <v>0</v>
      </c>
      <c r="BL457" s="20" t="s">
        <v>129</v>
      </c>
      <c r="BM457" s="211" t="s">
        <v>421</v>
      </c>
    </row>
    <row r="458" s="2" customFormat="1">
      <c r="A458" s="41"/>
      <c r="B458" s="42"/>
      <c r="C458" s="43"/>
      <c r="D458" s="213" t="s">
        <v>131</v>
      </c>
      <c r="E458" s="43"/>
      <c r="F458" s="214" t="s">
        <v>422</v>
      </c>
      <c r="G458" s="43"/>
      <c r="H458" s="43"/>
      <c r="I458" s="215"/>
      <c r="J458" s="43"/>
      <c r="K458" s="43"/>
      <c r="L458" s="47"/>
      <c r="M458" s="216"/>
      <c r="N458" s="217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131</v>
      </c>
      <c r="AU458" s="20" t="s">
        <v>79</v>
      </c>
    </row>
    <row r="459" s="13" customFormat="1">
      <c r="A459" s="13"/>
      <c r="B459" s="218"/>
      <c r="C459" s="219"/>
      <c r="D459" s="220" t="s">
        <v>133</v>
      </c>
      <c r="E459" s="221" t="s">
        <v>19</v>
      </c>
      <c r="F459" s="222" t="s">
        <v>423</v>
      </c>
      <c r="G459" s="219"/>
      <c r="H459" s="221" t="s">
        <v>19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8" t="s">
        <v>133</v>
      </c>
      <c r="AU459" s="228" t="s">
        <v>79</v>
      </c>
      <c r="AV459" s="13" t="s">
        <v>77</v>
      </c>
      <c r="AW459" s="13" t="s">
        <v>33</v>
      </c>
      <c r="AX459" s="13" t="s">
        <v>72</v>
      </c>
      <c r="AY459" s="228" t="s">
        <v>121</v>
      </c>
    </row>
    <row r="460" s="13" customFormat="1">
      <c r="A460" s="13"/>
      <c r="B460" s="218"/>
      <c r="C460" s="219"/>
      <c r="D460" s="220" t="s">
        <v>133</v>
      </c>
      <c r="E460" s="221" t="s">
        <v>19</v>
      </c>
      <c r="F460" s="222" t="s">
        <v>231</v>
      </c>
      <c r="G460" s="219"/>
      <c r="H460" s="221" t="s">
        <v>19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8" t="s">
        <v>133</v>
      </c>
      <c r="AU460" s="228" t="s">
        <v>79</v>
      </c>
      <c r="AV460" s="13" t="s">
        <v>77</v>
      </c>
      <c r="AW460" s="13" t="s">
        <v>33</v>
      </c>
      <c r="AX460" s="13" t="s">
        <v>72</v>
      </c>
      <c r="AY460" s="228" t="s">
        <v>121</v>
      </c>
    </row>
    <row r="461" s="14" customFormat="1">
      <c r="A461" s="14"/>
      <c r="B461" s="229"/>
      <c r="C461" s="230"/>
      <c r="D461" s="220" t="s">
        <v>133</v>
      </c>
      <c r="E461" s="231" t="s">
        <v>19</v>
      </c>
      <c r="F461" s="232" t="s">
        <v>424</v>
      </c>
      <c r="G461" s="230"/>
      <c r="H461" s="233">
        <v>10.539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9" t="s">
        <v>133</v>
      </c>
      <c r="AU461" s="239" t="s">
        <v>79</v>
      </c>
      <c r="AV461" s="14" t="s">
        <v>79</v>
      </c>
      <c r="AW461" s="14" t="s">
        <v>33</v>
      </c>
      <c r="AX461" s="14" t="s">
        <v>72</v>
      </c>
      <c r="AY461" s="239" t="s">
        <v>121</v>
      </c>
    </row>
    <row r="462" s="13" customFormat="1">
      <c r="A462" s="13"/>
      <c r="B462" s="218"/>
      <c r="C462" s="219"/>
      <c r="D462" s="220" t="s">
        <v>133</v>
      </c>
      <c r="E462" s="221" t="s">
        <v>19</v>
      </c>
      <c r="F462" s="222" t="s">
        <v>234</v>
      </c>
      <c r="G462" s="219"/>
      <c r="H462" s="221" t="s">
        <v>19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8" t="s">
        <v>133</v>
      </c>
      <c r="AU462" s="228" t="s">
        <v>79</v>
      </c>
      <c r="AV462" s="13" t="s">
        <v>77</v>
      </c>
      <c r="AW462" s="13" t="s">
        <v>33</v>
      </c>
      <c r="AX462" s="13" t="s">
        <v>72</v>
      </c>
      <c r="AY462" s="228" t="s">
        <v>121</v>
      </c>
    </row>
    <row r="463" s="14" customFormat="1">
      <c r="A463" s="14"/>
      <c r="B463" s="229"/>
      <c r="C463" s="230"/>
      <c r="D463" s="220" t="s">
        <v>133</v>
      </c>
      <c r="E463" s="231" t="s">
        <v>19</v>
      </c>
      <c r="F463" s="232" t="s">
        <v>425</v>
      </c>
      <c r="G463" s="230"/>
      <c r="H463" s="233">
        <v>51.488999999999997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9" t="s">
        <v>133</v>
      </c>
      <c r="AU463" s="239" t="s">
        <v>79</v>
      </c>
      <c r="AV463" s="14" t="s">
        <v>79</v>
      </c>
      <c r="AW463" s="14" t="s">
        <v>33</v>
      </c>
      <c r="AX463" s="14" t="s">
        <v>72</v>
      </c>
      <c r="AY463" s="239" t="s">
        <v>121</v>
      </c>
    </row>
    <row r="464" s="13" customFormat="1">
      <c r="A464" s="13"/>
      <c r="B464" s="218"/>
      <c r="C464" s="219"/>
      <c r="D464" s="220" t="s">
        <v>133</v>
      </c>
      <c r="E464" s="221" t="s">
        <v>19</v>
      </c>
      <c r="F464" s="222" t="s">
        <v>243</v>
      </c>
      <c r="G464" s="219"/>
      <c r="H464" s="221" t="s">
        <v>19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8" t="s">
        <v>133</v>
      </c>
      <c r="AU464" s="228" t="s">
        <v>79</v>
      </c>
      <c r="AV464" s="13" t="s">
        <v>77</v>
      </c>
      <c r="AW464" s="13" t="s">
        <v>33</v>
      </c>
      <c r="AX464" s="13" t="s">
        <v>72</v>
      </c>
      <c r="AY464" s="228" t="s">
        <v>121</v>
      </c>
    </row>
    <row r="465" s="14" customFormat="1">
      <c r="A465" s="14"/>
      <c r="B465" s="229"/>
      <c r="C465" s="230"/>
      <c r="D465" s="220" t="s">
        <v>133</v>
      </c>
      <c r="E465" s="231" t="s">
        <v>19</v>
      </c>
      <c r="F465" s="232" t="s">
        <v>426</v>
      </c>
      <c r="G465" s="230"/>
      <c r="H465" s="233">
        <v>9.7289999999999992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9" t="s">
        <v>133</v>
      </c>
      <c r="AU465" s="239" t="s">
        <v>79</v>
      </c>
      <c r="AV465" s="14" t="s">
        <v>79</v>
      </c>
      <c r="AW465" s="14" t="s">
        <v>33</v>
      </c>
      <c r="AX465" s="14" t="s">
        <v>72</v>
      </c>
      <c r="AY465" s="239" t="s">
        <v>121</v>
      </c>
    </row>
    <row r="466" s="13" customFormat="1">
      <c r="A466" s="13"/>
      <c r="B466" s="218"/>
      <c r="C466" s="219"/>
      <c r="D466" s="220" t="s">
        <v>133</v>
      </c>
      <c r="E466" s="221" t="s">
        <v>19</v>
      </c>
      <c r="F466" s="222" t="s">
        <v>251</v>
      </c>
      <c r="G466" s="219"/>
      <c r="H466" s="221" t="s">
        <v>19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8" t="s">
        <v>133</v>
      </c>
      <c r="AU466" s="228" t="s">
        <v>79</v>
      </c>
      <c r="AV466" s="13" t="s">
        <v>77</v>
      </c>
      <c r="AW466" s="13" t="s">
        <v>33</v>
      </c>
      <c r="AX466" s="13" t="s">
        <v>72</v>
      </c>
      <c r="AY466" s="228" t="s">
        <v>121</v>
      </c>
    </row>
    <row r="467" s="14" customFormat="1">
      <c r="A467" s="14"/>
      <c r="B467" s="229"/>
      <c r="C467" s="230"/>
      <c r="D467" s="220" t="s">
        <v>133</v>
      </c>
      <c r="E467" s="231" t="s">
        <v>19</v>
      </c>
      <c r="F467" s="232" t="s">
        <v>427</v>
      </c>
      <c r="G467" s="230"/>
      <c r="H467" s="233">
        <v>52.749000000000002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9" t="s">
        <v>133</v>
      </c>
      <c r="AU467" s="239" t="s">
        <v>79</v>
      </c>
      <c r="AV467" s="14" t="s">
        <v>79</v>
      </c>
      <c r="AW467" s="14" t="s">
        <v>33</v>
      </c>
      <c r="AX467" s="14" t="s">
        <v>72</v>
      </c>
      <c r="AY467" s="239" t="s">
        <v>121</v>
      </c>
    </row>
    <row r="468" s="15" customFormat="1">
      <c r="A468" s="15"/>
      <c r="B468" s="240"/>
      <c r="C468" s="241"/>
      <c r="D468" s="220" t="s">
        <v>133</v>
      </c>
      <c r="E468" s="242" t="s">
        <v>19</v>
      </c>
      <c r="F468" s="243" t="s">
        <v>173</v>
      </c>
      <c r="G468" s="241"/>
      <c r="H468" s="244">
        <v>124.506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0" t="s">
        <v>133</v>
      </c>
      <c r="AU468" s="250" t="s">
        <v>79</v>
      </c>
      <c r="AV468" s="15" t="s">
        <v>129</v>
      </c>
      <c r="AW468" s="15" t="s">
        <v>33</v>
      </c>
      <c r="AX468" s="15" t="s">
        <v>77</v>
      </c>
      <c r="AY468" s="250" t="s">
        <v>121</v>
      </c>
    </row>
    <row r="469" s="2" customFormat="1" ht="16.5" customHeight="1">
      <c r="A469" s="41"/>
      <c r="B469" s="42"/>
      <c r="C469" s="251" t="s">
        <v>428</v>
      </c>
      <c r="D469" s="251" t="s">
        <v>211</v>
      </c>
      <c r="E469" s="252" t="s">
        <v>429</v>
      </c>
      <c r="F469" s="253" t="s">
        <v>430</v>
      </c>
      <c r="G469" s="254" t="s">
        <v>138</v>
      </c>
      <c r="H469" s="255">
        <v>130.731</v>
      </c>
      <c r="I469" s="256"/>
      <c r="J469" s="257">
        <f>ROUND(I469*H469,2)</f>
        <v>0</v>
      </c>
      <c r="K469" s="253" t="s">
        <v>19</v>
      </c>
      <c r="L469" s="258"/>
      <c r="M469" s="259" t="s">
        <v>19</v>
      </c>
      <c r="N469" s="260" t="s">
        <v>43</v>
      </c>
      <c r="O469" s="87"/>
      <c r="P469" s="209">
        <f>O469*H469</f>
        <v>0</v>
      </c>
      <c r="Q469" s="209">
        <v>0.017999999999999999</v>
      </c>
      <c r="R469" s="209">
        <f>Q469*H469</f>
        <v>2.3531579999999996</v>
      </c>
      <c r="S469" s="209">
        <v>0</v>
      </c>
      <c r="T469" s="210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1" t="s">
        <v>197</v>
      </c>
      <c r="AT469" s="211" t="s">
        <v>211</v>
      </c>
      <c r="AU469" s="211" t="s">
        <v>79</v>
      </c>
      <c r="AY469" s="20" t="s">
        <v>121</v>
      </c>
      <c r="BE469" s="212">
        <f>IF(N469="základní",J469,0)</f>
        <v>0</v>
      </c>
      <c r="BF469" s="212">
        <f>IF(N469="snížená",J469,0)</f>
        <v>0</v>
      </c>
      <c r="BG469" s="212">
        <f>IF(N469="zákl. přenesená",J469,0)</f>
        <v>0</v>
      </c>
      <c r="BH469" s="212">
        <f>IF(N469="sníž. přenesená",J469,0)</f>
        <v>0</v>
      </c>
      <c r="BI469" s="212">
        <f>IF(N469="nulová",J469,0)</f>
        <v>0</v>
      </c>
      <c r="BJ469" s="20" t="s">
        <v>77</v>
      </c>
      <c r="BK469" s="212">
        <f>ROUND(I469*H469,2)</f>
        <v>0</v>
      </c>
      <c r="BL469" s="20" t="s">
        <v>129</v>
      </c>
      <c r="BM469" s="211" t="s">
        <v>431</v>
      </c>
    </row>
    <row r="470" s="14" customFormat="1">
      <c r="A470" s="14"/>
      <c r="B470" s="229"/>
      <c r="C470" s="230"/>
      <c r="D470" s="220" t="s">
        <v>133</v>
      </c>
      <c r="E470" s="230"/>
      <c r="F470" s="232" t="s">
        <v>432</v>
      </c>
      <c r="G470" s="230"/>
      <c r="H470" s="233">
        <v>130.731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9" t="s">
        <v>133</v>
      </c>
      <c r="AU470" s="239" t="s">
        <v>79</v>
      </c>
      <c r="AV470" s="14" t="s">
        <v>79</v>
      </c>
      <c r="AW470" s="14" t="s">
        <v>4</v>
      </c>
      <c r="AX470" s="14" t="s">
        <v>77</v>
      </c>
      <c r="AY470" s="239" t="s">
        <v>121</v>
      </c>
    </row>
    <row r="471" s="2" customFormat="1" ht="37.8" customHeight="1">
      <c r="A471" s="41"/>
      <c r="B471" s="42"/>
      <c r="C471" s="200" t="s">
        <v>433</v>
      </c>
      <c r="D471" s="200" t="s">
        <v>124</v>
      </c>
      <c r="E471" s="201" t="s">
        <v>434</v>
      </c>
      <c r="F471" s="202" t="s">
        <v>435</v>
      </c>
      <c r="G471" s="203" t="s">
        <v>145</v>
      </c>
      <c r="H471" s="204">
        <v>1.8</v>
      </c>
      <c r="I471" s="205"/>
      <c r="J471" s="206">
        <f>ROUND(I471*H471,2)</f>
        <v>0</v>
      </c>
      <c r="K471" s="202" t="s">
        <v>128</v>
      </c>
      <c r="L471" s="47"/>
      <c r="M471" s="207" t="s">
        <v>19</v>
      </c>
      <c r="N471" s="208" t="s">
        <v>43</v>
      </c>
      <c r="O471" s="87"/>
      <c r="P471" s="209">
        <f>O471*H471</f>
        <v>0</v>
      </c>
      <c r="Q471" s="209">
        <v>0.0033899999999999998</v>
      </c>
      <c r="R471" s="209">
        <f>Q471*H471</f>
        <v>0.0061019999999999998</v>
      </c>
      <c r="S471" s="209">
        <v>0</v>
      </c>
      <c r="T471" s="210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1" t="s">
        <v>129</v>
      </c>
      <c r="AT471" s="211" t="s">
        <v>124</v>
      </c>
      <c r="AU471" s="211" t="s">
        <v>79</v>
      </c>
      <c r="AY471" s="20" t="s">
        <v>121</v>
      </c>
      <c r="BE471" s="212">
        <f>IF(N471="základní",J471,0)</f>
        <v>0</v>
      </c>
      <c r="BF471" s="212">
        <f>IF(N471="snížená",J471,0)</f>
        <v>0</v>
      </c>
      <c r="BG471" s="212">
        <f>IF(N471="zákl. přenesená",J471,0)</f>
        <v>0</v>
      </c>
      <c r="BH471" s="212">
        <f>IF(N471="sníž. přenesená",J471,0)</f>
        <v>0</v>
      </c>
      <c r="BI471" s="212">
        <f>IF(N471="nulová",J471,0)</f>
        <v>0</v>
      </c>
      <c r="BJ471" s="20" t="s">
        <v>77</v>
      </c>
      <c r="BK471" s="212">
        <f>ROUND(I471*H471,2)</f>
        <v>0</v>
      </c>
      <c r="BL471" s="20" t="s">
        <v>129</v>
      </c>
      <c r="BM471" s="211" t="s">
        <v>436</v>
      </c>
    </row>
    <row r="472" s="2" customFormat="1">
      <c r="A472" s="41"/>
      <c r="B472" s="42"/>
      <c r="C472" s="43"/>
      <c r="D472" s="213" t="s">
        <v>131</v>
      </c>
      <c r="E472" s="43"/>
      <c r="F472" s="214" t="s">
        <v>437</v>
      </c>
      <c r="G472" s="43"/>
      <c r="H472" s="43"/>
      <c r="I472" s="215"/>
      <c r="J472" s="43"/>
      <c r="K472" s="43"/>
      <c r="L472" s="47"/>
      <c r="M472" s="216"/>
      <c r="N472" s="217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131</v>
      </c>
      <c r="AU472" s="20" t="s">
        <v>79</v>
      </c>
    </row>
    <row r="473" s="13" customFormat="1">
      <c r="A473" s="13"/>
      <c r="B473" s="218"/>
      <c r="C473" s="219"/>
      <c r="D473" s="220" t="s">
        <v>133</v>
      </c>
      <c r="E473" s="221" t="s">
        <v>19</v>
      </c>
      <c r="F473" s="222" t="s">
        <v>438</v>
      </c>
      <c r="G473" s="219"/>
      <c r="H473" s="221" t="s">
        <v>19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133</v>
      </c>
      <c r="AU473" s="228" t="s">
        <v>79</v>
      </c>
      <c r="AV473" s="13" t="s">
        <v>77</v>
      </c>
      <c r="AW473" s="13" t="s">
        <v>33</v>
      </c>
      <c r="AX473" s="13" t="s">
        <v>72</v>
      </c>
      <c r="AY473" s="228" t="s">
        <v>121</v>
      </c>
    </row>
    <row r="474" s="14" customFormat="1">
      <c r="A474" s="14"/>
      <c r="B474" s="229"/>
      <c r="C474" s="230"/>
      <c r="D474" s="220" t="s">
        <v>133</v>
      </c>
      <c r="E474" s="231" t="s">
        <v>19</v>
      </c>
      <c r="F474" s="232" t="s">
        <v>407</v>
      </c>
      <c r="G474" s="230"/>
      <c r="H474" s="233">
        <v>1.8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9" t="s">
        <v>133</v>
      </c>
      <c r="AU474" s="239" t="s">
        <v>79</v>
      </c>
      <c r="AV474" s="14" t="s">
        <v>79</v>
      </c>
      <c r="AW474" s="14" t="s">
        <v>33</v>
      </c>
      <c r="AX474" s="14" t="s">
        <v>77</v>
      </c>
      <c r="AY474" s="239" t="s">
        <v>121</v>
      </c>
    </row>
    <row r="475" s="2" customFormat="1" ht="16.5" customHeight="1">
      <c r="A475" s="41"/>
      <c r="B475" s="42"/>
      <c r="C475" s="251" t="s">
        <v>439</v>
      </c>
      <c r="D475" s="251" t="s">
        <v>211</v>
      </c>
      <c r="E475" s="252" t="s">
        <v>411</v>
      </c>
      <c r="F475" s="253" t="s">
        <v>412</v>
      </c>
      <c r="G475" s="254" t="s">
        <v>138</v>
      </c>
      <c r="H475" s="255">
        <v>0.77200000000000002</v>
      </c>
      <c r="I475" s="256"/>
      <c r="J475" s="257">
        <f>ROUND(I475*H475,2)</f>
        <v>0</v>
      </c>
      <c r="K475" s="253" t="s">
        <v>19</v>
      </c>
      <c r="L475" s="258"/>
      <c r="M475" s="259" t="s">
        <v>19</v>
      </c>
      <c r="N475" s="260" t="s">
        <v>43</v>
      </c>
      <c r="O475" s="87"/>
      <c r="P475" s="209">
        <f>O475*H475</f>
        <v>0</v>
      </c>
      <c r="Q475" s="209">
        <v>0.0048300000000000001</v>
      </c>
      <c r="R475" s="209">
        <f>Q475*H475</f>
        <v>0.0037287600000000002</v>
      </c>
      <c r="S475" s="209">
        <v>0</v>
      </c>
      <c r="T475" s="210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1" t="s">
        <v>197</v>
      </c>
      <c r="AT475" s="211" t="s">
        <v>211</v>
      </c>
      <c r="AU475" s="211" t="s">
        <v>79</v>
      </c>
      <c r="AY475" s="20" t="s">
        <v>121</v>
      </c>
      <c r="BE475" s="212">
        <f>IF(N475="základní",J475,0)</f>
        <v>0</v>
      </c>
      <c r="BF475" s="212">
        <f>IF(N475="snížená",J475,0)</f>
        <v>0</v>
      </c>
      <c r="BG475" s="212">
        <f>IF(N475="zákl. přenesená",J475,0)</f>
        <v>0</v>
      </c>
      <c r="BH475" s="212">
        <f>IF(N475="sníž. přenesená",J475,0)</f>
        <v>0</v>
      </c>
      <c r="BI475" s="212">
        <f>IF(N475="nulová",J475,0)</f>
        <v>0</v>
      </c>
      <c r="BJ475" s="20" t="s">
        <v>77</v>
      </c>
      <c r="BK475" s="212">
        <f>ROUND(I475*H475,2)</f>
        <v>0</v>
      </c>
      <c r="BL475" s="20" t="s">
        <v>129</v>
      </c>
      <c r="BM475" s="211" t="s">
        <v>440</v>
      </c>
    </row>
    <row r="476" s="14" customFormat="1">
      <c r="A476" s="14"/>
      <c r="B476" s="229"/>
      <c r="C476" s="230"/>
      <c r="D476" s="220" t="s">
        <v>133</v>
      </c>
      <c r="E476" s="231" t="s">
        <v>19</v>
      </c>
      <c r="F476" s="232" t="s">
        <v>441</v>
      </c>
      <c r="G476" s="230"/>
      <c r="H476" s="233">
        <v>0.70199999999999996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9" t="s">
        <v>133</v>
      </c>
      <c r="AU476" s="239" t="s">
        <v>79</v>
      </c>
      <c r="AV476" s="14" t="s">
        <v>79</v>
      </c>
      <c r="AW476" s="14" t="s">
        <v>33</v>
      </c>
      <c r="AX476" s="14" t="s">
        <v>77</v>
      </c>
      <c r="AY476" s="239" t="s">
        <v>121</v>
      </c>
    </row>
    <row r="477" s="14" customFormat="1">
      <c r="A477" s="14"/>
      <c r="B477" s="229"/>
      <c r="C477" s="230"/>
      <c r="D477" s="220" t="s">
        <v>133</v>
      </c>
      <c r="E477" s="230"/>
      <c r="F477" s="232" t="s">
        <v>442</v>
      </c>
      <c r="G477" s="230"/>
      <c r="H477" s="233">
        <v>0.77200000000000002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9" t="s">
        <v>133</v>
      </c>
      <c r="AU477" s="239" t="s">
        <v>79</v>
      </c>
      <c r="AV477" s="14" t="s">
        <v>79</v>
      </c>
      <c r="AW477" s="14" t="s">
        <v>4</v>
      </c>
      <c r="AX477" s="14" t="s">
        <v>77</v>
      </c>
      <c r="AY477" s="239" t="s">
        <v>121</v>
      </c>
    </row>
    <row r="478" s="2" customFormat="1" ht="24.15" customHeight="1">
      <c r="A478" s="41"/>
      <c r="B478" s="42"/>
      <c r="C478" s="200" t="s">
        <v>443</v>
      </c>
      <c r="D478" s="200" t="s">
        <v>124</v>
      </c>
      <c r="E478" s="201" t="s">
        <v>444</v>
      </c>
      <c r="F478" s="202" t="s">
        <v>445</v>
      </c>
      <c r="G478" s="203" t="s">
        <v>138</v>
      </c>
      <c r="H478" s="204">
        <v>600.23299999999995</v>
      </c>
      <c r="I478" s="205"/>
      <c r="J478" s="206">
        <f>ROUND(I478*H478,2)</f>
        <v>0</v>
      </c>
      <c r="K478" s="202" t="s">
        <v>128</v>
      </c>
      <c r="L478" s="47"/>
      <c r="M478" s="207" t="s">
        <v>19</v>
      </c>
      <c r="N478" s="208" t="s">
        <v>43</v>
      </c>
      <c r="O478" s="87"/>
      <c r="P478" s="209">
        <f>O478*H478</f>
        <v>0</v>
      </c>
      <c r="Q478" s="209">
        <v>8.0000000000000007E-05</v>
      </c>
      <c r="R478" s="209">
        <f>Q478*H478</f>
        <v>0.048018640000000001</v>
      </c>
      <c r="S478" s="209">
        <v>0</v>
      </c>
      <c r="T478" s="210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1" t="s">
        <v>129</v>
      </c>
      <c r="AT478" s="211" t="s">
        <v>124</v>
      </c>
      <c r="AU478" s="211" t="s">
        <v>79</v>
      </c>
      <c r="AY478" s="20" t="s">
        <v>121</v>
      </c>
      <c r="BE478" s="212">
        <f>IF(N478="základní",J478,0)</f>
        <v>0</v>
      </c>
      <c r="BF478" s="212">
        <f>IF(N478="snížená",J478,0)</f>
        <v>0</v>
      </c>
      <c r="BG478" s="212">
        <f>IF(N478="zákl. přenesená",J478,0)</f>
        <v>0</v>
      </c>
      <c r="BH478" s="212">
        <f>IF(N478="sníž. přenesená",J478,0)</f>
        <v>0</v>
      </c>
      <c r="BI478" s="212">
        <f>IF(N478="nulová",J478,0)</f>
        <v>0</v>
      </c>
      <c r="BJ478" s="20" t="s">
        <v>77</v>
      </c>
      <c r="BK478" s="212">
        <f>ROUND(I478*H478,2)</f>
        <v>0</v>
      </c>
      <c r="BL478" s="20" t="s">
        <v>129</v>
      </c>
      <c r="BM478" s="211" t="s">
        <v>446</v>
      </c>
    </row>
    <row r="479" s="2" customFormat="1">
      <c r="A479" s="41"/>
      <c r="B479" s="42"/>
      <c r="C479" s="43"/>
      <c r="D479" s="213" t="s">
        <v>131</v>
      </c>
      <c r="E479" s="43"/>
      <c r="F479" s="214" t="s">
        <v>447</v>
      </c>
      <c r="G479" s="43"/>
      <c r="H479" s="43"/>
      <c r="I479" s="215"/>
      <c r="J479" s="43"/>
      <c r="K479" s="43"/>
      <c r="L479" s="47"/>
      <c r="M479" s="216"/>
      <c r="N479" s="217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131</v>
      </c>
      <c r="AU479" s="20" t="s">
        <v>79</v>
      </c>
    </row>
    <row r="480" s="2" customFormat="1" ht="24.15" customHeight="1">
      <c r="A480" s="41"/>
      <c r="B480" s="42"/>
      <c r="C480" s="200" t="s">
        <v>448</v>
      </c>
      <c r="D480" s="200" t="s">
        <v>124</v>
      </c>
      <c r="E480" s="201" t="s">
        <v>449</v>
      </c>
      <c r="F480" s="202" t="s">
        <v>450</v>
      </c>
      <c r="G480" s="203" t="s">
        <v>138</v>
      </c>
      <c r="H480" s="204">
        <v>124.506</v>
      </c>
      <c r="I480" s="205"/>
      <c r="J480" s="206">
        <f>ROUND(I480*H480,2)</f>
        <v>0</v>
      </c>
      <c r="K480" s="202" t="s">
        <v>128</v>
      </c>
      <c r="L480" s="47"/>
      <c r="M480" s="207" t="s">
        <v>19</v>
      </c>
      <c r="N480" s="208" t="s">
        <v>43</v>
      </c>
      <c r="O480" s="87"/>
      <c r="P480" s="209">
        <f>O480*H480</f>
        <v>0</v>
      </c>
      <c r="Q480" s="209">
        <v>8.0000000000000007E-05</v>
      </c>
      <c r="R480" s="209">
        <f>Q480*H480</f>
        <v>0.0099604800000000007</v>
      </c>
      <c r="S480" s="209">
        <v>0</v>
      </c>
      <c r="T480" s="210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1" t="s">
        <v>129</v>
      </c>
      <c r="AT480" s="211" t="s">
        <v>124</v>
      </c>
      <c r="AU480" s="211" t="s">
        <v>79</v>
      </c>
      <c r="AY480" s="20" t="s">
        <v>121</v>
      </c>
      <c r="BE480" s="212">
        <f>IF(N480="základní",J480,0)</f>
        <v>0</v>
      </c>
      <c r="BF480" s="212">
        <f>IF(N480="snížená",J480,0)</f>
        <v>0</v>
      </c>
      <c r="BG480" s="212">
        <f>IF(N480="zákl. přenesená",J480,0)</f>
        <v>0</v>
      </c>
      <c r="BH480" s="212">
        <f>IF(N480="sníž. přenesená",J480,0)</f>
        <v>0</v>
      </c>
      <c r="BI480" s="212">
        <f>IF(N480="nulová",J480,0)</f>
        <v>0</v>
      </c>
      <c r="BJ480" s="20" t="s">
        <v>77</v>
      </c>
      <c r="BK480" s="212">
        <f>ROUND(I480*H480,2)</f>
        <v>0</v>
      </c>
      <c r="BL480" s="20" t="s">
        <v>129</v>
      </c>
      <c r="BM480" s="211" t="s">
        <v>451</v>
      </c>
    </row>
    <row r="481" s="2" customFormat="1">
      <c r="A481" s="41"/>
      <c r="B481" s="42"/>
      <c r="C481" s="43"/>
      <c r="D481" s="213" t="s">
        <v>131</v>
      </c>
      <c r="E481" s="43"/>
      <c r="F481" s="214" t="s">
        <v>452</v>
      </c>
      <c r="G481" s="43"/>
      <c r="H481" s="43"/>
      <c r="I481" s="215"/>
      <c r="J481" s="43"/>
      <c r="K481" s="43"/>
      <c r="L481" s="47"/>
      <c r="M481" s="216"/>
      <c r="N481" s="217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131</v>
      </c>
      <c r="AU481" s="20" t="s">
        <v>79</v>
      </c>
    </row>
    <row r="482" s="2" customFormat="1" ht="24.15" customHeight="1">
      <c r="A482" s="41"/>
      <c r="B482" s="42"/>
      <c r="C482" s="200" t="s">
        <v>453</v>
      </c>
      <c r="D482" s="200" t="s">
        <v>124</v>
      </c>
      <c r="E482" s="201" t="s">
        <v>454</v>
      </c>
      <c r="F482" s="202" t="s">
        <v>455</v>
      </c>
      <c r="G482" s="203" t="s">
        <v>138</v>
      </c>
      <c r="H482" s="204">
        <v>58.694000000000003</v>
      </c>
      <c r="I482" s="205"/>
      <c r="J482" s="206">
        <f>ROUND(I482*H482,2)</f>
        <v>0</v>
      </c>
      <c r="K482" s="202" t="s">
        <v>128</v>
      </c>
      <c r="L482" s="47"/>
      <c r="M482" s="207" t="s">
        <v>19</v>
      </c>
      <c r="N482" s="208" t="s">
        <v>43</v>
      </c>
      <c r="O482" s="87"/>
      <c r="P482" s="209">
        <f>O482*H482</f>
        <v>0</v>
      </c>
      <c r="Q482" s="209">
        <v>0.0043800000000000002</v>
      </c>
      <c r="R482" s="209">
        <f>Q482*H482</f>
        <v>0.25707972000000001</v>
      </c>
      <c r="S482" s="209">
        <v>0</v>
      </c>
      <c r="T482" s="210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1" t="s">
        <v>129</v>
      </c>
      <c r="AT482" s="211" t="s">
        <v>124</v>
      </c>
      <c r="AU482" s="211" t="s">
        <v>79</v>
      </c>
      <c r="AY482" s="20" t="s">
        <v>121</v>
      </c>
      <c r="BE482" s="212">
        <f>IF(N482="základní",J482,0)</f>
        <v>0</v>
      </c>
      <c r="BF482" s="212">
        <f>IF(N482="snížená",J482,0)</f>
        <v>0</v>
      </c>
      <c r="BG482" s="212">
        <f>IF(N482="zákl. přenesená",J482,0)</f>
        <v>0</v>
      </c>
      <c r="BH482" s="212">
        <f>IF(N482="sníž. přenesená",J482,0)</f>
        <v>0</v>
      </c>
      <c r="BI482" s="212">
        <f>IF(N482="nulová",J482,0)</f>
        <v>0</v>
      </c>
      <c r="BJ482" s="20" t="s">
        <v>77</v>
      </c>
      <c r="BK482" s="212">
        <f>ROUND(I482*H482,2)</f>
        <v>0</v>
      </c>
      <c r="BL482" s="20" t="s">
        <v>129</v>
      </c>
      <c r="BM482" s="211" t="s">
        <v>456</v>
      </c>
    </row>
    <row r="483" s="2" customFormat="1">
      <c r="A483" s="41"/>
      <c r="B483" s="42"/>
      <c r="C483" s="43"/>
      <c r="D483" s="213" t="s">
        <v>131</v>
      </c>
      <c r="E483" s="43"/>
      <c r="F483" s="214" t="s">
        <v>457</v>
      </c>
      <c r="G483" s="43"/>
      <c r="H483" s="43"/>
      <c r="I483" s="215"/>
      <c r="J483" s="43"/>
      <c r="K483" s="43"/>
      <c r="L483" s="47"/>
      <c r="M483" s="216"/>
      <c r="N483" s="217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131</v>
      </c>
      <c r="AU483" s="20" t="s">
        <v>79</v>
      </c>
    </row>
    <row r="484" s="13" customFormat="1">
      <c r="A484" s="13"/>
      <c r="B484" s="218"/>
      <c r="C484" s="219"/>
      <c r="D484" s="220" t="s">
        <v>133</v>
      </c>
      <c r="E484" s="221" t="s">
        <v>19</v>
      </c>
      <c r="F484" s="222" t="s">
        <v>458</v>
      </c>
      <c r="G484" s="219"/>
      <c r="H484" s="221" t="s">
        <v>19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8" t="s">
        <v>133</v>
      </c>
      <c r="AU484" s="228" t="s">
        <v>79</v>
      </c>
      <c r="AV484" s="13" t="s">
        <v>77</v>
      </c>
      <c r="AW484" s="13" t="s">
        <v>33</v>
      </c>
      <c r="AX484" s="13" t="s">
        <v>72</v>
      </c>
      <c r="AY484" s="228" t="s">
        <v>121</v>
      </c>
    </row>
    <row r="485" s="13" customFormat="1">
      <c r="A485" s="13"/>
      <c r="B485" s="218"/>
      <c r="C485" s="219"/>
      <c r="D485" s="220" t="s">
        <v>133</v>
      </c>
      <c r="E485" s="221" t="s">
        <v>19</v>
      </c>
      <c r="F485" s="222" t="s">
        <v>231</v>
      </c>
      <c r="G485" s="219"/>
      <c r="H485" s="221" t="s">
        <v>19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8" t="s">
        <v>133</v>
      </c>
      <c r="AU485" s="228" t="s">
        <v>79</v>
      </c>
      <c r="AV485" s="13" t="s">
        <v>77</v>
      </c>
      <c r="AW485" s="13" t="s">
        <v>33</v>
      </c>
      <c r="AX485" s="13" t="s">
        <v>72</v>
      </c>
      <c r="AY485" s="228" t="s">
        <v>121</v>
      </c>
    </row>
    <row r="486" s="14" customFormat="1">
      <c r="A486" s="14"/>
      <c r="B486" s="229"/>
      <c r="C486" s="230"/>
      <c r="D486" s="220" t="s">
        <v>133</v>
      </c>
      <c r="E486" s="231" t="s">
        <v>19</v>
      </c>
      <c r="F486" s="232" t="s">
        <v>459</v>
      </c>
      <c r="G486" s="230"/>
      <c r="H486" s="233">
        <v>1.742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9" t="s">
        <v>133</v>
      </c>
      <c r="AU486" s="239" t="s">
        <v>79</v>
      </c>
      <c r="AV486" s="14" t="s">
        <v>79</v>
      </c>
      <c r="AW486" s="14" t="s">
        <v>33</v>
      </c>
      <c r="AX486" s="14" t="s">
        <v>72</v>
      </c>
      <c r="AY486" s="239" t="s">
        <v>121</v>
      </c>
    </row>
    <row r="487" s="13" customFormat="1">
      <c r="A487" s="13"/>
      <c r="B487" s="218"/>
      <c r="C487" s="219"/>
      <c r="D487" s="220" t="s">
        <v>133</v>
      </c>
      <c r="E487" s="221" t="s">
        <v>19</v>
      </c>
      <c r="F487" s="222" t="s">
        <v>234</v>
      </c>
      <c r="G487" s="219"/>
      <c r="H487" s="221" t="s">
        <v>19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8" t="s">
        <v>133</v>
      </c>
      <c r="AU487" s="228" t="s">
        <v>79</v>
      </c>
      <c r="AV487" s="13" t="s">
        <v>77</v>
      </c>
      <c r="AW487" s="13" t="s">
        <v>33</v>
      </c>
      <c r="AX487" s="13" t="s">
        <v>72</v>
      </c>
      <c r="AY487" s="228" t="s">
        <v>121</v>
      </c>
    </row>
    <row r="488" s="14" customFormat="1">
      <c r="A488" s="14"/>
      <c r="B488" s="229"/>
      <c r="C488" s="230"/>
      <c r="D488" s="220" t="s">
        <v>133</v>
      </c>
      <c r="E488" s="231" t="s">
        <v>19</v>
      </c>
      <c r="F488" s="232" t="s">
        <v>460</v>
      </c>
      <c r="G488" s="230"/>
      <c r="H488" s="233">
        <v>5.2270000000000003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9" t="s">
        <v>133</v>
      </c>
      <c r="AU488" s="239" t="s">
        <v>79</v>
      </c>
      <c r="AV488" s="14" t="s">
        <v>79</v>
      </c>
      <c r="AW488" s="14" t="s">
        <v>33</v>
      </c>
      <c r="AX488" s="14" t="s">
        <v>72</v>
      </c>
      <c r="AY488" s="239" t="s">
        <v>121</v>
      </c>
    </row>
    <row r="489" s="14" customFormat="1">
      <c r="A489" s="14"/>
      <c r="B489" s="229"/>
      <c r="C489" s="230"/>
      <c r="D489" s="220" t="s">
        <v>133</v>
      </c>
      <c r="E489" s="231" t="s">
        <v>19</v>
      </c>
      <c r="F489" s="232" t="s">
        <v>461</v>
      </c>
      <c r="G489" s="230"/>
      <c r="H489" s="233">
        <v>2.3399999999999999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133</v>
      </c>
      <c r="AU489" s="239" t="s">
        <v>79</v>
      </c>
      <c r="AV489" s="14" t="s">
        <v>79</v>
      </c>
      <c r="AW489" s="14" t="s">
        <v>33</v>
      </c>
      <c r="AX489" s="14" t="s">
        <v>72</v>
      </c>
      <c r="AY489" s="239" t="s">
        <v>121</v>
      </c>
    </row>
    <row r="490" s="14" customFormat="1">
      <c r="A490" s="14"/>
      <c r="B490" s="229"/>
      <c r="C490" s="230"/>
      <c r="D490" s="220" t="s">
        <v>133</v>
      </c>
      <c r="E490" s="231" t="s">
        <v>19</v>
      </c>
      <c r="F490" s="232" t="s">
        <v>462</v>
      </c>
      <c r="G490" s="230"/>
      <c r="H490" s="233">
        <v>0.745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9" t="s">
        <v>133</v>
      </c>
      <c r="AU490" s="239" t="s">
        <v>79</v>
      </c>
      <c r="AV490" s="14" t="s">
        <v>79</v>
      </c>
      <c r="AW490" s="14" t="s">
        <v>33</v>
      </c>
      <c r="AX490" s="14" t="s">
        <v>72</v>
      </c>
      <c r="AY490" s="239" t="s">
        <v>121</v>
      </c>
    </row>
    <row r="491" s="14" customFormat="1">
      <c r="A491" s="14"/>
      <c r="B491" s="229"/>
      <c r="C491" s="230"/>
      <c r="D491" s="220" t="s">
        <v>133</v>
      </c>
      <c r="E491" s="231" t="s">
        <v>19</v>
      </c>
      <c r="F491" s="232" t="s">
        <v>463</v>
      </c>
      <c r="G491" s="230"/>
      <c r="H491" s="233">
        <v>21.091999999999999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9" t="s">
        <v>133</v>
      </c>
      <c r="AU491" s="239" t="s">
        <v>79</v>
      </c>
      <c r="AV491" s="14" t="s">
        <v>79</v>
      </c>
      <c r="AW491" s="14" t="s">
        <v>33</v>
      </c>
      <c r="AX491" s="14" t="s">
        <v>72</v>
      </c>
      <c r="AY491" s="239" t="s">
        <v>121</v>
      </c>
    </row>
    <row r="492" s="13" customFormat="1">
      <c r="A492" s="13"/>
      <c r="B492" s="218"/>
      <c r="C492" s="219"/>
      <c r="D492" s="220" t="s">
        <v>133</v>
      </c>
      <c r="E492" s="221" t="s">
        <v>19</v>
      </c>
      <c r="F492" s="222" t="s">
        <v>251</v>
      </c>
      <c r="G492" s="219"/>
      <c r="H492" s="221" t="s">
        <v>19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8" t="s">
        <v>133</v>
      </c>
      <c r="AU492" s="228" t="s">
        <v>79</v>
      </c>
      <c r="AV492" s="13" t="s">
        <v>77</v>
      </c>
      <c r="AW492" s="13" t="s">
        <v>33</v>
      </c>
      <c r="AX492" s="13" t="s">
        <v>72</v>
      </c>
      <c r="AY492" s="228" t="s">
        <v>121</v>
      </c>
    </row>
    <row r="493" s="14" customFormat="1">
      <c r="A493" s="14"/>
      <c r="B493" s="229"/>
      <c r="C493" s="230"/>
      <c r="D493" s="220" t="s">
        <v>133</v>
      </c>
      <c r="E493" s="231" t="s">
        <v>19</v>
      </c>
      <c r="F493" s="232" t="s">
        <v>459</v>
      </c>
      <c r="G493" s="230"/>
      <c r="H493" s="233">
        <v>1.742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9" t="s">
        <v>133</v>
      </c>
      <c r="AU493" s="239" t="s">
        <v>79</v>
      </c>
      <c r="AV493" s="14" t="s">
        <v>79</v>
      </c>
      <c r="AW493" s="14" t="s">
        <v>33</v>
      </c>
      <c r="AX493" s="14" t="s">
        <v>72</v>
      </c>
      <c r="AY493" s="239" t="s">
        <v>121</v>
      </c>
    </row>
    <row r="494" s="14" customFormat="1">
      <c r="A494" s="14"/>
      <c r="B494" s="229"/>
      <c r="C494" s="230"/>
      <c r="D494" s="220" t="s">
        <v>133</v>
      </c>
      <c r="E494" s="231" t="s">
        <v>19</v>
      </c>
      <c r="F494" s="232" t="s">
        <v>464</v>
      </c>
      <c r="G494" s="230"/>
      <c r="H494" s="233">
        <v>0.999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9" t="s">
        <v>133</v>
      </c>
      <c r="AU494" s="239" t="s">
        <v>79</v>
      </c>
      <c r="AV494" s="14" t="s">
        <v>79</v>
      </c>
      <c r="AW494" s="14" t="s">
        <v>33</v>
      </c>
      <c r="AX494" s="14" t="s">
        <v>72</v>
      </c>
      <c r="AY494" s="239" t="s">
        <v>121</v>
      </c>
    </row>
    <row r="495" s="14" customFormat="1">
      <c r="A495" s="14"/>
      <c r="B495" s="229"/>
      <c r="C495" s="230"/>
      <c r="D495" s="220" t="s">
        <v>133</v>
      </c>
      <c r="E495" s="231" t="s">
        <v>19</v>
      </c>
      <c r="F495" s="232" t="s">
        <v>463</v>
      </c>
      <c r="G495" s="230"/>
      <c r="H495" s="233">
        <v>21.091999999999999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9" t="s">
        <v>133</v>
      </c>
      <c r="AU495" s="239" t="s">
        <v>79</v>
      </c>
      <c r="AV495" s="14" t="s">
        <v>79</v>
      </c>
      <c r="AW495" s="14" t="s">
        <v>33</v>
      </c>
      <c r="AX495" s="14" t="s">
        <v>72</v>
      </c>
      <c r="AY495" s="239" t="s">
        <v>121</v>
      </c>
    </row>
    <row r="496" s="14" customFormat="1">
      <c r="A496" s="14"/>
      <c r="B496" s="229"/>
      <c r="C496" s="230"/>
      <c r="D496" s="220" t="s">
        <v>133</v>
      </c>
      <c r="E496" s="231" t="s">
        <v>19</v>
      </c>
      <c r="F496" s="232" t="s">
        <v>465</v>
      </c>
      <c r="G496" s="230"/>
      <c r="H496" s="233">
        <v>0.64800000000000002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9" t="s">
        <v>133</v>
      </c>
      <c r="AU496" s="239" t="s">
        <v>79</v>
      </c>
      <c r="AV496" s="14" t="s">
        <v>79</v>
      </c>
      <c r="AW496" s="14" t="s">
        <v>33</v>
      </c>
      <c r="AX496" s="14" t="s">
        <v>72</v>
      </c>
      <c r="AY496" s="239" t="s">
        <v>121</v>
      </c>
    </row>
    <row r="497" s="14" customFormat="1">
      <c r="A497" s="14"/>
      <c r="B497" s="229"/>
      <c r="C497" s="230"/>
      <c r="D497" s="220" t="s">
        <v>133</v>
      </c>
      <c r="E497" s="231" t="s">
        <v>19</v>
      </c>
      <c r="F497" s="232" t="s">
        <v>466</v>
      </c>
      <c r="G497" s="230"/>
      <c r="H497" s="233">
        <v>3.0670000000000002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9" t="s">
        <v>133</v>
      </c>
      <c r="AU497" s="239" t="s">
        <v>79</v>
      </c>
      <c r="AV497" s="14" t="s">
        <v>79</v>
      </c>
      <c r="AW497" s="14" t="s">
        <v>33</v>
      </c>
      <c r="AX497" s="14" t="s">
        <v>72</v>
      </c>
      <c r="AY497" s="239" t="s">
        <v>121</v>
      </c>
    </row>
    <row r="498" s="15" customFormat="1">
      <c r="A498" s="15"/>
      <c r="B498" s="240"/>
      <c r="C498" s="241"/>
      <c r="D498" s="220" t="s">
        <v>133</v>
      </c>
      <c r="E498" s="242" t="s">
        <v>19</v>
      </c>
      <c r="F498" s="243" t="s">
        <v>173</v>
      </c>
      <c r="G498" s="241"/>
      <c r="H498" s="244">
        <v>58.694000000000003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0" t="s">
        <v>133</v>
      </c>
      <c r="AU498" s="250" t="s">
        <v>79</v>
      </c>
      <c r="AV498" s="15" t="s">
        <v>129</v>
      </c>
      <c r="AW498" s="15" t="s">
        <v>33</v>
      </c>
      <c r="AX498" s="15" t="s">
        <v>77</v>
      </c>
      <c r="AY498" s="250" t="s">
        <v>121</v>
      </c>
    </row>
    <row r="499" s="2" customFormat="1" ht="16.5" customHeight="1">
      <c r="A499" s="41"/>
      <c r="B499" s="42"/>
      <c r="C499" s="200" t="s">
        <v>467</v>
      </c>
      <c r="D499" s="200" t="s">
        <v>124</v>
      </c>
      <c r="E499" s="201" t="s">
        <v>468</v>
      </c>
      <c r="F499" s="202" t="s">
        <v>469</v>
      </c>
      <c r="G499" s="203" t="s">
        <v>145</v>
      </c>
      <c r="H499" s="204">
        <v>139.47</v>
      </c>
      <c r="I499" s="205"/>
      <c r="J499" s="206">
        <f>ROUND(I499*H499,2)</f>
        <v>0</v>
      </c>
      <c r="K499" s="202" t="s">
        <v>128</v>
      </c>
      <c r="L499" s="47"/>
      <c r="M499" s="207" t="s">
        <v>19</v>
      </c>
      <c r="N499" s="208" t="s">
        <v>43</v>
      </c>
      <c r="O499" s="87"/>
      <c r="P499" s="209">
        <f>O499*H499</f>
        <v>0</v>
      </c>
      <c r="Q499" s="209">
        <v>3.0000000000000001E-05</v>
      </c>
      <c r="R499" s="209">
        <f>Q499*H499</f>
        <v>0.0041841000000000005</v>
      </c>
      <c r="S499" s="209">
        <v>0</v>
      </c>
      <c r="T499" s="210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1" t="s">
        <v>129</v>
      </c>
      <c r="AT499" s="211" t="s">
        <v>124</v>
      </c>
      <c r="AU499" s="211" t="s">
        <v>79</v>
      </c>
      <c r="AY499" s="20" t="s">
        <v>121</v>
      </c>
      <c r="BE499" s="212">
        <f>IF(N499="základní",J499,0)</f>
        <v>0</v>
      </c>
      <c r="BF499" s="212">
        <f>IF(N499="snížená",J499,0)</f>
        <v>0</v>
      </c>
      <c r="BG499" s="212">
        <f>IF(N499="zákl. přenesená",J499,0)</f>
        <v>0</v>
      </c>
      <c r="BH499" s="212">
        <f>IF(N499="sníž. přenesená",J499,0)</f>
        <v>0</v>
      </c>
      <c r="BI499" s="212">
        <f>IF(N499="nulová",J499,0)</f>
        <v>0</v>
      </c>
      <c r="BJ499" s="20" t="s">
        <v>77</v>
      </c>
      <c r="BK499" s="212">
        <f>ROUND(I499*H499,2)</f>
        <v>0</v>
      </c>
      <c r="BL499" s="20" t="s">
        <v>129</v>
      </c>
      <c r="BM499" s="211" t="s">
        <v>470</v>
      </c>
    </row>
    <row r="500" s="2" customFormat="1">
      <c r="A500" s="41"/>
      <c r="B500" s="42"/>
      <c r="C500" s="43"/>
      <c r="D500" s="213" t="s">
        <v>131</v>
      </c>
      <c r="E500" s="43"/>
      <c r="F500" s="214" t="s">
        <v>471</v>
      </c>
      <c r="G500" s="43"/>
      <c r="H500" s="43"/>
      <c r="I500" s="215"/>
      <c r="J500" s="43"/>
      <c r="K500" s="43"/>
      <c r="L500" s="47"/>
      <c r="M500" s="216"/>
      <c r="N500" s="217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131</v>
      </c>
      <c r="AU500" s="20" t="s">
        <v>79</v>
      </c>
    </row>
    <row r="501" s="13" customFormat="1">
      <c r="A501" s="13"/>
      <c r="B501" s="218"/>
      <c r="C501" s="219"/>
      <c r="D501" s="220" t="s">
        <v>133</v>
      </c>
      <c r="E501" s="221" t="s">
        <v>19</v>
      </c>
      <c r="F501" s="222" t="s">
        <v>231</v>
      </c>
      <c r="G501" s="219"/>
      <c r="H501" s="221" t="s">
        <v>19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133</v>
      </c>
      <c r="AU501" s="228" t="s">
        <v>79</v>
      </c>
      <c r="AV501" s="13" t="s">
        <v>77</v>
      </c>
      <c r="AW501" s="13" t="s">
        <v>33</v>
      </c>
      <c r="AX501" s="13" t="s">
        <v>72</v>
      </c>
      <c r="AY501" s="228" t="s">
        <v>121</v>
      </c>
    </row>
    <row r="502" s="14" customFormat="1">
      <c r="A502" s="14"/>
      <c r="B502" s="229"/>
      <c r="C502" s="230"/>
      <c r="D502" s="220" t="s">
        <v>133</v>
      </c>
      <c r="E502" s="231" t="s">
        <v>19</v>
      </c>
      <c r="F502" s="232" t="s">
        <v>472</v>
      </c>
      <c r="G502" s="230"/>
      <c r="H502" s="233">
        <v>11.710000000000001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133</v>
      </c>
      <c r="AU502" s="239" t="s">
        <v>79</v>
      </c>
      <c r="AV502" s="14" t="s">
        <v>79</v>
      </c>
      <c r="AW502" s="14" t="s">
        <v>33</v>
      </c>
      <c r="AX502" s="14" t="s">
        <v>72</v>
      </c>
      <c r="AY502" s="239" t="s">
        <v>121</v>
      </c>
    </row>
    <row r="503" s="13" customFormat="1">
      <c r="A503" s="13"/>
      <c r="B503" s="218"/>
      <c r="C503" s="219"/>
      <c r="D503" s="220" t="s">
        <v>133</v>
      </c>
      <c r="E503" s="221" t="s">
        <v>19</v>
      </c>
      <c r="F503" s="222" t="s">
        <v>234</v>
      </c>
      <c r="G503" s="219"/>
      <c r="H503" s="221" t="s">
        <v>19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8" t="s">
        <v>133</v>
      </c>
      <c r="AU503" s="228" t="s">
        <v>79</v>
      </c>
      <c r="AV503" s="13" t="s">
        <v>77</v>
      </c>
      <c r="AW503" s="13" t="s">
        <v>33</v>
      </c>
      <c r="AX503" s="13" t="s">
        <v>72</v>
      </c>
      <c r="AY503" s="228" t="s">
        <v>121</v>
      </c>
    </row>
    <row r="504" s="14" customFormat="1">
      <c r="A504" s="14"/>
      <c r="B504" s="229"/>
      <c r="C504" s="230"/>
      <c r="D504" s="220" t="s">
        <v>133</v>
      </c>
      <c r="E504" s="231" t="s">
        <v>19</v>
      </c>
      <c r="F504" s="232" t="s">
        <v>473</v>
      </c>
      <c r="G504" s="230"/>
      <c r="H504" s="233">
        <v>57.210000000000001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9" t="s">
        <v>133</v>
      </c>
      <c r="AU504" s="239" t="s">
        <v>79</v>
      </c>
      <c r="AV504" s="14" t="s">
        <v>79</v>
      </c>
      <c r="AW504" s="14" t="s">
        <v>33</v>
      </c>
      <c r="AX504" s="14" t="s">
        <v>72</v>
      </c>
      <c r="AY504" s="239" t="s">
        <v>121</v>
      </c>
    </row>
    <row r="505" s="13" customFormat="1">
      <c r="A505" s="13"/>
      <c r="B505" s="218"/>
      <c r="C505" s="219"/>
      <c r="D505" s="220" t="s">
        <v>133</v>
      </c>
      <c r="E505" s="221" t="s">
        <v>19</v>
      </c>
      <c r="F505" s="222" t="s">
        <v>243</v>
      </c>
      <c r="G505" s="219"/>
      <c r="H505" s="221" t="s">
        <v>19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8" t="s">
        <v>133</v>
      </c>
      <c r="AU505" s="228" t="s">
        <v>79</v>
      </c>
      <c r="AV505" s="13" t="s">
        <v>77</v>
      </c>
      <c r="AW505" s="13" t="s">
        <v>33</v>
      </c>
      <c r="AX505" s="13" t="s">
        <v>72</v>
      </c>
      <c r="AY505" s="228" t="s">
        <v>121</v>
      </c>
    </row>
    <row r="506" s="14" customFormat="1">
      <c r="A506" s="14"/>
      <c r="B506" s="229"/>
      <c r="C506" s="230"/>
      <c r="D506" s="220" t="s">
        <v>133</v>
      </c>
      <c r="E506" s="231" t="s">
        <v>19</v>
      </c>
      <c r="F506" s="232" t="s">
        <v>474</v>
      </c>
      <c r="G506" s="230"/>
      <c r="H506" s="233">
        <v>11.94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9" t="s">
        <v>133</v>
      </c>
      <c r="AU506" s="239" t="s">
        <v>79</v>
      </c>
      <c r="AV506" s="14" t="s">
        <v>79</v>
      </c>
      <c r="AW506" s="14" t="s">
        <v>33</v>
      </c>
      <c r="AX506" s="14" t="s">
        <v>72</v>
      </c>
      <c r="AY506" s="239" t="s">
        <v>121</v>
      </c>
    </row>
    <row r="507" s="13" customFormat="1">
      <c r="A507" s="13"/>
      <c r="B507" s="218"/>
      <c r="C507" s="219"/>
      <c r="D507" s="220" t="s">
        <v>133</v>
      </c>
      <c r="E507" s="221" t="s">
        <v>19</v>
      </c>
      <c r="F507" s="222" t="s">
        <v>251</v>
      </c>
      <c r="G507" s="219"/>
      <c r="H507" s="221" t="s">
        <v>19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8" t="s">
        <v>133</v>
      </c>
      <c r="AU507" s="228" t="s">
        <v>79</v>
      </c>
      <c r="AV507" s="13" t="s">
        <v>77</v>
      </c>
      <c r="AW507" s="13" t="s">
        <v>33</v>
      </c>
      <c r="AX507" s="13" t="s">
        <v>72</v>
      </c>
      <c r="AY507" s="228" t="s">
        <v>121</v>
      </c>
    </row>
    <row r="508" s="14" customFormat="1">
      <c r="A508" s="14"/>
      <c r="B508" s="229"/>
      <c r="C508" s="230"/>
      <c r="D508" s="220" t="s">
        <v>133</v>
      </c>
      <c r="E508" s="231" t="s">
        <v>19</v>
      </c>
      <c r="F508" s="232" t="s">
        <v>475</v>
      </c>
      <c r="G508" s="230"/>
      <c r="H508" s="233">
        <v>58.609999999999999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9" t="s">
        <v>133</v>
      </c>
      <c r="AU508" s="239" t="s">
        <v>79</v>
      </c>
      <c r="AV508" s="14" t="s">
        <v>79</v>
      </c>
      <c r="AW508" s="14" t="s">
        <v>33</v>
      </c>
      <c r="AX508" s="14" t="s">
        <v>72</v>
      </c>
      <c r="AY508" s="239" t="s">
        <v>121</v>
      </c>
    </row>
    <row r="509" s="15" customFormat="1">
      <c r="A509" s="15"/>
      <c r="B509" s="240"/>
      <c r="C509" s="241"/>
      <c r="D509" s="220" t="s">
        <v>133</v>
      </c>
      <c r="E509" s="242" t="s">
        <v>19</v>
      </c>
      <c r="F509" s="243" t="s">
        <v>173</v>
      </c>
      <c r="G509" s="241"/>
      <c r="H509" s="244">
        <v>139.47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0" t="s">
        <v>133</v>
      </c>
      <c r="AU509" s="250" t="s">
        <v>79</v>
      </c>
      <c r="AV509" s="15" t="s">
        <v>129</v>
      </c>
      <c r="AW509" s="15" t="s">
        <v>33</v>
      </c>
      <c r="AX509" s="15" t="s">
        <v>77</v>
      </c>
      <c r="AY509" s="250" t="s">
        <v>121</v>
      </c>
    </row>
    <row r="510" s="2" customFormat="1" ht="16.5" customHeight="1">
      <c r="A510" s="41"/>
      <c r="B510" s="42"/>
      <c r="C510" s="251" t="s">
        <v>476</v>
      </c>
      <c r="D510" s="251" t="s">
        <v>211</v>
      </c>
      <c r="E510" s="252" t="s">
        <v>477</v>
      </c>
      <c r="F510" s="253" t="s">
        <v>478</v>
      </c>
      <c r="G510" s="254" t="s">
        <v>145</v>
      </c>
      <c r="H510" s="255">
        <v>146.44399999999999</v>
      </c>
      <c r="I510" s="256"/>
      <c r="J510" s="257">
        <f>ROUND(I510*H510,2)</f>
        <v>0</v>
      </c>
      <c r="K510" s="253" t="s">
        <v>128</v>
      </c>
      <c r="L510" s="258"/>
      <c r="M510" s="259" t="s">
        <v>19</v>
      </c>
      <c r="N510" s="260" t="s">
        <v>43</v>
      </c>
      <c r="O510" s="87"/>
      <c r="P510" s="209">
        <f>O510*H510</f>
        <v>0</v>
      </c>
      <c r="Q510" s="209">
        <v>0.00068000000000000005</v>
      </c>
      <c r="R510" s="209">
        <f>Q510*H510</f>
        <v>0.099581920000000004</v>
      </c>
      <c r="S510" s="209">
        <v>0</v>
      </c>
      <c r="T510" s="210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1" t="s">
        <v>197</v>
      </c>
      <c r="AT510" s="211" t="s">
        <v>211</v>
      </c>
      <c r="AU510" s="211" t="s">
        <v>79</v>
      </c>
      <c r="AY510" s="20" t="s">
        <v>121</v>
      </c>
      <c r="BE510" s="212">
        <f>IF(N510="základní",J510,0)</f>
        <v>0</v>
      </c>
      <c r="BF510" s="212">
        <f>IF(N510="snížená",J510,0)</f>
        <v>0</v>
      </c>
      <c r="BG510" s="212">
        <f>IF(N510="zákl. přenesená",J510,0)</f>
        <v>0</v>
      </c>
      <c r="BH510" s="212">
        <f>IF(N510="sníž. přenesená",J510,0)</f>
        <v>0</v>
      </c>
      <c r="BI510" s="212">
        <f>IF(N510="nulová",J510,0)</f>
        <v>0</v>
      </c>
      <c r="BJ510" s="20" t="s">
        <v>77</v>
      </c>
      <c r="BK510" s="212">
        <f>ROUND(I510*H510,2)</f>
        <v>0</v>
      </c>
      <c r="BL510" s="20" t="s">
        <v>129</v>
      </c>
      <c r="BM510" s="211" t="s">
        <v>479</v>
      </c>
    </row>
    <row r="511" s="14" customFormat="1">
      <c r="A511" s="14"/>
      <c r="B511" s="229"/>
      <c r="C511" s="230"/>
      <c r="D511" s="220" t="s">
        <v>133</v>
      </c>
      <c r="E511" s="230"/>
      <c r="F511" s="232" t="s">
        <v>480</v>
      </c>
      <c r="G511" s="230"/>
      <c r="H511" s="233">
        <v>146.44399999999999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9" t="s">
        <v>133</v>
      </c>
      <c r="AU511" s="239" t="s">
        <v>79</v>
      </c>
      <c r="AV511" s="14" t="s">
        <v>79</v>
      </c>
      <c r="AW511" s="14" t="s">
        <v>4</v>
      </c>
      <c r="AX511" s="14" t="s">
        <v>77</v>
      </c>
      <c r="AY511" s="239" t="s">
        <v>121</v>
      </c>
    </row>
    <row r="512" s="2" customFormat="1" ht="24.15" customHeight="1">
      <c r="A512" s="41"/>
      <c r="B512" s="42"/>
      <c r="C512" s="200" t="s">
        <v>481</v>
      </c>
      <c r="D512" s="200" t="s">
        <v>124</v>
      </c>
      <c r="E512" s="201" t="s">
        <v>482</v>
      </c>
      <c r="F512" s="202" t="s">
        <v>483</v>
      </c>
      <c r="G512" s="203" t="s">
        <v>145</v>
      </c>
      <c r="H512" s="204">
        <v>285.75999999999999</v>
      </c>
      <c r="I512" s="205"/>
      <c r="J512" s="206">
        <f>ROUND(I512*H512,2)</f>
        <v>0</v>
      </c>
      <c r="K512" s="202" t="s">
        <v>128</v>
      </c>
      <c r="L512" s="47"/>
      <c r="M512" s="207" t="s">
        <v>19</v>
      </c>
      <c r="N512" s="208" t="s">
        <v>43</v>
      </c>
      <c r="O512" s="87"/>
      <c r="P512" s="209">
        <f>O512*H512</f>
        <v>0</v>
      </c>
      <c r="Q512" s="209">
        <v>0</v>
      </c>
      <c r="R512" s="209">
        <f>Q512*H512</f>
        <v>0</v>
      </c>
      <c r="S512" s="209">
        <v>0</v>
      </c>
      <c r="T512" s="210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1" t="s">
        <v>129</v>
      </c>
      <c r="AT512" s="211" t="s">
        <v>124</v>
      </c>
      <c r="AU512" s="211" t="s">
        <v>79</v>
      </c>
      <c r="AY512" s="20" t="s">
        <v>121</v>
      </c>
      <c r="BE512" s="212">
        <f>IF(N512="základní",J512,0)</f>
        <v>0</v>
      </c>
      <c r="BF512" s="212">
        <f>IF(N512="snížená",J512,0)</f>
        <v>0</v>
      </c>
      <c r="BG512" s="212">
        <f>IF(N512="zákl. přenesená",J512,0)</f>
        <v>0</v>
      </c>
      <c r="BH512" s="212">
        <f>IF(N512="sníž. přenesená",J512,0)</f>
        <v>0</v>
      </c>
      <c r="BI512" s="212">
        <f>IF(N512="nulová",J512,0)</f>
        <v>0</v>
      </c>
      <c r="BJ512" s="20" t="s">
        <v>77</v>
      </c>
      <c r="BK512" s="212">
        <f>ROUND(I512*H512,2)</f>
        <v>0</v>
      </c>
      <c r="BL512" s="20" t="s">
        <v>129</v>
      </c>
      <c r="BM512" s="211" t="s">
        <v>484</v>
      </c>
    </row>
    <row r="513" s="2" customFormat="1">
      <c r="A513" s="41"/>
      <c r="B513" s="42"/>
      <c r="C513" s="43"/>
      <c r="D513" s="213" t="s">
        <v>131</v>
      </c>
      <c r="E513" s="43"/>
      <c r="F513" s="214" t="s">
        <v>485</v>
      </c>
      <c r="G513" s="43"/>
      <c r="H513" s="43"/>
      <c r="I513" s="215"/>
      <c r="J513" s="43"/>
      <c r="K513" s="43"/>
      <c r="L513" s="47"/>
      <c r="M513" s="216"/>
      <c r="N513" s="217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131</v>
      </c>
      <c r="AU513" s="20" t="s">
        <v>79</v>
      </c>
    </row>
    <row r="514" s="13" customFormat="1">
      <c r="A514" s="13"/>
      <c r="B514" s="218"/>
      <c r="C514" s="219"/>
      <c r="D514" s="220" t="s">
        <v>133</v>
      </c>
      <c r="E514" s="221" t="s">
        <v>19</v>
      </c>
      <c r="F514" s="222" t="s">
        <v>155</v>
      </c>
      <c r="G514" s="219"/>
      <c r="H514" s="221" t="s">
        <v>19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8" t="s">
        <v>133</v>
      </c>
      <c r="AU514" s="228" t="s">
        <v>79</v>
      </c>
      <c r="AV514" s="13" t="s">
        <v>77</v>
      </c>
      <c r="AW514" s="13" t="s">
        <v>33</v>
      </c>
      <c r="AX514" s="13" t="s">
        <v>72</v>
      </c>
      <c r="AY514" s="228" t="s">
        <v>121</v>
      </c>
    </row>
    <row r="515" s="14" customFormat="1">
      <c r="A515" s="14"/>
      <c r="B515" s="229"/>
      <c r="C515" s="230"/>
      <c r="D515" s="220" t="s">
        <v>133</v>
      </c>
      <c r="E515" s="231" t="s">
        <v>19</v>
      </c>
      <c r="F515" s="232" t="s">
        <v>486</v>
      </c>
      <c r="G515" s="230"/>
      <c r="H515" s="233">
        <v>5.5999999999999996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9" t="s">
        <v>133</v>
      </c>
      <c r="AU515" s="239" t="s">
        <v>79</v>
      </c>
      <c r="AV515" s="14" t="s">
        <v>79</v>
      </c>
      <c r="AW515" s="14" t="s">
        <v>33</v>
      </c>
      <c r="AX515" s="14" t="s">
        <v>72</v>
      </c>
      <c r="AY515" s="239" t="s">
        <v>121</v>
      </c>
    </row>
    <row r="516" s="13" customFormat="1">
      <c r="A516" s="13"/>
      <c r="B516" s="218"/>
      <c r="C516" s="219"/>
      <c r="D516" s="220" t="s">
        <v>133</v>
      </c>
      <c r="E516" s="221" t="s">
        <v>19</v>
      </c>
      <c r="F516" s="222" t="s">
        <v>157</v>
      </c>
      <c r="G516" s="219"/>
      <c r="H516" s="221" t="s">
        <v>19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8" t="s">
        <v>133</v>
      </c>
      <c r="AU516" s="228" t="s">
        <v>79</v>
      </c>
      <c r="AV516" s="13" t="s">
        <v>77</v>
      </c>
      <c r="AW516" s="13" t="s">
        <v>33</v>
      </c>
      <c r="AX516" s="13" t="s">
        <v>72</v>
      </c>
      <c r="AY516" s="228" t="s">
        <v>121</v>
      </c>
    </row>
    <row r="517" s="14" customFormat="1">
      <c r="A517" s="14"/>
      <c r="B517" s="229"/>
      <c r="C517" s="230"/>
      <c r="D517" s="220" t="s">
        <v>133</v>
      </c>
      <c r="E517" s="231" t="s">
        <v>19</v>
      </c>
      <c r="F517" s="232" t="s">
        <v>487</v>
      </c>
      <c r="G517" s="230"/>
      <c r="H517" s="233">
        <v>16.800000000000001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9" t="s">
        <v>133</v>
      </c>
      <c r="AU517" s="239" t="s">
        <v>79</v>
      </c>
      <c r="AV517" s="14" t="s">
        <v>79</v>
      </c>
      <c r="AW517" s="14" t="s">
        <v>33</v>
      </c>
      <c r="AX517" s="14" t="s">
        <v>72</v>
      </c>
      <c r="AY517" s="239" t="s">
        <v>121</v>
      </c>
    </row>
    <row r="518" s="14" customFormat="1">
      <c r="A518" s="14"/>
      <c r="B518" s="229"/>
      <c r="C518" s="230"/>
      <c r="D518" s="220" t="s">
        <v>133</v>
      </c>
      <c r="E518" s="231" t="s">
        <v>19</v>
      </c>
      <c r="F518" s="232" t="s">
        <v>488</v>
      </c>
      <c r="G518" s="230"/>
      <c r="H518" s="233">
        <v>10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9" t="s">
        <v>133</v>
      </c>
      <c r="AU518" s="239" t="s">
        <v>79</v>
      </c>
      <c r="AV518" s="14" t="s">
        <v>79</v>
      </c>
      <c r="AW518" s="14" t="s">
        <v>33</v>
      </c>
      <c r="AX518" s="14" t="s">
        <v>72</v>
      </c>
      <c r="AY518" s="239" t="s">
        <v>121</v>
      </c>
    </row>
    <row r="519" s="14" customFormat="1">
      <c r="A519" s="14"/>
      <c r="B519" s="229"/>
      <c r="C519" s="230"/>
      <c r="D519" s="220" t="s">
        <v>133</v>
      </c>
      <c r="E519" s="231" t="s">
        <v>19</v>
      </c>
      <c r="F519" s="232" t="s">
        <v>489</v>
      </c>
      <c r="G519" s="230"/>
      <c r="H519" s="233">
        <v>2.7599999999999998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9" t="s">
        <v>133</v>
      </c>
      <c r="AU519" s="239" t="s">
        <v>79</v>
      </c>
      <c r="AV519" s="14" t="s">
        <v>79</v>
      </c>
      <c r="AW519" s="14" t="s">
        <v>33</v>
      </c>
      <c r="AX519" s="14" t="s">
        <v>72</v>
      </c>
      <c r="AY519" s="239" t="s">
        <v>121</v>
      </c>
    </row>
    <row r="520" s="14" customFormat="1">
      <c r="A520" s="14"/>
      <c r="B520" s="229"/>
      <c r="C520" s="230"/>
      <c r="D520" s="220" t="s">
        <v>133</v>
      </c>
      <c r="E520" s="231" t="s">
        <v>19</v>
      </c>
      <c r="F520" s="232" t="s">
        <v>490</v>
      </c>
      <c r="G520" s="230"/>
      <c r="H520" s="233">
        <v>77.5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9" t="s">
        <v>133</v>
      </c>
      <c r="AU520" s="239" t="s">
        <v>79</v>
      </c>
      <c r="AV520" s="14" t="s">
        <v>79</v>
      </c>
      <c r="AW520" s="14" t="s">
        <v>33</v>
      </c>
      <c r="AX520" s="14" t="s">
        <v>72</v>
      </c>
      <c r="AY520" s="239" t="s">
        <v>121</v>
      </c>
    </row>
    <row r="521" s="14" customFormat="1">
      <c r="A521" s="14"/>
      <c r="B521" s="229"/>
      <c r="C521" s="230"/>
      <c r="D521" s="220" t="s">
        <v>133</v>
      </c>
      <c r="E521" s="231" t="s">
        <v>19</v>
      </c>
      <c r="F521" s="232" t="s">
        <v>491</v>
      </c>
      <c r="G521" s="230"/>
      <c r="H521" s="233">
        <v>2.3999999999999999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9" t="s">
        <v>133</v>
      </c>
      <c r="AU521" s="239" t="s">
        <v>79</v>
      </c>
      <c r="AV521" s="14" t="s">
        <v>79</v>
      </c>
      <c r="AW521" s="14" t="s">
        <v>33</v>
      </c>
      <c r="AX521" s="14" t="s">
        <v>72</v>
      </c>
      <c r="AY521" s="239" t="s">
        <v>121</v>
      </c>
    </row>
    <row r="522" s="14" customFormat="1">
      <c r="A522" s="14"/>
      <c r="B522" s="229"/>
      <c r="C522" s="230"/>
      <c r="D522" s="220" t="s">
        <v>133</v>
      </c>
      <c r="E522" s="231" t="s">
        <v>19</v>
      </c>
      <c r="F522" s="232" t="s">
        <v>492</v>
      </c>
      <c r="G522" s="230"/>
      <c r="H522" s="233">
        <v>13.26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9" t="s">
        <v>133</v>
      </c>
      <c r="AU522" s="239" t="s">
        <v>79</v>
      </c>
      <c r="AV522" s="14" t="s">
        <v>79</v>
      </c>
      <c r="AW522" s="14" t="s">
        <v>33</v>
      </c>
      <c r="AX522" s="14" t="s">
        <v>72</v>
      </c>
      <c r="AY522" s="239" t="s">
        <v>121</v>
      </c>
    </row>
    <row r="523" s="13" customFormat="1">
      <c r="A523" s="13"/>
      <c r="B523" s="218"/>
      <c r="C523" s="219"/>
      <c r="D523" s="220" t="s">
        <v>133</v>
      </c>
      <c r="E523" s="221" t="s">
        <v>19</v>
      </c>
      <c r="F523" s="222" t="s">
        <v>163</v>
      </c>
      <c r="G523" s="219"/>
      <c r="H523" s="221" t="s">
        <v>19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8" t="s">
        <v>133</v>
      </c>
      <c r="AU523" s="228" t="s">
        <v>79</v>
      </c>
      <c r="AV523" s="13" t="s">
        <v>77</v>
      </c>
      <c r="AW523" s="13" t="s">
        <v>33</v>
      </c>
      <c r="AX523" s="13" t="s">
        <v>72</v>
      </c>
      <c r="AY523" s="228" t="s">
        <v>121</v>
      </c>
    </row>
    <row r="524" s="14" customFormat="1">
      <c r="A524" s="14"/>
      <c r="B524" s="229"/>
      <c r="C524" s="230"/>
      <c r="D524" s="220" t="s">
        <v>133</v>
      </c>
      <c r="E524" s="231" t="s">
        <v>19</v>
      </c>
      <c r="F524" s="232" t="s">
        <v>493</v>
      </c>
      <c r="G524" s="230"/>
      <c r="H524" s="233">
        <v>4.7199999999999998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9" t="s">
        <v>133</v>
      </c>
      <c r="AU524" s="239" t="s">
        <v>79</v>
      </c>
      <c r="AV524" s="14" t="s">
        <v>79</v>
      </c>
      <c r="AW524" s="14" t="s">
        <v>33</v>
      </c>
      <c r="AX524" s="14" t="s">
        <v>72</v>
      </c>
      <c r="AY524" s="239" t="s">
        <v>121</v>
      </c>
    </row>
    <row r="525" s="14" customFormat="1">
      <c r="A525" s="14"/>
      <c r="B525" s="229"/>
      <c r="C525" s="230"/>
      <c r="D525" s="220" t="s">
        <v>133</v>
      </c>
      <c r="E525" s="231" t="s">
        <v>19</v>
      </c>
      <c r="F525" s="232" t="s">
        <v>494</v>
      </c>
      <c r="G525" s="230"/>
      <c r="H525" s="233">
        <v>4.3399999999999999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9" t="s">
        <v>133</v>
      </c>
      <c r="AU525" s="239" t="s">
        <v>79</v>
      </c>
      <c r="AV525" s="14" t="s">
        <v>79</v>
      </c>
      <c r="AW525" s="14" t="s">
        <v>33</v>
      </c>
      <c r="AX525" s="14" t="s">
        <v>72</v>
      </c>
      <c r="AY525" s="239" t="s">
        <v>121</v>
      </c>
    </row>
    <row r="526" s="14" customFormat="1">
      <c r="A526" s="14"/>
      <c r="B526" s="229"/>
      <c r="C526" s="230"/>
      <c r="D526" s="220" t="s">
        <v>133</v>
      </c>
      <c r="E526" s="231" t="s">
        <v>19</v>
      </c>
      <c r="F526" s="232" t="s">
        <v>495</v>
      </c>
      <c r="G526" s="230"/>
      <c r="H526" s="233">
        <v>8.6799999999999997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9" t="s">
        <v>133</v>
      </c>
      <c r="AU526" s="239" t="s">
        <v>79</v>
      </c>
      <c r="AV526" s="14" t="s">
        <v>79</v>
      </c>
      <c r="AW526" s="14" t="s">
        <v>33</v>
      </c>
      <c r="AX526" s="14" t="s">
        <v>72</v>
      </c>
      <c r="AY526" s="239" t="s">
        <v>121</v>
      </c>
    </row>
    <row r="527" s="13" customFormat="1">
      <c r="A527" s="13"/>
      <c r="B527" s="218"/>
      <c r="C527" s="219"/>
      <c r="D527" s="220" t="s">
        <v>133</v>
      </c>
      <c r="E527" s="221" t="s">
        <v>19</v>
      </c>
      <c r="F527" s="222" t="s">
        <v>167</v>
      </c>
      <c r="G527" s="219"/>
      <c r="H527" s="221" t="s">
        <v>19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8" t="s">
        <v>133</v>
      </c>
      <c r="AU527" s="228" t="s">
        <v>79</v>
      </c>
      <c r="AV527" s="13" t="s">
        <v>77</v>
      </c>
      <c r="AW527" s="13" t="s">
        <v>33</v>
      </c>
      <c r="AX527" s="13" t="s">
        <v>72</v>
      </c>
      <c r="AY527" s="228" t="s">
        <v>121</v>
      </c>
    </row>
    <row r="528" s="14" customFormat="1">
      <c r="A528" s="14"/>
      <c r="B528" s="229"/>
      <c r="C528" s="230"/>
      <c r="D528" s="220" t="s">
        <v>133</v>
      </c>
      <c r="E528" s="231" t="s">
        <v>19</v>
      </c>
      <c r="F528" s="232" t="s">
        <v>493</v>
      </c>
      <c r="G528" s="230"/>
      <c r="H528" s="233">
        <v>4.7199999999999998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9" t="s">
        <v>133</v>
      </c>
      <c r="AU528" s="239" t="s">
        <v>79</v>
      </c>
      <c r="AV528" s="14" t="s">
        <v>79</v>
      </c>
      <c r="AW528" s="14" t="s">
        <v>33</v>
      </c>
      <c r="AX528" s="14" t="s">
        <v>72</v>
      </c>
      <c r="AY528" s="239" t="s">
        <v>121</v>
      </c>
    </row>
    <row r="529" s="14" customFormat="1">
      <c r="A529" s="14"/>
      <c r="B529" s="229"/>
      <c r="C529" s="230"/>
      <c r="D529" s="220" t="s">
        <v>133</v>
      </c>
      <c r="E529" s="231" t="s">
        <v>19</v>
      </c>
      <c r="F529" s="232" t="s">
        <v>486</v>
      </c>
      <c r="G529" s="230"/>
      <c r="H529" s="233">
        <v>5.5999999999999996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9" t="s">
        <v>133</v>
      </c>
      <c r="AU529" s="239" t="s">
        <v>79</v>
      </c>
      <c r="AV529" s="14" t="s">
        <v>79</v>
      </c>
      <c r="AW529" s="14" t="s">
        <v>33</v>
      </c>
      <c r="AX529" s="14" t="s">
        <v>72</v>
      </c>
      <c r="AY529" s="239" t="s">
        <v>121</v>
      </c>
    </row>
    <row r="530" s="14" customFormat="1">
      <c r="A530" s="14"/>
      <c r="B530" s="229"/>
      <c r="C530" s="230"/>
      <c r="D530" s="220" t="s">
        <v>133</v>
      </c>
      <c r="E530" s="231" t="s">
        <v>19</v>
      </c>
      <c r="F530" s="232" t="s">
        <v>496</v>
      </c>
      <c r="G530" s="230"/>
      <c r="H530" s="233">
        <v>4.3600000000000003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9" t="s">
        <v>133</v>
      </c>
      <c r="AU530" s="239" t="s">
        <v>79</v>
      </c>
      <c r="AV530" s="14" t="s">
        <v>79</v>
      </c>
      <c r="AW530" s="14" t="s">
        <v>33</v>
      </c>
      <c r="AX530" s="14" t="s">
        <v>72</v>
      </c>
      <c r="AY530" s="239" t="s">
        <v>121</v>
      </c>
    </row>
    <row r="531" s="14" customFormat="1">
      <c r="A531" s="14"/>
      <c r="B531" s="229"/>
      <c r="C531" s="230"/>
      <c r="D531" s="220" t="s">
        <v>133</v>
      </c>
      <c r="E531" s="231" t="s">
        <v>19</v>
      </c>
      <c r="F531" s="232" t="s">
        <v>497</v>
      </c>
      <c r="G531" s="230"/>
      <c r="H531" s="233">
        <v>4.2000000000000002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9" t="s">
        <v>133</v>
      </c>
      <c r="AU531" s="239" t="s">
        <v>79</v>
      </c>
      <c r="AV531" s="14" t="s">
        <v>79</v>
      </c>
      <c r="AW531" s="14" t="s">
        <v>33</v>
      </c>
      <c r="AX531" s="14" t="s">
        <v>72</v>
      </c>
      <c r="AY531" s="239" t="s">
        <v>121</v>
      </c>
    </row>
    <row r="532" s="14" customFormat="1">
      <c r="A532" s="14"/>
      <c r="B532" s="229"/>
      <c r="C532" s="230"/>
      <c r="D532" s="220" t="s">
        <v>133</v>
      </c>
      <c r="E532" s="231" t="s">
        <v>19</v>
      </c>
      <c r="F532" s="232" t="s">
        <v>490</v>
      </c>
      <c r="G532" s="230"/>
      <c r="H532" s="233">
        <v>77.5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9" t="s">
        <v>133</v>
      </c>
      <c r="AU532" s="239" t="s">
        <v>79</v>
      </c>
      <c r="AV532" s="14" t="s">
        <v>79</v>
      </c>
      <c r="AW532" s="14" t="s">
        <v>33</v>
      </c>
      <c r="AX532" s="14" t="s">
        <v>72</v>
      </c>
      <c r="AY532" s="239" t="s">
        <v>121</v>
      </c>
    </row>
    <row r="533" s="14" customFormat="1">
      <c r="A533" s="14"/>
      <c r="B533" s="229"/>
      <c r="C533" s="230"/>
      <c r="D533" s="220" t="s">
        <v>133</v>
      </c>
      <c r="E533" s="231" t="s">
        <v>19</v>
      </c>
      <c r="F533" s="232" t="s">
        <v>491</v>
      </c>
      <c r="G533" s="230"/>
      <c r="H533" s="233">
        <v>2.3999999999999999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9" t="s">
        <v>133</v>
      </c>
      <c r="AU533" s="239" t="s">
        <v>79</v>
      </c>
      <c r="AV533" s="14" t="s">
        <v>79</v>
      </c>
      <c r="AW533" s="14" t="s">
        <v>33</v>
      </c>
      <c r="AX533" s="14" t="s">
        <v>72</v>
      </c>
      <c r="AY533" s="239" t="s">
        <v>121</v>
      </c>
    </row>
    <row r="534" s="14" customFormat="1">
      <c r="A534" s="14"/>
      <c r="B534" s="229"/>
      <c r="C534" s="230"/>
      <c r="D534" s="220" t="s">
        <v>133</v>
      </c>
      <c r="E534" s="231" t="s">
        <v>19</v>
      </c>
      <c r="F534" s="232" t="s">
        <v>498</v>
      </c>
      <c r="G534" s="230"/>
      <c r="H534" s="233">
        <v>4.2999999999999998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9" t="s">
        <v>133</v>
      </c>
      <c r="AU534" s="239" t="s">
        <v>79</v>
      </c>
      <c r="AV534" s="14" t="s">
        <v>79</v>
      </c>
      <c r="AW534" s="14" t="s">
        <v>33</v>
      </c>
      <c r="AX534" s="14" t="s">
        <v>72</v>
      </c>
      <c r="AY534" s="239" t="s">
        <v>121</v>
      </c>
    </row>
    <row r="535" s="14" customFormat="1">
      <c r="A535" s="14"/>
      <c r="B535" s="229"/>
      <c r="C535" s="230"/>
      <c r="D535" s="220" t="s">
        <v>133</v>
      </c>
      <c r="E535" s="231" t="s">
        <v>19</v>
      </c>
      <c r="F535" s="232" t="s">
        <v>499</v>
      </c>
      <c r="G535" s="230"/>
      <c r="H535" s="233">
        <v>11.199999999999999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9" t="s">
        <v>133</v>
      </c>
      <c r="AU535" s="239" t="s">
        <v>79</v>
      </c>
      <c r="AV535" s="14" t="s">
        <v>79</v>
      </c>
      <c r="AW535" s="14" t="s">
        <v>33</v>
      </c>
      <c r="AX535" s="14" t="s">
        <v>72</v>
      </c>
      <c r="AY535" s="239" t="s">
        <v>121</v>
      </c>
    </row>
    <row r="536" s="14" customFormat="1">
      <c r="A536" s="14"/>
      <c r="B536" s="229"/>
      <c r="C536" s="230"/>
      <c r="D536" s="220" t="s">
        <v>133</v>
      </c>
      <c r="E536" s="231" t="s">
        <v>19</v>
      </c>
      <c r="F536" s="232" t="s">
        <v>500</v>
      </c>
      <c r="G536" s="230"/>
      <c r="H536" s="233">
        <v>25.420000000000002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9" t="s">
        <v>133</v>
      </c>
      <c r="AU536" s="239" t="s">
        <v>79</v>
      </c>
      <c r="AV536" s="14" t="s">
        <v>79</v>
      </c>
      <c r="AW536" s="14" t="s">
        <v>33</v>
      </c>
      <c r="AX536" s="14" t="s">
        <v>72</v>
      </c>
      <c r="AY536" s="239" t="s">
        <v>121</v>
      </c>
    </row>
    <row r="537" s="15" customFormat="1">
      <c r="A537" s="15"/>
      <c r="B537" s="240"/>
      <c r="C537" s="241"/>
      <c r="D537" s="220" t="s">
        <v>133</v>
      </c>
      <c r="E537" s="242" t="s">
        <v>19</v>
      </c>
      <c r="F537" s="243" t="s">
        <v>173</v>
      </c>
      <c r="G537" s="241"/>
      <c r="H537" s="244">
        <v>285.76000000000005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0" t="s">
        <v>133</v>
      </c>
      <c r="AU537" s="250" t="s">
        <v>79</v>
      </c>
      <c r="AV537" s="15" t="s">
        <v>129</v>
      </c>
      <c r="AW537" s="15" t="s">
        <v>33</v>
      </c>
      <c r="AX537" s="15" t="s">
        <v>77</v>
      </c>
      <c r="AY537" s="250" t="s">
        <v>121</v>
      </c>
    </row>
    <row r="538" s="2" customFormat="1" ht="16.5" customHeight="1">
      <c r="A538" s="41"/>
      <c r="B538" s="42"/>
      <c r="C538" s="251" t="s">
        <v>501</v>
      </c>
      <c r="D538" s="251" t="s">
        <v>211</v>
      </c>
      <c r="E538" s="252" t="s">
        <v>502</v>
      </c>
      <c r="F538" s="253" t="s">
        <v>503</v>
      </c>
      <c r="G538" s="254" t="s">
        <v>145</v>
      </c>
      <c r="H538" s="255">
        <v>328.62400000000002</v>
      </c>
      <c r="I538" s="256"/>
      <c r="J538" s="257">
        <f>ROUND(I538*H538,2)</f>
        <v>0</v>
      </c>
      <c r="K538" s="253" t="s">
        <v>128</v>
      </c>
      <c r="L538" s="258"/>
      <c r="M538" s="259" t="s">
        <v>19</v>
      </c>
      <c r="N538" s="260" t="s">
        <v>43</v>
      </c>
      <c r="O538" s="87"/>
      <c r="P538" s="209">
        <f>O538*H538</f>
        <v>0</v>
      </c>
      <c r="Q538" s="209">
        <v>3.0000000000000001E-05</v>
      </c>
      <c r="R538" s="209">
        <f>Q538*H538</f>
        <v>0.0098587200000000014</v>
      </c>
      <c r="S538" s="209">
        <v>0</v>
      </c>
      <c r="T538" s="210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1" t="s">
        <v>197</v>
      </c>
      <c r="AT538" s="211" t="s">
        <v>211</v>
      </c>
      <c r="AU538" s="211" t="s">
        <v>79</v>
      </c>
      <c r="AY538" s="20" t="s">
        <v>121</v>
      </c>
      <c r="BE538" s="212">
        <f>IF(N538="základní",J538,0)</f>
        <v>0</v>
      </c>
      <c r="BF538" s="212">
        <f>IF(N538="snížená",J538,0)</f>
        <v>0</v>
      </c>
      <c r="BG538" s="212">
        <f>IF(N538="zákl. přenesená",J538,0)</f>
        <v>0</v>
      </c>
      <c r="BH538" s="212">
        <f>IF(N538="sníž. přenesená",J538,0)</f>
        <v>0</v>
      </c>
      <c r="BI538" s="212">
        <f>IF(N538="nulová",J538,0)</f>
        <v>0</v>
      </c>
      <c r="BJ538" s="20" t="s">
        <v>77</v>
      </c>
      <c r="BK538" s="212">
        <f>ROUND(I538*H538,2)</f>
        <v>0</v>
      </c>
      <c r="BL538" s="20" t="s">
        <v>129</v>
      </c>
      <c r="BM538" s="211" t="s">
        <v>504</v>
      </c>
    </row>
    <row r="539" s="14" customFormat="1">
      <c r="A539" s="14"/>
      <c r="B539" s="229"/>
      <c r="C539" s="230"/>
      <c r="D539" s="220" t="s">
        <v>133</v>
      </c>
      <c r="E539" s="230"/>
      <c r="F539" s="232" t="s">
        <v>505</v>
      </c>
      <c r="G539" s="230"/>
      <c r="H539" s="233">
        <v>328.62400000000002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9" t="s">
        <v>133</v>
      </c>
      <c r="AU539" s="239" t="s">
        <v>79</v>
      </c>
      <c r="AV539" s="14" t="s">
        <v>79</v>
      </c>
      <c r="AW539" s="14" t="s">
        <v>4</v>
      </c>
      <c r="AX539" s="14" t="s">
        <v>77</v>
      </c>
      <c r="AY539" s="239" t="s">
        <v>121</v>
      </c>
    </row>
    <row r="540" s="2" customFormat="1" ht="33" customHeight="1">
      <c r="A540" s="41"/>
      <c r="B540" s="42"/>
      <c r="C540" s="200" t="s">
        <v>506</v>
      </c>
      <c r="D540" s="200" t="s">
        <v>124</v>
      </c>
      <c r="E540" s="201" t="s">
        <v>507</v>
      </c>
      <c r="F540" s="202" t="s">
        <v>508</v>
      </c>
      <c r="G540" s="203" t="s">
        <v>145</v>
      </c>
      <c r="H540" s="204">
        <v>367.89999999999998</v>
      </c>
      <c r="I540" s="205"/>
      <c r="J540" s="206">
        <f>ROUND(I540*H540,2)</f>
        <v>0</v>
      </c>
      <c r="K540" s="202" t="s">
        <v>128</v>
      </c>
      <c r="L540" s="47"/>
      <c r="M540" s="207" t="s">
        <v>19</v>
      </c>
      <c r="N540" s="208" t="s">
        <v>43</v>
      </c>
      <c r="O540" s="87"/>
      <c r="P540" s="209">
        <f>O540*H540</f>
        <v>0</v>
      </c>
      <c r="Q540" s="209">
        <v>0</v>
      </c>
      <c r="R540" s="209">
        <f>Q540*H540</f>
        <v>0</v>
      </c>
      <c r="S540" s="209">
        <v>0</v>
      </c>
      <c r="T540" s="210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1" t="s">
        <v>129</v>
      </c>
      <c r="AT540" s="211" t="s">
        <v>124</v>
      </c>
      <c r="AU540" s="211" t="s">
        <v>79</v>
      </c>
      <c r="AY540" s="20" t="s">
        <v>121</v>
      </c>
      <c r="BE540" s="212">
        <f>IF(N540="základní",J540,0)</f>
        <v>0</v>
      </c>
      <c r="BF540" s="212">
        <f>IF(N540="snížená",J540,0)</f>
        <v>0</v>
      </c>
      <c r="BG540" s="212">
        <f>IF(N540="zákl. přenesená",J540,0)</f>
        <v>0</v>
      </c>
      <c r="BH540" s="212">
        <f>IF(N540="sníž. přenesená",J540,0)</f>
        <v>0</v>
      </c>
      <c r="BI540" s="212">
        <f>IF(N540="nulová",J540,0)</f>
        <v>0</v>
      </c>
      <c r="BJ540" s="20" t="s">
        <v>77</v>
      </c>
      <c r="BK540" s="212">
        <f>ROUND(I540*H540,2)</f>
        <v>0</v>
      </c>
      <c r="BL540" s="20" t="s">
        <v>129</v>
      </c>
      <c r="BM540" s="211" t="s">
        <v>509</v>
      </c>
    </row>
    <row r="541" s="2" customFormat="1">
      <c r="A541" s="41"/>
      <c r="B541" s="42"/>
      <c r="C541" s="43"/>
      <c r="D541" s="213" t="s">
        <v>131</v>
      </c>
      <c r="E541" s="43"/>
      <c r="F541" s="214" t="s">
        <v>510</v>
      </c>
      <c r="G541" s="43"/>
      <c r="H541" s="43"/>
      <c r="I541" s="215"/>
      <c r="J541" s="43"/>
      <c r="K541" s="43"/>
      <c r="L541" s="47"/>
      <c r="M541" s="216"/>
      <c r="N541" s="217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131</v>
      </c>
      <c r="AU541" s="20" t="s">
        <v>79</v>
      </c>
    </row>
    <row r="542" s="13" customFormat="1">
      <c r="A542" s="13"/>
      <c r="B542" s="218"/>
      <c r="C542" s="219"/>
      <c r="D542" s="220" t="s">
        <v>133</v>
      </c>
      <c r="E542" s="221" t="s">
        <v>19</v>
      </c>
      <c r="F542" s="222" t="s">
        <v>155</v>
      </c>
      <c r="G542" s="219"/>
      <c r="H542" s="221" t="s">
        <v>19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8" t="s">
        <v>133</v>
      </c>
      <c r="AU542" s="228" t="s">
        <v>79</v>
      </c>
      <c r="AV542" s="13" t="s">
        <v>77</v>
      </c>
      <c r="AW542" s="13" t="s">
        <v>33</v>
      </c>
      <c r="AX542" s="13" t="s">
        <v>72</v>
      </c>
      <c r="AY542" s="228" t="s">
        <v>121</v>
      </c>
    </row>
    <row r="543" s="14" customFormat="1">
      <c r="A543" s="14"/>
      <c r="B543" s="229"/>
      <c r="C543" s="230"/>
      <c r="D543" s="220" t="s">
        <v>133</v>
      </c>
      <c r="E543" s="231" t="s">
        <v>19</v>
      </c>
      <c r="F543" s="232" t="s">
        <v>511</v>
      </c>
      <c r="G543" s="230"/>
      <c r="H543" s="233">
        <v>9.6799999999999997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9" t="s">
        <v>133</v>
      </c>
      <c r="AU543" s="239" t="s">
        <v>79</v>
      </c>
      <c r="AV543" s="14" t="s">
        <v>79</v>
      </c>
      <c r="AW543" s="14" t="s">
        <v>33</v>
      </c>
      <c r="AX543" s="14" t="s">
        <v>72</v>
      </c>
      <c r="AY543" s="239" t="s">
        <v>121</v>
      </c>
    </row>
    <row r="544" s="13" customFormat="1">
      <c r="A544" s="13"/>
      <c r="B544" s="218"/>
      <c r="C544" s="219"/>
      <c r="D544" s="220" t="s">
        <v>133</v>
      </c>
      <c r="E544" s="221" t="s">
        <v>19</v>
      </c>
      <c r="F544" s="222" t="s">
        <v>157</v>
      </c>
      <c r="G544" s="219"/>
      <c r="H544" s="221" t="s">
        <v>19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8" t="s">
        <v>133</v>
      </c>
      <c r="AU544" s="228" t="s">
        <v>79</v>
      </c>
      <c r="AV544" s="13" t="s">
        <v>77</v>
      </c>
      <c r="AW544" s="13" t="s">
        <v>33</v>
      </c>
      <c r="AX544" s="13" t="s">
        <v>72</v>
      </c>
      <c r="AY544" s="228" t="s">
        <v>121</v>
      </c>
    </row>
    <row r="545" s="14" customFormat="1">
      <c r="A545" s="14"/>
      <c r="B545" s="229"/>
      <c r="C545" s="230"/>
      <c r="D545" s="220" t="s">
        <v>133</v>
      </c>
      <c r="E545" s="231" t="s">
        <v>19</v>
      </c>
      <c r="F545" s="232" t="s">
        <v>512</v>
      </c>
      <c r="G545" s="230"/>
      <c r="H545" s="233">
        <v>29.039999999999999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9" t="s">
        <v>133</v>
      </c>
      <c r="AU545" s="239" t="s">
        <v>79</v>
      </c>
      <c r="AV545" s="14" t="s">
        <v>79</v>
      </c>
      <c r="AW545" s="14" t="s">
        <v>33</v>
      </c>
      <c r="AX545" s="14" t="s">
        <v>72</v>
      </c>
      <c r="AY545" s="239" t="s">
        <v>121</v>
      </c>
    </row>
    <row r="546" s="14" customFormat="1">
      <c r="A546" s="14"/>
      <c r="B546" s="229"/>
      <c r="C546" s="230"/>
      <c r="D546" s="220" t="s">
        <v>133</v>
      </c>
      <c r="E546" s="231" t="s">
        <v>19</v>
      </c>
      <c r="F546" s="232" t="s">
        <v>513</v>
      </c>
      <c r="G546" s="230"/>
      <c r="H546" s="233">
        <v>13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9" t="s">
        <v>133</v>
      </c>
      <c r="AU546" s="239" t="s">
        <v>79</v>
      </c>
      <c r="AV546" s="14" t="s">
        <v>79</v>
      </c>
      <c r="AW546" s="14" t="s">
        <v>33</v>
      </c>
      <c r="AX546" s="14" t="s">
        <v>72</v>
      </c>
      <c r="AY546" s="239" t="s">
        <v>121</v>
      </c>
    </row>
    <row r="547" s="14" customFormat="1">
      <c r="A547" s="14"/>
      <c r="B547" s="229"/>
      <c r="C547" s="230"/>
      <c r="D547" s="220" t="s">
        <v>133</v>
      </c>
      <c r="E547" s="231" t="s">
        <v>19</v>
      </c>
      <c r="F547" s="232" t="s">
        <v>514</v>
      </c>
      <c r="G547" s="230"/>
      <c r="H547" s="233">
        <v>4.1399999999999997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9" t="s">
        <v>133</v>
      </c>
      <c r="AU547" s="239" t="s">
        <v>79</v>
      </c>
      <c r="AV547" s="14" t="s">
        <v>79</v>
      </c>
      <c r="AW547" s="14" t="s">
        <v>33</v>
      </c>
      <c r="AX547" s="14" t="s">
        <v>72</v>
      </c>
      <c r="AY547" s="239" t="s">
        <v>121</v>
      </c>
    </row>
    <row r="548" s="14" customFormat="1">
      <c r="A548" s="14"/>
      <c r="B548" s="229"/>
      <c r="C548" s="230"/>
      <c r="D548" s="220" t="s">
        <v>133</v>
      </c>
      <c r="E548" s="231" t="s">
        <v>19</v>
      </c>
      <c r="F548" s="232" t="s">
        <v>515</v>
      </c>
      <c r="G548" s="230"/>
      <c r="H548" s="233">
        <v>117.18000000000001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9" t="s">
        <v>133</v>
      </c>
      <c r="AU548" s="239" t="s">
        <v>79</v>
      </c>
      <c r="AV548" s="14" t="s">
        <v>79</v>
      </c>
      <c r="AW548" s="14" t="s">
        <v>33</v>
      </c>
      <c r="AX548" s="14" t="s">
        <v>72</v>
      </c>
      <c r="AY548" s="239" t="s">
        <v>121</v>
      </c>
    </row>
    <row r="549" s="14" customFormat="1">
      <c r="A549" s="14"/>
      <c r="B549" s="229"/>
      <c r="C549" s="230"/>
      <c r="D549" s="220" t="s">
        <v>133</v>
      </c>
      <c r="E549" s="231" t="s">
        <v>19</v>
      </c>
      <c r="F549" s="232" t="s">
        <v>516</v>
      </c>
      <c r="G549" s="230"/>
      <c r="H549" s="233">
        <v>4.0599999999999996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9" t="s">
        <v>133</v>
      </c>
      <c r="AU549" s="239" t="s">
        <v>79</v>
      </c>
      <c r="AV549" s="14" t="s">
        <v>79</v>
      </c>
      <c r="AW549" s="14" t="s">
        <v>33</v>
      </c>
      <c r="AX549" s="14" t="s">
        <v>72</v>
      </c>
      <c r="AY549" s="239" t="s">
        <v>121</v>
      </c>
    </row>
    <row r="550" s="13" customFormat="1">
      <c r="A550" s="13"/>
      <c r="B550" s="218"/>
      <c r="C550" s="219"/>
      <c r="D550" s="220" t="s">
        <v>133</v>
      </c>
      <c r="E550" s="221" t="s">
        <v>19</v>
      </c>
      <c r="F550" s="222" t="s">
        <v>163</v>
      </c>
      <c r="G550" s="219"/>
      <c r="H550" s="221" t="s">
        <v>19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8" t="s">
        <v>133</v>
      </c>
      <c r="AU550" s="228" t="s">
        <v>79</v>
      </c>
      <c r="AV550" s="13" t="s">
        <v>77</v>
      </c>
      <c r="AW550" s="13" t="s">
        <v>33</v>
      </c>
      <c r="AX550" s="13" t="s">
        <v>72</v>
      </c>
      <c r="AY550" s="228" t="s">
        <v>121</v>
      </c>
    </row>
    <row r="551" s="14" customFormat="1">
      <c r="A551" s="14"/>
      <c r="B551" s="229"/>
      <c r="C551" s="230"/>
      <c r="D551" s="220" t="s">
        <v>133</v>
      </c>
      <c r="E551" s="231" t="s">
        <v>19</v>
      </c>
      <c r="F551" s="232" t="s">
        <v>517</v>
      </c>
      <c r="G551" s="230"/>
      <c r="H551" s="233">
        <v>8.1600000000000001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9" t="s">
        <v>133</v>
      </c>
      <c r="AU551" s="239" t="s">
        <v>79</v>
      </c>
      <c r="AV551" s="14" t="s">
        <v>79</v>
      </c>
      <c r="AW551" s="14" t="s">
        <v>33</v>
      </c>
      <c r="AX551" s="14" t="s">
        <v>72</v>
      </c>
      <c r="AY551" s="239" t="s">
        <v>121</v>
      </c>
    </row>
    <row r="552" s="14" customFormat="1">
      <c r="A552" s="14"/>
      <c r="B552" s="229"/>
      <c r="C552" s="230"/>
      <c r="D552" s="220" t="s">
        <v>133</v>
      </c>
      <c r="E552" s="231" t="s">
        <v>19</v>
      </c>
      <c r="F552" s="232" t="s">
        <v>518</v>
      </c>
      <c r="G552" s="230"/>
      <c r="H552" s="233">
        <v>4.9000000000000004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9" t="s">
        <v>133</v>
      </c>
      <c r="AU552" s="239" t="s">
        <v>79</v>
      </c>
      <c r="AV552" s="14" t="s">
        <v>79</v>
      </c>
      <c r="AW552" s="14" t="s">
        <v>33</v>
      </c>
      <c r="AX552" s="14" t="s">
        <v>72</v>
      </c>
      <c r="AY552" s="239" t="s">
        <v>121</v>
      </c>
    </row>
    <row r="553" s="14" customFormat="1">
      <c r="A553" s="14"/>
      <c r="B553" s="229"/>
      <c r="C553" s="230"/>
      <c r="D553" s="220" t="s">
        <v>133</v>
      </c>
      <c r="E553" s="231" t="s">
        <v>19</v>
      </c>
      <c r="F553" s="232" t="s">
        <v>519</v>
      </c>
      <c r="G553" s="230"/>
      <c r="H553" s="233">
        <v>5.4699999999999998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39" t="s">
        <v>133</v>
      </c>
      <c r="AU553" s="239" t="s">
        <v>79</v>
      </c>
      <c r="AV553" s="14" t="s">
        <v>79</v>
      </c>
      <c r="AW553" s="14" t="s">
        <v>33</v>
      </c>
      <c r="AX553" s="14" t="s">
        <v>72</v>
      </c>
      <c r="AY553" s="239" t="s">
        <v>121</v>
      </c>
    </row>
    <row r="554" s="13" customFormat="1">
      <c r="A554" s="13"/>
      <c r="B554" s="218"/>
      <c r="C554" s="219"/>
      <c r="D554" s="220" t="s">
        <v>133</v>
      </c>
      <c r="E554" s="221" t="s">
        <v>19</v>
      </c>
      <c r="F554" s="222" t="s">
        <v>167</v>
      </c>
      <c r="G554" s="219"/>
      <c r="H554" s="221" t="s">
        <v>19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8" t="s">
        <v>133</v>
      </c>
      <c r="AU554" s="228" t="s">
        <v>79</v>
      </c>
      <c r="AV554" s="13" t="s">
        <v>77</v>
      </c>
      <c r="AW554" s="13" t="s">
        <v>33</v>
      </c>
      <c r="AX554" s="13" t="s">
        <v>72</v>
      </c>
      <c r="AY554" s="228" t="s">
        <v>121</v>
      </c>
    </row>
    <row r="555" s="14" customFormat="1">
      <c r="A555" s="14"/>
      <c r="B555" s="229"/>
      <c r="C555" s="230"/>
      <c r="D555" s="220" t="s">
        <v>133</v>
      </c>
      <c r="E555" s="231" t="s">
        <v>19</v>
      </c>
      <c r="F555" s="232" t="s">
        <v>517</v>
      </c>
      <c r="G555" s="230"/>
      <c r="H555" s="233">
        <v>8.1600000000000001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9" t="s">
        <v>133</v>
      </c>
      <c r="AU555" s="239" t="s">
        <v>79</v>
      </c>
      <c r="AV555" s="14" t="s">
        <v>79</v>
      </c>
      <c r="AW555" s="14" t="s">
        <v>33</v>
      </c>
      <c r="AX555" s="14" t="s">
        <v>72</v>
      </c>
      <c r="AY555" s="239" t="s">
        <v>121</v>
      </c>
    </row>
    <row r="556" s="14" customFormat="1">
      <c r="A556" s="14"/>
      <c r="B556" s="229"/>
      <c r="C556" s="230"/>
      <c r="D556" s="220" t="s">
        <v>133</v>
      </c>
      <c r="E556" s="231" t="s">
        <v>19</v>
      </c>
      <c r="F556" s="232" t="s">
        <v>511</v>
      </c>
      <c r="G556" s="230"/>
      <c r="H556" s="233">
        <v>9.6799999999999997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39" t="s">
        <v>133</v>
      </c>
      <c r="AU556" s="239" t="s">
        <v>79</v>
      </c>
      <c r="AV556" s="14" t="s">
        <v>79</v>
      </c>
      <c r="AW556" s="14" t="s">
        <v>33</v>
      </c>
      <c r="AX556" s="14" t="s">
        <v>72</v>
      </c>
      <c r="AY556" s="239" t="s">
        <v>121</v>
      </c>
    </row>
    <row r="557" s="14" customFormat="1">
      <c r="A557" s="14"/>
      <c r="B557" s="229"/>
      <c r="C557" s="230"/>
      <c r="D557" s="220" t="s">
        <v>133</v>
      </c>
      <c r="E557" s="231" t="s">
        <v>19</v>
      </c>
      <c r="F557" s="232" t="s">
        <v>520</v>
      </c>
      <c r="G557" s="230"/>
      <c r="H557" s="233">
        <v>5.4199999999999999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9" t="s">
        <v>133</v>
      </c>
      <c r="AU557" s="239" t="s">
        <v>79</v>
      </c>
      <c r="AV557" s="14" t="s">
        <v>79</v>
      </c>
      <c r="AW557" s="14" t="s">
        <v>33</v>
      </c>
      <c r="AX557" s="14" t="s">
        <v>72</v>
      </c>
      <c r="AY557" s="239" t="s">
        <v>121</v>
      </c>
    </row>
    <row r="558" s="14" customFormat="1">
      <c r="A558" s="14"/>
      <c r="B558" s="229"/>
      <c r="C558" s="230"/>
      <c r="D558" s="220" t="s">
        <v>133</v>
      </c>
      <c r="E558" s="231" t="s">
        <v>19</v>
      </c>
      <c r="F558" s="232" t="s">
        <v>521</v>
      </c>
      <c r="G558" s="230"/>
      <c r="H558" s="233">
        <v>5.5499999999999998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9" t="s">
        <v>133</v>
      </c>
      <c r="AU558" s="239" t="s">
        <v>79</v>
      </c>
      <c r="AV558" s="14" t="s">
        <v>79</v>
      </c>
      <c r="AW558" s="14" t="s">
        <v>33</v>
      </c>
      <c r="AX558" s="14" t="s">
        <v>72</v>
      </c>
      <c r="AY558" s="239" t="s">
        <v>121</v>
      </c>
    </row>
    <row r="559" s="14" customFormat="1">
      <c r="A559" s="14"/>
      <c r="B559" s="229"/>
      <c r="C559" s="230"/>
      <c r="D559" s="220" t="s">
        <v>133</v>
      </c>
      <c r="E559" s="231" t="s">
        <v>19</v>
      </c>
      <c r="F559" s="232" t="s">
        <v>515</v>
      </c>
      <c r="G559" s="230"/>
      <c r="H559" s="233">
        <v>117.18000000000001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39" t="s">
        <v>133</v>
      </c>
      <c r="AU559" s="239" t="s">
        <v>79</v>
      </c>
      <c r="AV559" s="14" t="s">
        <v>79</v>
      </c>
      <c r="AW559" s="14" t="s">
        <v>33</v>
      </c>
      <c r="AX559" s="14" t="s">
        <v>72</v>
      </c>
      <c r="AY559" s="239" t="s">
        <v>121</v>
      </c>
    </row>
    <row r="560" s="14" customFormat="1">
      <c r="A560" s="14"/>
      <c r="B560" s="229"/>
      <c r="C560" s="230"/>
      <c r="D560" s="220" t="s">
        <v>133</v>
      </c>
      <c r="E560" s="231" t="s">
        <v>19</v>
      </c>
      <c r="F560" s="232" t="s">
        <v>522</v>
      </c>
      <c r="G560" s="230"/>
      <c r="H560" s="233">
        <v>3.6000000000000001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9" t="s">
        <v>133</v>
      </c>
      <c r="AU560" s="239" t="s">
        <v>79</v>
      </c>
      <c r="AV560" s="14" t="s">
        <v>79</v>
      </c>
      <c r="AW560" s="14" t="s">
        <v>33</v>
      </c>
      <c r="AX560" s="14" t="s">
        <v>72</v>
      </c>
      <c r="AY560" s="239" t="s">
        <v>121</v>
      </c>
    </row>
    <row r="561" s="14" customFormat="1">
      <c r="A561" s="14"/>
      <c r="B561" s="229"/>
      <c r="C561" s="230"/>
      <c r="D561" s="220" t="s">
        <v>133</v>
      </c>
      <c r="E561" s="231" t="s">
        <v>19</v>
      </c>
      <c r="F561" s="232" t="s">
        <v>523</v>
      </c>
      <c r="G561" s="230"/>
      <c r="H561" s="233">
        <v>5.6399999999999997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9" t="s">
        <v>133</v>
      </c>
      <c r="AU561" s="239" t="s">
        <v>79</v>
      </c>
      <c r="AV561" s="14" t="s">
        <v>79</v>
      </c>
      <c r="AW561" s="14" t="s">
        <v>33</v>
      </c>
      <c r="AX561" s="14" t="s">
        <v>72</v>
      </c>
      <c r="AY561" s="239" t="s">
        <v>121</v>
      </c>
    </row>
    <row r="562" s="14" customFormat="1">
      <c r="A562" s="14"/>
      <c r="B562" s="229"/>
      <c r="C562" s="230"/>
      <c r="D562" s="220" t="s">
        <v>133</v>
      </c>
      <c r="E562" s="231" t="s">
        <v>19</v>
      </c>
      <c r="F562" s="232" t="s">
        <v>524</v>
      </c>
      <c r="G562" s="230"/>
      <c r="H562" s="233">
        <v>17.039999999999999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9" t="s">
        <v>133</v>
      </c>
      <c r="AU562" s="239" t="s">
        <v>79</v>
      </c>
      <c r="AV562" s="14" t="s">
        <v>79</v>
      </c>
      <c r="AW562" s="14" t="s">
        <v>33</v>
      </c>
      <c r="AX562" s="14" t="s">
        <v>72</v>
      </c>
      <c r="AY562" s="239" t="s">
        <v>121</v>
      </c>
    </row>
    <row r="563" s="15" customFormat="1">
      <c r="A563" s="15"/>
      <c r="B563" s="240"/>
      <c r="C563" s="241"/>
      <c r="D563" s="220" t="s">
        <v>133</v>
      </c>
      <c r="E563" s="242" t="s">
        <v>19</v>
      </c>
      <c r="F563" s="243" t="s">
        <v>173</v>
      </c>
      <c r="G563" s="241"/>
      <c r="H563" s="244">
        <v>367.90000000000003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0" t="s">
        <v>133</v>
      </c>
      <c r="AU563" s="250" t="s">
        <v>79</v>
      </c>
      <c r="AV563" s="15" t="s">
        <v>129</v>
      </c>
      <c r="AW563" s="15" t="s">
        <v>33</v>
      </c>
      <c r="AX563" s="15" t="s">
        <v>77</v>
      </c>
      <c r="AY563" s="250" t="s">
        <v>121</v>
      </c>
    </row>
    <row r="564" s="2" customFormat="1" ht="16.5" customHeight="1">
      <c r="A564" s="41"/>
      <c r="B564" s="42"/>
      <c r="C564" s="251" t="s">
        <v>525</v>
      </c>
      <c r="D564" s="251" t="s">
        <v>211</v>
      </c>
      <c r="E564" s="252" t="s">
        <v>526</v>
      </c>
      <c r="F564" s="253" t="s">
        <v>527</v>
      </c>
      <c r="G564" s="254" t="s">
        <v>145</v>
      </c>
      <c r="H564" s="255">
        <v>423.08499999999998</v>
      </c>
      <c r="I564" s="256"/>
      <c r="J564" s="257">
        <f>ROUND(I564*H564,2)</f>
        <v>0</v>
      </c>
      <c r="K564" s="253" t="s">
        <v>128</v>
      </c>
      <c r="L564" s="258"/>
      <c r="M564" s="259" t="s">
        <v>19</v>
      </c>
      <c r="N564" s="260" t="s">
        <v>43</v>
      </c>
      <c r="O564" s="87"/>
      <c r="P564" s="209">
        <f>O564*H564</f>
        <v>0</v>
      </c>
      <c r="Q564" s="209">
        <v>4.0000000000000003E-05</v>
      </c>
      <c r="R564" s="209">
        <f>Q564*H564</f>
        <v>0.016923400000000002</v>
      </c>
      <c r="S564" s="209">
        <v>0</v>
      </c>
      <c r="T564" s="210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1" t="s">
        <v>197</v>
      </c>
      <c r="AT564" s="211" t="s">
        <v>211</v>
      </c>
      <c r="AU564" s="211" t="s">
        <v>79</v>
      </c>
      <c r="AY564" s="20" t="s">
        <v>121</v>
      </c>
      <c r="BE564" s="212">
        <f>IF(N564="základní",J564,0)</f>
        <v>0</v>
      </c>
      <c r="BF564" s="212">
        <f>IF(N564="snížená",J564,0)</f>
        <v>0</v>
      </c>
      <c r="BG564" s="212">
        <f>IF(N564="zákl. přenesená",J564,0)</f>
        <v>0</v>
      </c>
      <c r="BH564" s="212">
        <f>IF(N564="sníž. přenesená",J564,0)</f>
        <v>0</v>
      </c>
      <c r="BI564" s="212">
        <f>IF(N564="nulová",J564,0)</f>
        <v>0</v>
      </c>
      <c r="BJ564" s="20" t="s">
        <v>77</v>
      </c>
      <c r="BK564" s="212">
        <f>ROUND(I564*H564,2)</f>
        <v>0</v>
      </c>
      <c r="BL564" s="20" t="s">
        <v>129</v>
      </c>
      <c r="BM564" s="211" t="s">
        <v>528</v>
      </c>
    </row>
    <row r="565" s="14" customFormat="1">
      <c r="A565" s="14"/>
      <c r="B565" s="229"/>
      <c r="C565" s="230"/>
      <c r="D565" s="220" t="s">
        <v>133</v>
      </c>
      <c r="E565" s="230"/>
      <c r="F565" s="232" t="s">
        <v>529</v>
      </c>
      <c r="G565" s="230"/>
      <c r="H565" s="233">
        <v>423.08499999999998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9" t="s">
        <v>133</v>
      </c>
      <c r="AU565" s="239" t="s">
        <v>79</v>
      </c>
      <c r="AV565" s="14" t="s">
        <v>79</v>
      </c>
      <c r="AW565" s="14" t="s">
        <v>4</v>
      </c>
      <c r="AX565" s="14" t="s">
        <v>77</v>
      </c>
      <c r="AY565" s="239" t="s">
        <v>121</v>
      </c>
    </row>
    <row r="566" s="2" customFormat="1" ht="16.5" customHeight="1">
      <c r="A566" s="41"/>
      <c r="B566" s="42"/>
      <c r="C566" s="200" t="s">
        <v>530</v>
      </c>
      <c r="D566" s="200" t="s">
        <v>124</v>
      </c>
      <c r="E566" s="201" t="s">
        <v>531</v>
      </c>
      <c r="F566" s="202" t="s">
        <v>532</v>
      </c>
      <c r="G566" s="203" t="s">
        <v>145</v>
      </c>
      <c r="H566" s="204">
        <v>389.48000000000002</v>
      </c>
      <c r="I566" s="205"/>
      <c r="J566" s="206">
        <f>ROUND(I566*H566,2)</f>
        <v>0</v>
      </c>
      <c r="K566" s="202" t="s">
        <v>128</v>
      </c>
      <c r="L566" s="47"/>
      <c r="M566" s="207" t="s">
        <v>19</v>
      </c>
      <c r="N566" s="208" t="s">
        <v>43</v>
      </c>
      <c r="O566" s="87"/>
      <c r="P566" s="209">
        <f>O566*H566</f>
        <v>0</v>
      </c>
      <c r="Q566" s="209">
        <v>0</v>
      </c>
      <c r="R566" s="209">
        <f>Q566*H566</f>
        <v>0</v>
      </c>
      <c r="S566" s="209">
        <v>0</v>
      </c>
      <c r="T566" s="210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1" t="s">
        <v>129</v>
      </c>
      <c r="AT566" s="211" t="s">
        <v>124</v>
      </c>
      <c r="AU566" s="211" t="s">
        <v>79</v>
      </c>
      <c r="AY566" s="20" t="s">
        <v>121</v>
      </c>
      <c r="BE566" s="212">
        <f>IF(N566="základní",J566,0)</f>
        <v>0</v>
      </c>
      <c r="BF566" s="212">
        <f>IF(N566="snížená",J566,0)</f>
        <v>0</v>
      </c>
      <c r="BG566" s="212">
        <f>IF(N566="zákl. přenesená",J566,0)</f>
        <v>0</v>
      </c>
      <c r="BH566" s="212">
        <f>IF(N566="sníž. přenesená",J566,0)</f>
        <v>0</v>
      </c>
      <c r="BI566" s="212">
        <f>IF(N566="nulová",J566,0)</f>
        <v>0</v>
      </c>
      <c r="BJ566" s="20" t="s">
        <v>77</v>
      </c>
      <c r="BK566" s="212">
        <f>ROUND(I566*H566,2)</f>
        <v>0</v>
      </c>
      <c r="BL566" s="20" t="s">
        <v>129</v>
      </c>
      <c r="BM566" s="211" t="s">
        <v>533</v>
      </c>
    </row>
    <row r="567" s="2" customFormat="1">
      <c r="A567" s="41"/>
      <c r="B567" s="42"/>
      <c r="C567" s="43"/>
      <c r="D567" s="213" t="s">
        <v>131</v>
      </c>
      <c r="E567" s="43"/>
      <c r="F567" s="214" t="s">
        <v>534</v>
      </c>
      <c r="G567" s="43"/>
      <c r="H567" s="43"/>
      <c r="I567" s="215"/>
      <c r="J567" s="43"/>
      <c r="K567" s="43"/>
      <c r="L567" s="47"/>
      <c r="M567" s="216"/>
      <c r="N567" s="217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131</v>
      </c>
      <c r="AU567" s="20" t="s">
        <v>79</v>
      </c>
    </row>
    <row r="568" s="13" customFormat="1">
      <c r="A568" s="13"/>
      <c r="B568" s="218"/>
      <c r="C568" s="219"/>
      <c r="D568" s="220" t="s">
        <v>133</v>
      </c>
      <c r="E568" s="221" t="s">
        <v>19</v>
      </c>
      <c r="F568" s="222" t="s">
        <v>535</v>
      </c>
      <c r="G568" s="219"/>
      <c r="H568" s="221" t="s">
        <v>19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8" t="s">
        <v>133</v>
      </c>
      <c r="AU568" s="228" t="s">
        <v>79</v>
      </c>
      <c r="AV568" s="13" t="s">
        <v>77</v>
      </c>
      <c r="AW568" s="13" t="s">
        <v>33</v>
      </c>
      <c r="AX568" s="13" t="s">
        <v>72</v>
      </c>
      <c r="AY568" s="228" t="s">
        <v>121</v>
      </c>
    </row>
    <row r="569" s="14" customFormat="1">
      <c r="A569" s="14"/>
      <c r="B569" s="229"/>
      <c r="C569" s="230"/>
      <c r="D569" s="220" t="s">
        <v>133</v>
      </c>
      <c r="E569" s="231" t="s">
        <v>19</v>
      </c>
      <c r="F569" s="232" t="s">
        <v>536</v>
      </c>
      <c r="G569" s="230"/>
      <c r="H569" s="233">
        <v>12.26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9" t="s">
        <v>133</v>
      </c>
      <c r="AU569" s="239" t="s">
        <v>79</v>
      </c>
      <c r="AV569" s="14" t="s">
        <v>79</v>
      </c>
      <c r="AW569" s="14" t="s">
        <v>33</v>
      </c>
      <c r="AX569" s="14" t="s">
        <v>72</v>
      </c>
      <c r="AY569" s="239" t="s">
        <v>121</v>
      </c>
    </row>
    <row r="570" s="16" customFormat="1">
      <c r="A570" s="16"/>
      <c r="B570" s="261"/>
      <c r="C570" s="262"/>
      <c r="D570" s="220" t="s">
        <v>133</v>
      </c>
      <c r="E570" s="263" t="s">
        <v>19</v>
      </c>
      <c r="F570" s="264" t="s">
        <v>267</v>
      </c>
      <c r="G570" s="262"/>
      <c r="H570" s="265">
        <v>12.26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71" t="s">
        <v>133</v>
      </c>
      <c r="AU570" s="271" t="s">
        <v>79</v>
      </c>
      <c r="AV570" s="16" t="s">
        <v>122</v>
      </c>
      <c r="AW570" s="16" t="s">
        <v>33</v>
      </c>
      <c r="AX570" s="16" t="s">
        <v>72</v>
      </c>
      <c r="AY570" s="271" t="s">
        <v>121</v>
      </c>
    </row>
    <row r="571" s="13" customFormat="1">
      <c r="A571" s="13"/>
      <c r="B571" s="218"/>
      <c r="C571" s="219"/>
      <c r="D571" s="220" t="s">
        <v>133</v>
      </c>
      <c r="E571" s="221" t="s">
        <v>19</v>
      </c>
      <c r="F571" s="222" t="s">
        <v>537</v>
      </c>
      <c r="G571" s="219"/>
      <c r="H571" s="221" t="s">
        <v>19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8" t="s">
        <v>133</v>
      </c>
      <c r="AU571" s="228" t="s">
        <v>79</v>
      </c>
      <c r="AV571" s="13" t="s">
        <v>77</v>
      </c>
      <c r="AW571" s="13" t="s">
        <v>33</v>
      </c>
      <c r="AX571" s="13" t="s">
        <v>72</v>
      </c>
      <c r="AY571" s="228" t="s">
        <v>121</v>
      </c>
    </row>
    <row r="572" s="14" customFormat="1">
      <c r="A572" s="14"/>
      <c r="B572" s="229"/>
      <c r="C572" s="230"/>
      <c r="D572" s="220" t="s">
        <v>133</v>
      </c>
      <c r="E572" s="231" t="s">
        <v>19</v>
      </c>
      <c r="F572" s="232" t="s">
        <v>538</v>
      </c>
      <c r="G572" s="230"/>
      <c r="H572" s="233">
        <v>12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9" t="s">
        <v>133</v>
      </c>
      <c r="AU572" s="239" t="s">
        <v>79</v>
      </c>
      <c r="AV572" s="14" t="s">
        <v>79</v>
      </c>
      <c r="AW572" s="14" t="s">
        <v>33</v>
      </c>
      <c r="AX572" s="14" t="s">
        <v>72</v>
      </c>
      <c r="AY572" s="239" t="s">
        <v>121</v>
      </c>
    </row>
    <row r="573" s="16" customFormat="1">
      <c r="A573" s="16"/>
      <c r="B573" s="261"/>
      <c r="C573" s="262"/>
      <c r="D573" s="220" t="s">
        <v>133</v>
      </c>
      <c r="E573" s="263" t="s">
        <v>19</v>
      </c>
      <c r="F573" s="264" t="s">
        <v>267</v>
      </c>
      <c r="G573" s="262"/>
      <c r="H573" s="265">
        <v>12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1" t="s">
        <v>133</v>
      </c>
      <c r="AU573" s="271" t="s">
        <v>79</v>
      </c>
      <c r="AV573" s="16" t="s">
        <v>122</v>
      </c>
      <c r="AW573" s="16" t="s">
        <v>33</v>
      </c>
      <c r="AX573" s="16" t="s">
        <v>72</v>
      </c>
      <c r="AY573" s="271" t="s">
        <v>121</v>
      </c>
    </row>
    <row r="574" s="13" customFormat="1">
      <c r="A574" s="13"/>
      <c r="B574" s="218"/>
      <c r="C574" s="219"/>
      <c r="D574" s="220" t="s">
        <v>133</v>
      </c>
      <c r="E574" s="221" t="s">
        <v>19</v>
      </c>
      <c r="F574" s="222" t="s">
        <v>539</v>
      </c>
      <c r="G574" s="219"/>
      <c r="H574" s="221" t="s">
        <v>19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8" t="s">
        <v>133</v>
      </c>
      <c r="AU574" s="228" t="s">
        <v>79</v>
      </c>
      <c r="AV574" s="13" t="s">
        <v>77</v>
      </c>
      <c r="AW574" s="13" t="s">
        <v>33</v>
      </c>
      <c r="AX574" s="13" t="s">
        <v>72</v>
      </c>
      <c r="AY574" s="228" t="s">
        <v>121</v>
      </c>
    </row>
    <row r="575" s="13" customFormat="1">
      <c r="A575" s="13"/>
      <c r="B575" s="218"/>
      <c r="C575" s="219"/>
      <c r="D575" s="220" t="s">
        <v>133</v>
      </c>
      <c r="E575" s="221" t="s">
        <v>19</v>
      </c>
      <c r="F575" s="222" t="s">
        <v>155</v>
      </c>
      <c r="G575" s="219"/>
      <c r="H575" s="221" t="s">
        <v>19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8" t="s">
        <v>133</v>
      </c>
      <c r="AU575" s="228" t="s">
        <v>79</v>
      </c>
      <c r="AV575" s="13" t="s">
        <v>77</v>
      </c>
      <c r="AW575" s="13" t="s">
        <v>33</v>
      </c>
      <c r="AX575" s="13" t="s">
        <v>72</v>
      </c>
      <c r="AY575" s="228" t="s">
        <v>121</v>
      </c>
    </row>
    <row r="576" s="14" customFormat="1">
      <c r="A576" s="14"/>
      <c r="B576" s="229"/>
      <c r="C576" s="230"/>
      <c r="D576" s="220" t="s">
        <v>133</v>
      </c>
      <c r="E576" s="231" t="s">
        <v>19</v>
      </c>
      <c r="F576" s="232" t="s">
        <v>540</v>
      </c>
      <c r="G576" s="230"/>
      <c r="H576" s="233">
        <v>4.0800000000000001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9" t="s">
        <v>133</v>
      </c>
      <c r="AU576" s="239" t="s">
        <v>79</v>
      </c>
      <c r="AV576" s="14" t="s">
        <v>79</v>
      </c>
      <c r="AW576" s="14" t="s">
        <v>33</v>
      </c>
      <c r="AX576" s="14" t="s">
        <v>72</v>
      </c>
      <c r="AY576" s="239" t="s">
        <v>121</v>
      </c>
    </row>
    <row r="577" s="13" customFormat="1">
      <c r="A577" s="13"/>
      <c r="B577" s="218"/>
      <c r="C577" s="219"/>
      <c r="D577" s="220" t="s">
        <v>133</v>
      </c>
      <c r="E577" s="221" t="s">
        <v>19</v>
      </c>
      <c r="F577" s="222" t="s">
        <v>157</v>
      </c>
      <c r="G577" s="219"/>
      <c r="H577" s="221" t="s">
        <v>19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8" t="s">
        <v>133</v>
      </c>
      <c r="AU577" s="228" t="s">
        <v>79</v>
      </c>
      <c r="AV577" s="13" t="s">
        <v>77</v>
      </c>
      <c r="AW577" s="13" t="s">
        <v>33</v>
      </c>
      <c r="AX577" s="13" t="s">
        <v>72</v>
      </c>
      <c r="AY577" s="228" t="s">
        <v>121</v>
      </c>
    </row>
    <row r="578" s="14" customFormat="1">
      <c r="A578" s="14"/>
      <c r="B578" s="229"/>
      <c r="C578" s="230"/>
      <c r="D578" s="220" t="s">
        <v>133</v>
      </c>
      <c r="E578" s="231" t="s">
        <v>19</v>
      </c>
      <c r="F578" s="232" t="s">
        <v>541</v>
      </c>
      <c r="G578" s="230"/>
      <c r="H578" s="233">
        <v>12.24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39" t="s">
        <v>133</v>
      </c>
      <c r="AU578" s="239" t="s">
        <v>79</v>
      </c>
      <c r="AV578" s="14" t="s">
        <v>79</v>
      </c>
      <c r="AW578" s="14" t="s">
        <v>33</v>
      </c>
      <c r="AX578" s="14" t="s">
        <v>72</v>
      </c>
      <c r="AY578" s="239" t="s">
        <v>121</v>
      </c>
    </row>
    <row r="579" s="14" customFormat="1">
      <c r="A579" s="14"/>
      <c r="B579" s="229"/>
      <c r="C579" s="230"/>
      <c r="D579" s="220" t="s">
        <v>133</v>
      </c>
      <c r="E579" s="231" t="s">
        <v>19</v>
      </c>
      <c r="F579" s="232" t="s">
        <v>542</v>
      </c>
      <c r="G579" s="230"/>
      <c r="H579" s="233">
        <v>3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39" t="s">
        <v>133</v>
      </c>
      <c r="AU579" s="239" t="s">
        <v>79</v>
      </c>
      <c r="AV579" s="14" t="s">
        <v>79</v>
      </c>
      <c r="AW579" s="14" t="s">
        <v>33</v>
      </c>
      <c r="AX579" s="14" t="s">
        <v>72</v>
      </c>
      <c r="AY579" s="239" t="s">
        <v>121</v>
      </c>
    </row>
    <row r="580" s="14" customFormat="1">
      <c r="A580" s="14"/>
      <c r="B580" s="229"/>
      <c r="C580" s="230"/>
      <c r="D580" s="220" t="s">
        <v>133</v>
      </c>
      <c r="E580" s="231" t="s">
        <v>19</v>
      </c>
      <c r="F580" s="232" t="s">
        <v>543</v>
      </c>
      <c r="G580" s="230"/>
      <c r="H580" s="233">
        <v>1.3799999999999999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9" t="s">
        <v>133</v>
      </c>
      <c r="AU580" s="239" t="s">
        <v>79</v>
      </c>
      <c r="AV580" s="14" t="s">
        <v>79</v>
      </c>
      <c r="AW580" s="14" t="s">
        <v>33</v>
      </c>
      <c r="AX580" s="14" t="s">
        <v>72</v>
      </c>
      <c r="AY580" s="239" t="s">
        <v>121</v>
      </c>
    </row>
    <row r="581" s="14" customFormat="1">
      <c r="A581" s="14"/>
      <c r="B581" s="229"/>
      <c r="C581" s="230"/>
      <c r="D581" s="220" t="s">
        <v>133</v>
      </c>
      <c r="E581" s="231" t="s">
        <v>19</v>
      </c>
      <c r="F581" s="232" t="s">
        <v>544</v>
      </c>
      <c r="G581" s="230"/>
      <c r="H581" s="233">
        <v>39.68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39" t="s">
        <v>133</v>
      </c>
      <c r="AU581" s="239" t="s">
        <v>79</v>
      </c>
      <c r="AV581" s="14" t="s">
        <v>79</v>
      </c>
      <c r="AW581" s="14" t="s">
        <v>33</v>
      </c>
      <c r="AX581" s="14" t="s">
        <v>72</v>
      </c>
      <c r="AY581" s="239" t="s">
        <v>121</v>
      </c>
    </row>
    <row r="582" s="14" customFormat="1">
      <c r="A582" s="14"/>
      <c r="B582" s="229"/>
      <c r="C582" s="230"/>
      <c r="D582" s="220" t="s">
        <v>133</v>
      </c>
      <c r="E582" s="231" t="s">
        <v>19</v>
      </c>
      <c r="F582" s="232" t="s">
        <v>545</v>
      </c>
      <c r="G582" s="230"/>
      <c r="H582" s="233">
        <v>1.6599999999999999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39" t="s">
        <v>133</v>
      </c>
      <c r="AU582" s="239" t="s">
        <v>79</v>
      </c>
      <c r="AV582" s="14" t="s">
        <v>79</v>
      </c>
      <c r="AW582" s="14" t="s">
        <v>33</v>
      </c>
      <c r="AX582" s="14" t="s">
        <v>72</v>
      </c>
      <c r="AY582" s="239" t="s">
        <v>121</v>
      </c>
    </row>
    <row r="583" s="13" customFormat="1">
      <c r="A583" s="13"/>
      <c r="B583" s="218"/>
      <c r="C583" s="219"/>
      <c r="D583" s="220" t="s">
        <v>133</v>
      </c>
      <c r="E583" s="221" t="s">
        <v>19</v>
      </c>
      <c r="F583" s="222" t="s">
        <v>163</v>
      </c>
      <c r="G583" s="219"/>
      <c r="H583" s="221" t="s">
        <v>19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8" t="s">
        <v>133</v>
      </c>
      <c r="AU583" s="228" t="s">
        <v>79</v>
      </c>
      <c r="AV583" s="13" t="s">
        <v>77</v>
      </c>
      <c r="AW583" s="13" t="s">
        <v>33</v>
      </c>
      <c r="AX583" s="13" t="s">
        <v>72</v>
      </c>
      <c r="AY583" s="228" t="s">
        <v>121</v>
      </c>
    </row>
    <row r="584" s="14" customFormat="1">
      <c r="A584" s="14"/>
      <c r="B584" s="229"/>
      <c r="C584" s="230"/>
      <c r="D584" s="220" t="s">
        <v>133</v>
      </c>
      <c r="E584" s="231" t="s">
        <v>19</v>
      </c>
      <c r="F584" s="232" t="s">
        <v>546</v>
      </c>
      <c r="G584" s="230"/>
      <c r="H584" s="233">
        <v>3.4399999999999999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39" t="s">
        <v>133</v>
      </c>
      <c r="AU584" s="239" t="s">
        <v>79</v>
      </c>
      <c r="AV584" s="14" t="s">
        <v>79</v>
      </c>
      <c r="AW584" s="14" t="s">
        <v>33</v>
      </c>
      <c r="AX584" s="14" t="s">
        <v>72</v>
      </c>
      <c r="AY584" s="239" t="s">
        <v>121</v>
      </c>
    </row>
    <row r="585" s="14" customFormat="1">
      <c r="A585" s="14"/>
      <c r="B585" s="229"/>
      <c r="C585" s="230"/>
      <c r="D585" s="220" t="s">
        <v>133</v>
      </c>
      <c r="E585" s="231" t="s">
        <v>19</v>
      </c>
      <c r="F585" s="232" t="s">
        <v>165</v>
      </c>
      <c r="G585" s="230"/>
      <c r="H585" s="233">
        <v>1.8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9" t="s">
        <v>133</v>
      </c>
      <c r="AU585" s="239" t="s">
        <v>79</v>
      </c>
      <c r="AV585" s="14" t="s">
        <v>79</v>
      </c>
      <c r="AW585" s="14" t="s">
        <v>33</v>
      </c>
      <c r="AX585" s="14" t="s">
        <v>72</v>
      </c>
      <c r="AY585" s="239" t="s">
        <v>121</v>
      </c>
    </row>
    <row r="586" s="14" customFormat="1">
      <c r="A586" s="14"/>
      <c r="B586" s="229"/>
      <c r="C586" s="230"/>
      <c r="D586" s="220" t="s">
        <v>133</v>
      </c>
      <c r="E586" s="231" t="s">
        <v>19</v>
      </c>
      <c r="F586" s="232" t="s">
        <v>547</v>
      </c>
      <c r="G586" s="230"/>
      <c r="H586" s="233">
        <v>2.2999999999999998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39" t="s">
        <v>133</v>
      </c>
      <c r="AU586" s="239" t="s">
        <v>79</v>
      </c>
      <c r="AV586" s="14" t="s">
        <v>79</v>
      </c>
      <c r="AW586" s="14" t="s">
        <v>33</v>
      </c>
      <c r="AX586" s="14" t="s">
        <v>72</v>
      </c>
      <c r="AY586" s="239" t="s">
        <v>121</v>
      </c>
    </row>
    <row r="587" s="13" customFormat="1">
      <c r="A587" s="13"/>
      <c r="B587" s="218"/>
      <c r="C587" s="219"/>
      <c r="D587" s="220" t="s">
        <v>133</v>
      </c>
      <c r="E587" s="221" t="s">
        <v>19</v>
      </c>
      <c r="F587" s="222" t="s">
        <v>167</v>
      </c>
      <c r="G587" s="219"/>
      <c r="H587" s="221" t="s">
        <v>19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8" t="s">
        <v>133</v>
      </c>
      <c r="AU587" s="228" t="s">
        <v>79</v>
      </c>
      <c r="AV587" s="13" t="s">
        <v>77</v>
      </c>
      <c r="AW587" s="13" t="s">
        <v>33</v>
      </c>
      <c r="AX587" s="13" t="s">
        <v>72</v>
      </c>
      <c r="AY587" s="228" t="s">
        <v>121</v>
      </c>
    </row>
    <row r="588" s="14" customFormat="1">
      <c r="A588" s="14"/>
      <c r="B588" s="229"/>
      <c r="C588" s="230"/>
      <c r="D588" s="220" t="s">
        <v>133</v>
      </c>
      <c r="E588" s="231" t="s">
        <v>19</v>
      </c>
      <c r="F588" s="232" t="s">
        <v>546</v>
      </c>
      <c r="G588" s="230"/>
      <c r="H588" s="233">
        <v>3.4399999999999999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39" t="s">
        <v>133</v>
      </c>
      <c r="AU588" s="239" t="s">
        <v>79</v>
      </c>
      <c r="AV588" s="14" t="s">
        <v>79</v>
      </c>
      <c r="AW588" s="14" t="s">
        <v>33</v>
      </c>
      <c r="AX588" s="14" t="s">
        <v>72</v>
      </c>
      <c r="AY588" s="239" t="s">
        <v>121</v>
      </c>
    </row>
    <row r="589" s="14" customFormat="1">
      <c r="A589" s="14"/>
      <c r="B589" s="229"/>
      <c r="C589" s="230"/>
      <c r="D589" s="220" t="s">
        <v>133</v>
      </c>
      <c r="E589" s="231" t="s">
        <v>19</v>
      </c>
      <c r="F589" s="232" t="s">
        <v>540</v>
      </c>
      <c r="G589" s="230"/>
      <c r="H589" s="233">
        <v>4.0800000000000001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9" t="s">
        <v>133</v>
      </c>
      <c r="AU589" s="239" t="s">
        <v>79</v>
      </c>
      <c r="AV589" s="14" t="s">
        <v>79</v>
      </c>
      <c r="AW589" s="14" t="s">
        <v>33</v>
      </c>
      <c r="AX589" s="14" t="s">
        <v>72</v>
      </c>
      <c r="AY589" s="239" t="s">
        <v>121</v>
      </c>
    </row>
    <row r="590" s="14" customFormat="1">
      <c r="A590" s="14"/>
      <c r="B590" s="229"/>
      <c r="C590" s="230"/>
      <c r="D590" s="220" t="s">
        <v>133</v>
      </c>
      <c r="E590" s="231" t="s">
        <v>19</v>
      </c>
      <c r="F590" s="232" t="s">
        <v>548</v>
      </c>
      <c r="G590" s="230"/>
      <c r="H590" s="233">
        <v>1.0600000000000001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9" t="s">
        <v>133</v>
      </c>
      <c r="AU590" s="239" t="s">
        <v>79</v>
      </c>
      <c r="AV590" s="14" t="s">
        <v>79</v>
      </c>
      <c r="AW590" s="14" t="s">
        <v>33</v>
      </c>
      <c r="AX590" s="14" t="s">
        <v>72</v>
      </c>
      <c r="AY590" s="239" t="s">
        <v>121</v>
      </c>
    </row>
    <row r="591" s="14" customFormat="1">
      <c r="A591" s="14"/>
      <c r="B591" s="229"/>
      <c r="C591" s="230"/>
      <c r="D591" s="220" t="s">
        <v>133</v>
      </c>
      <c r="E591" s="231" t="s">
        <v>19</v>
      </c>
      <c r="F591" s="232" t="s">
        <v>549</v>
      </c>
      <c r="G591" s="230"/>
      <c r="H591" s="233">
        <v>1.3500000000000001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39" t="s">
        <v>133</v>
      </c>
      <c r="AU591" s="239" t="s">
        <v>79</v>
      </c>
      <c r="AV591" s="14" t="s">
        <v>79</v>
      </c>
      <c r="AW591" s="14" t="s">
        <v>33</v>
      </c>
      <c r="AX591" s="14" t="s">
        <v>72</v>
      </c>
      <c r="AY591" s="239" t="s">
        <v>121</v>
      </c>
    </row>
    <row r="592" s="14" customFormat="1">
      <c r="A592" s="14"/>
      <c r="B592" s="229"/>
      <c r="C592" s="230"/>
      <c r="D592" s="220" t="s">
        <v>133</v>
      </c>
      <c r="E592" s="231" t="s">
        <v>19</v>
      </c>
      <c r="F592" s="232" t="s">
        <v>544</v>
      </c>
      <c r="G592" s="230"/>
      <c r="H592" s="233">
        <v>39.68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9" t="s">
        <v>133</v>
      </c>
      <c r="AU592" s="239" t="s">
        <v>79</v>
      </c>
      <c r="AV592" s="14" t="s">
        <v>79</v>
      </c>
      <c r="AW592" s="14" t="s">
        <v>33</v>
      </c>
      <c r="AX592" s="14" t="s">
        <v>72</v>
      </c>
      <c r="AY592" s="239" t="s">
        <v>121</v>
      </c>
    </row>
    <row r="593" s="14" customFormat="1">
      <c r="A593" s="14"/>
      <c r="B593" s="229"/>
      <c r="C593" s="230"/>
      <c r="D593" s="220" t="s">
        <v>133</v>
      </c>
      <c r="E593" s="231" t="s">
        <v>19</v>
      </c>
      <c r="F593" s="232" t="s">
        <v>550</v>
      </c>
      <c r="G593" s="230"/>
      <c r="H593" s="233">
        <v>1.2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39" t="s">
        <v>133</v>
      </c>
      <c r="AU593" s="239" t="s">
        <v>79</v>
      </c>
      <c r="AV593" s="14" t="s">
        <v>79</v>
      </c>
      <c r="AW593" s="14" t="s">
        <v>33</v>
      </c>
      <c r="AX593" s="14" t="s">
        <v>72</v>
      </c>
      <c r="AY593" s="239" t="s">
        <v>121</v>
      </c>
    </row>
    <row r="594" s="14" customFormat="1">
      <c r="A594" s="14"/>
      <c r="B594" s="229"/>
      <c r="C594" s="230"/>
      <c r="D594" s="220" t="s">
        <v>133</v>
      </c>
      <c r="E594" s="231" t="s">
        <v>19</v>
      </c>
      <c r="F594" s="232" t="s">
        <v>551</v>
      </c>
      <c r="G594" s="230"/>
      <c r="H594" s="233">
        <v>3.4399999999999999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39" t="s">
        <v>133</v>
      </c>
      <c r="AU594" s="239" t="s">
        <v>79</v>
      </c>
      <c r="AV594" s="14" t="s">
        <v>79</v>
      </c>
      <c r="AW594" s="14" t="s">
        <v>33</v>
      </c>
      <c r="AX594" s="14" t="s">
        <v>72</v>
      </c>
      <c r="AY594" s="239" t="s">
        <v>121</v>
      </c>
    </row>
    <row r="595" s="14" customFormat="1">
      <c r="A595" s="14"/>
      <c r="B595" s="229"/>
      <c r="C595" s="230"/>
      <c r="D595" s="220" t="s">
        <v>133</v>
      </c>
      <c r="E595" s="231" t="s">
        <v>19</v>
      </c>
      <c r="F595" s="232" t="s">
        <v>552</v>
      </c>
      <c r="G595" s="230"/>
      <c r="H595" s="233">
        <v>6.5599999999999996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9" t="s">
        <v>133</v>
      </c>
      <c r="AU595" s="239" t="s">
        <v>79</v>
      </c>
      <c r="AV595" s="14" t="s">
        <v>79</v>
      </c>
      <c r="AW595" s="14" t="s">
        <v>33</v>
      </c>
      <c r="AX595" s="14" t="s">
        <v>72</v>
      </c>
      <c r="AY595" s="239" t="s">
        <v>121</v>
      </c>
    </row>
    <row r="596" s="13" customFormat="1">
      <c r="A596" s="13"/>
      <c r="B596" s="218"/>
      <c r="C596" s="219"/>
      <c r="D596" s="220" t="s">
        <v>133</v>
      </c>
      <c r="E596" s="221" t="s">
        <v>19</v>
      </c>
      <c r="F596" s="222" t="s">
        <v>202</v>
      </c>
      <c r="G596" s="219"/>
      <c r="H596" s="221" t="s">
        <v>19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8" t="s">
        <v>133</v>
      </c>
      <c r="AU596" s="228" t="s">
        <v>79</v>
      </c>
      <c r="AV596" s="13" t="s">
        <v>77</v>
      </c>
      <c r="AW596" s="13" t="s">
        <v>33</v>
      </c>
      <c r="AX596" s="13" t="s">
        <v>72</v>
      </c>
      <c r="AY596" s="228" t="s">
        <v>121</v>
      </c>
    </row>
    <row r="597" s="14" customFormat="1">
      <c r="A597" s="14"/>
      <c r="B597" s="229"/>
      <c r="C597" s="230"/>
      <c r="D597" s="220" t="s">
        <v>133</v>
      </c>
      <c r="E597" s="231" t="s">
        <v>19</v>
      </c>
      <c r="F597" s="232" t="s">
        <v>553</v>
      </c>
      <c r="G597" s="230"/>
      <c r="H597" s="233">
        <v>113.7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9" t="s">
        <v>133</v>
      </c>
      <c r="AU597" s="239" t="s">
        <v>79</v>
      </c>
      <c r="AV597" s="14" t="s">
        <v>79</v>
      </c>
      <c r="AW597" s="14" t="s">
        <v>33</v>
      </c>
      <c r="AX597" s="14" t="s">
        <v>72</v>
      </c>
      <c r="AY597" s="239" t="s">
        <v>121</v>
      </c>
    </row>
    <row r="598" s="16" customFormat="1">
      <c r="A598" s="16"/>
      <c r="B598" s="261"/>
      <c r="C598" s="262"/>
      <c r="D598" s="220" t="s">
        <v>133</v>
      </c>
      <c r="E598" s="263" t="s">
        <v>19</v>
      </c>
      <c r="F598" s="264" t="s">
        <v>267</v>
      </c>
      <c r="G598" s="262"/>
      <c r="H598" s="265">
        <v>244.08999999999998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71" t="s">
        <v>133</v>
      </c>
      <c r="AU598" s="271" t="s">
        <v>79</v>
      </c>
      <c r="AV598" s="16" t="s">
        <v>122</v>
      </c>
      <c r="AW598" s="16" t="s">
        <v>33</v>
      </c>
      <c r="AX598" s="16" t="s">
        <v>72</v>
      </c>
      <c r="AY598" s="271" t="s">
        <v>121</v>
      </c>
    </row>
    <row r="599" s="13" customFormat="1">
      <c r="A599" s="13"/>
      <c r="B599" s="218"/>
      <c r="C599" s="219"/>
      <c r="D599" s="220" t="s">
        <v>133</v>
      </c>
      <c r="E599" s="221" t="s">
        <v>19</v>
      </c>
      <c r="F599" s="222" t="s">
        <v>554</v>
      </c>
      <c r="G599" s="219"/>
      <c r="H599" s="221" t="s">
        <v>19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28" t="s">
        <v>133</v>
      </c>
      <c r="AU599" s="228" t="s">
        <v>79</v>
      </c>
      <c r="AV599" s="13" t="s">
        <v>77</v>
      </c>
      <c r="AW599" s="13" t="s">
        <v>33</v>
      </c>
      <c r="AX599" s="13" t="s">
        <v>72</v>
      </c>
      <c r="AY599" s="228" t="s">
        <v>121</v>
      </c>
    </row>
    <row r="600" s="13" customFormat="1">
      <c r="A600" s="13"/>
      <c r="B600" s="218"/>
      <c r="C600" s="219"/>
      <c r="D600" s="220" t="s">
        <v>133</v>
      </c>
      <c r="E600" s="221" t="s">
        <v>19</v>
      </c>
      <c r="F600" s="222" t="s">
        <v>555</v>
      </c>
      <c r="G600" s="219"/>
      <c r="H600" s="221" t="s">
        <v>19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8" t="s">
        <v>133</v>
      </c>
      <c r="AU600" s="228" t="s">
        <v>79</v>
      </c>
      <c r="AV600" s="13" t="s">
        <v>77</v>
      </c>
      <c r="AW600" s="13" t="s">
        <v>33</v>
      </c>
      <c r="AX600" s="13" t="s">
        <v>72</v>
      </c>
      <c r="AY600" s="228" t="s">
        <v>121</v>
      </c>
    </row>
    <row r="601" s="13" customFormat="1">
      <c r="A601" s="13"/>
      <c r="B601" s="218"/>
      <c r="C601" s="219"/>
      <c r="D601" s="220" t="s">
        <v>133</v>
      </c>
      <c r="E601" s="221" t="s">
        <v>19</v>
      </c>
      <c r="F601" s="222" t="s">
        <v>155</v>
      </c>
      <c r="G601" s="219"/>
      <c r="H601" s="221" t="s">
        <v>19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8" t="s">
        <v>133</v>
      </c>
      <c r="AU601" s="228" t="s">
        <v>79</v>
      </c>
      <c r="AV601" s="13" t="s">
        <v>77</v>
      </c>
      <c r="AW601" s="13" t="s">
        <v>33</v>
      </c>
      <c r="AX601" s="13" t="s">
        <v>72</v>
      </c>
      <c r="AY601" s="228" t="s">
        <v>121</v>
      </c>
    </row>
    <row r="602" s="14" customFormat="1">
      <c r="A602" s="14"/>
      <c r="B602" s="229"/>
      <c r="C602" s="230"/>
      <c r="D602" s="220" t="s">
        <v>133</v>
      </c>
      <c r="E602" s="231" t="s">
        <v>19</v>
      </c>
      <c r="F602" s="232" t="s">
        <v>540</v>
      </c>
      <c r="G602" s="230"/>
      <c r="H602" s="233">
        <v>4.0800000000000001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39" t="s">
        <v>133</v>
      </c>
      <c r="AU602" s="239" t="s">
        <v>79</v>
      </c>
      <c r="AV602" s="14" t="s">
        <v>79</v>
      </c>
      <c r="AW602" s="14" t="s">
        <v>33</v>
      </c>
      <c r="AX602" s="14" t="s">
        <v>72</v>
      </c>
      <c r="AY602" s="239" t="s">
        <v>121</v>
      </c>
    </row>
    <row r="603" s="13" customFormat="1">
      <c r="A603" s="13"/>
      <c r="B603" s="218"/>
      <c r="C603" s="219"/>
      <c r="D603" s="220" t="s">
        <v>133</v>
      </c>
      <c r="E603" s="221" t="s">
        <v>19</v>
      </c>
      <c r="F603" s="222" t="s">
        <v>157</v>
      </c>
      <c r="G603" s="219"/>
      <c r="H603" s="221" t="s">
        <v>19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8" t="s">
        <v>133</v>
      </c>
      <c r="AU603" s="228" t="s">
        <v>79</v>
      </c>
      <c r="AV603" s="13" t="s">
        <v>77</v>
      </c>
      <c r="AW603" s="13" t="s">
        <v>33</v>
      </c>
      <c r="AX603" s="13" t="s">
        <v>72</v>
      </c>
      <c r="AY603" s="228" t="s">
        <v>121</v>
      </c>
    </row>
    <row r="604" s="14" customFormat="1">
      <c r="A604" s="14"/>
      <c r="B604" s="229"/>
      <c r="C604" s="230"/>
      <c r="D604" s="220" t="s">
        <v>133</v>
      </c>
      <c r="E604" s="231" t="s">
        <v>19</v>
      </c>
      <c r="F604" s="232" t="s">
        <v>556</v>
      </c>
      <c r="G604" s="230"/>
      <c r="H604" s="233">
        <v>58.020000000000003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9" t="s">
        <v>133</v>
      </c>
      <c r="AU604" s="239" t="s">
        <v>79</v>
      </c>
      <c r="AV604" s="14" t="s">
        <v>79</v>
      </c>
      <c r="AW604" s="14" t="s">
        <v>33</v>
      </c>
      <c r="AX604" s="14" t="s">
        <v>72</v>
      </c>
      <c r="AY604" s="239" t="s">
        <v>121</v>
      </c>
    </row>
    <row r="605" s="13" customFormat="1">
      <c r="A605" s="13"/>
      <c r="B605" s="218"/>
      <c r="C605" s="219"/>
      <c r="D605" s="220" t="s">
        <v>133</v>
      </c>
      <c r="E605" s="221" t="s">
        <v>19</v>
      </c>
      <c r="F605" s="222" t="s">
        <v>163</v>
      </c>
      <c r="G605" s="219"/>
      <c r="H605" s="221" t="s">
        <v>19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8" t="s">
        <v>133</v>
      </c>
      <c r="AU605" s="228" t="s">
        <v>79</v>
      </c>
      <c r="AV605" s="13" t="s">
        <v>77</v>
      </c>
      <c r="AW605" s="13" t="s">
        <v>33</v>
      </c>
      <c r="AX605" s="13" t="s">
        <v>72</v>
      </c>
      <c r="AY605" s="228" t="s">
        <v>121</v>
      </c>
    </row>
    <row r="606" s="14" customFormat="1">
      <c r="A606" s="14"/>
      <c r="B606" s="229"/>
      <c r="C606" s="230"/>
      <c r="D606" s="220" t="s">
        <v>133</v>
      </c>
      <c r="E606" s="231" t="s">
        <v>19</v>
      </c>
      <c r="F606" s="232" t="s">
        <v>546</v>
      </c>
      <c r="G606" s="230"/>
      <c r="H606" s="233">
        <v>3.4399999999999999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9" t="s">
        <v>133</v>
      </c>
      <c r="AU606" s="239" t="s">
        <v>79</v>
      </c>
      <c r="AV606" s="14" t="s">
        <v>79</v>
      </c>
      <c r="AW606" s="14" t="s">
        <v>33</v>
      </c>
      <c r="AX606" s="14" t="s">
        <v>72</v>
      </c>
      <c r="AY606" s="239" t="s">
        <v>121</v>
      </c>
    </row>
    <row r="607" s="13" customFormat="1">
      <c r="A607" s="13"/>
      <c r="B607" s="218"/>
      <c r="C607" s="219"/>
      <c r="D607" s="220" t="s">
        <v>133</v>
      </c>
      <c r="E607" s="221" t="s">
        <v>19</v>
      </c>
      <c r="F607" s="222" t="s">
        <v>167</v>
      </c>
      <c r="G607" s="219"/>
      <c r="H607" s="221" t="s">
        <v>19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28" t="s">
        <v>133</v>
      </c>
      <c r="AU607" s="228" t="s">
        <v>79</v>
      </c>
      <c r="AV607" s="13" t="s">
        <v>77</v>
      </c>
      <c r="AW607" s="13" t="s">
        <v>33</v>
      </c>
      <c r="AX607" s="13" t="s">
        <v>72</v>
      </c>
      <c r="AY607" s="228" t="s">
        <v>121</v>
      </c>
    </row>
    <row r="608" s="14" customFormat="1">
      <c r="A608" s="14"/>
      <c r="B608" s="229"/>
      <c r="C608" s="230"/>
      <c r="D608" s="220" t="s">
        <v>133</v>
      </c>
      <c r="E608" s="231" t="s">
        <v>19</v>
      </c>
      <c r="F608" s="232" t="s">
        <v>557</v>
      </c>
      <c r="G608" s="230"/>
      <c r="H608" s="233">
        <v>55.590000000000003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39" t="s">
        <v>133</v>
      </c>
      <c r="AU608" s="239" t="s">
        <v>79</v>
      </c>
      <c r="AV608" s="14" t="s">
        <v>79</v>
      </c>
      <c r="AW608" s="14" t="s">
        <v>33</v>
      </c>
      <c r="AX608" s="14" t="s">
        <v>72</v>
      </c>
      <c r="AY608" s="239" t="s">
        <v>121</v>
      </c>
    </row>
    <row r="609" s="16" customFormat="1">
      <c r="A609" s="16"/>
      <c r="B609" s="261"/>
      <c r="C609" s="262"/>
      <c r="D609" s="220" t="s">
        <v>133</v>
      </c>
      <c r="E609" s="263" t="s">
        <v>19</v>
      </c>
      <c r="F609" s="264" t="s">
        <v>267</v>
      </c>
      <c r="G609" s="262"/>
      <c r="H609" s="265">
        <v>121.13000000000001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1" t="s">
        <v>133</v>
      </c>
      <c r="AU609" s="271" t="s">
        <v>79</v>
      </c>
      <c r="AV609" s="16" t="s">
        <v>122</v>
      </c>
      <c r="AW609" s="16" t="s">
        <v>33</v>
      </c>
      <c r="AX609" s="16" t="s">
        <v>72</v>
      </c>
      <c r="AY609" s="271" t="s">
        <v>121</v>
      </c>
    </row>
    <row r="610" s="15" customFormat="1">
      <c r="A610" s="15"/>
      <c r="B610" s="240"/>
      <c r="C610" s="241"/>
      <c r="D610" s="220" t="s">
        <v>133</v>
      </c>
      <c r="E610" s="242" t="s">
        <v>19</v>
      </c>
      <c r="F610" s="243" t="s">
        <v>173</v>
      </c>
      <c r="G610" s="241"/>
      <c r="H610" s="244">
        <v>389.4799999999999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0" t="s">
        <v>133</v>
      </c>
      <c r="AU610" s="250" t="s">
        <v>79</v>
      </c>
      <c r="AV610" s="15" t="s">
        <v>129</v>
      </c>
      <c r="AW610" s="15" t="s">
        <v>33</v>
      </c>
      <c r="AX610" s="15" t="s">
        <v>77</v>
      </c>
      <c r="AY610" s="250" t="s">
        <v>121</v>
      </c>
    </row>
    <row r="611" s="2" customFormat="1" ht="16.5" customHeight="1">
      <c r="A611" s="41"/>
      <c r="B611" s="42"/>
      <c r="C611" s="251" t="s">
        <v>558</v>
      </c>
      <c r="D611" s="251" t="s">
        <v>211</v>
      </c>
      <c r="E611" s="252" t="s">
        <v>559</v>
      </c>
      <c r="F611" s="253" t="s">
        <v>560</v>
      </c>
      <c r="G611" s="254" t="s">
        <v>145</v>
      </c>
      <c r="H611" s="255">
        <v>14.712</v>
      </c>
      <c r="I611" s="256"/>
      <c r="J611" s="257">
        <f>ROUND(I611*H611,2)</f>
        <v>0</v>
      </c>
      <c r="K611" s="253" t="s">
        <v>128</v>
      </c>
      <c r="L611" s="258"/>
      <c r="M611" s="259" t="s">
        <v>19</v>
      </c>
      <c r="N611" s="260" t="s">
        <v>43</v>
      </c>
      <c r="O611" s="87"/>
      <c r="P611" s="209">
        <f>O611*H611</f>
        <v>0</v>
      </c>
      <c r="Q611" s="209">
        <v>0.00050000000000000001</v>
      </c>
      <c r="R611" s="209">
        <f>Q611*H611</f>
        <v>0.0073559999999999997</v>
      </c>
      <c r="S611" s="209">
        <v>0</v>
      </c>
      <c r="T611" s="210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1" t="s">
        <v>197</v>
      </c>
      <c r="AT611" s="211" t="s">
        <v>211</v>
      </c>
      <c r="AU611" s="211" t="s">
        <v>79</v>
      </c>
      <c r="AY611" s="20" t="s">
        <v>121</v>
      </c>
      <c r="BE611" s="212">
        <f>IF(N611="základní",J611,0)</f>
        <v>0</v>
      </c>
      <c r="BF611" s="212">
        <f>IF(N611="snížená",J611,0)</f>
        <v>0</v>
      </c>
      <c r="BG611" s="212">
        <f>IF(N611="zákl. přenesená",J611,0)</f>
        <v>0</v>
      </c>
      <c r="BH611" s="212">
        <f>IF(N611="sníž. přenesená",J611,0)</f>
        <v>0</v>
      </c>
      <c r="BI611" s="212">
        <f>IF(N611="nulová",J611,0)</f>
        <v>0</v>
      </c>
      <c r="BJ611" s="20" t="s">
        <v>77</v>
      </c>
      <c r="BK611" s="212">
        <f>ROUND(I611*H611,2)</f>
        <v>0</v>
      </c>
      <c r="BL611" s="20" t="s">
        <v>129</v>
      </c>
      <c r="BM611" s="211" t="s">
        <v>561</v>
      </c>
    </row>
    <row r="612" s="14" customFormat="1">
      <c r="A612" s="14"/>
      <c r="B612" s="229"/>
      <c r="C612" s="230"/>
      <c r="D612" s="220" t="s">
        <v>133</v>
      </c>
      <c r="E612" s="230"/>
      <c r="F612" s="232" t="s">
        <v>562</v>
      </c>
      <c r="G612" s="230"/>
      <c r="H612" s="233">
        <v>14.712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9" t="s">
        <v>133</v>
      </c>
      <c r="AU612" s="239" t="s">
        <v>79</v>
      </c>
      <c r="AV612" s="14" t="s">
        <v>79</v>
      </c>
      <c r="AW612" s="14" t="s">
        <v>4</v>
      </c>
      <c r="AX612" s="14" t="s">
        <v>77</v>
      </c>
      <c r="AY612" s="239" t="s">
        <v>121</v>
      </c>
    </row>
    <row r="613" s="2" customFormat="1" ht="16.5" customHeight="1">
      <c r="A613" s="41"/>
      <c r="B613" s="42"/>
      <c r="C613" s="251" t="s">
        <v>563</v>
      </c>
      <c r="D613" s="251" t="s">
        <v>211</v>
      </c>
      <c r="E613" s="252" t="s">
        <v>564</v>
      </c>
      <c r="F613" s="253" t="s">
        <v>565</v>
      </c>
      <c r="G613" s="254" t="s">
        <v>145</v>
      </c>
      <c r="H613" s="255">
        <v>14.4</v>
      </c>
      <c r="I613" s="256"/>
      <c r="J613" s="257">
        <f>ROUND(I613*H613,2)</f>
        <v>0</v>
      </c>
      <c r="K613" s="253" t="s">
        <v>128</v>
      </c>
      <c r="L613" s="258"/>
      <c r="M613" s="259" t="s">
        <v>19</v>
      </c>
      <c r="N613" s="260" t="s">
        <v>43</v>
      </c>
      <c r="O613" s="87"/>
      <c r="P613" s="209">
        <f>O613*H613</f>
        <v>0</v>
      </c>
      <c r="Q613" s="209">
        <v>0.00050000000000000001</v>
      </c>
      <c r="R613" s="209">
        <f>Q613*H613</f>
        <v>0.0072000000000000007</v>
      </c>
      <c r="S613" s="209">
        <v>0</v>
      </c>
      <c r="T613" s="210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1" t="s">
        <v>197</v>
      </c>
      <c r="AT613" s="211" t="s">
        <v>211</v>
      </c>
      <c r="AU613" s="211" t="s">
        <v>79</v>
      </c>
      <c r="AY613" s="20" t="s">
        <v>121</v>
      </c>
      <c r="BE613" s="212">
        <f>IF(N613="základní",J613,0)</f>
        <v>0</v>
      </c>
      <c r="BF613" s="212">
        <f>IF(N613="snížená",J613,0)</f>
        <v>0</v>
      </c>
      <c r="BG613" s="212">
        <f>IF(N613="zákl. přenesená",J613,0)</f>
        <v>0</v>
      </c>
      <c r="BH613" s="212">
        <f>IF(N613="sníž. přenesená",J613,0)</f>
        <v>0</v>
      </c>
      <c r="BI613" s="212">
        <f>IF(N613="nulová",J613,0)</f>
        <v>0</v>
      </c>
      <c r="BJ613" s="20" t="s">
        <v>77</v>
      </c>
      <c r="BK613" s="212">
        <f>ROUND(I613*H613,2)</f>
        <v>0</v>
      </c>
      <c r="BL613" s="20" t="s">
        <v>129</v>
      </c>
      <c r="BM613" s="211" t="s">
        <v>566</v>
      </c>
    </row>
    <row r="614" s="14" customFormat="1">
      <c r="A614" s="14"/>
      <c r="B614" s="229"/>
      <c r="C614" s="230"/>
      <c r="D614" s="220" t="s">
        <v>133</v>
      </c>
      <c r="E614" s="230"/>
      <c r="F614" s="232" t="s">
        <v>567</v>
      </c>
      <c r="G614" s="230"/>
      <c r="H614" s="233">
        <v>14.4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39" t="s">
        <v>133</v>
      </c>
      <c r="AU614" s="239" t="s">
        <v>79</v>
      </c>
      <c r="AV614" s="14" t="s">
        <v>79</v>
      </c>
      <c r="AW614" s="14" t="s">
        <v>4</v>
      </c>
      <c r="AX614" s="14" t="s">
        <v>77</v>
      </c>
      <c r="AY614" s="239" t="s">
        <v>121</v>
      </c>
    </row>
    <row r="615" s="2" customFormat="1" ht="16.5" customHeight="1">
      <c r="A615" s="41"/>
      <c r="B615" s="42"/>
      <c r="C615" s="251" t="s">
        <v>568</v>
      </c>
      <c r="D615" s="251" t="s">
        <v>211</v>
      </c>
      <c r="E615" s="252" t="s">
        <v>569</v>
      </c>
      <c r="F615" s="253" t="s">
        <v>570</v>
      </c>
      <c r="G615" s="254" t="s">
        <v>145</v>
      </c>
      <c r="H615" s="255">
        <v>292.90800000000002</v>
      </c>
      <c r="I615" s="256"/>
      <c r="J615" s="257">
        <f>ROUND(I615*H615,2)</f>
        <v>0</v>
      </c>
      <c r="K615" s="253" t="s">
        <v>128</v>
      </c>
      <c r="L615" s="258"/>
      <c r="M615" s="259" t="s">
        <v>19</v>
      </c>
      <c r="N615" s="260" t="s">
        <v>43</v>
      </c>
      <c r="O615" s="87"/>
      <c r="P615" s="209">
        <f>O615*H615</f>
        <v>0</v>
      </c>
      <c r="Q615" s="209">
        <v>0.00029999999999999997</v>
      </c>
      <c r="R615" s="209">
        <f>Q615*H615</f>
        <v>0.087872400000000003</v>
      </c>
      <c r="S615" s="209">
        <v>0</v>
      </c>
      <c r="T615" s="210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1" t="s">
        <v>197</v>
      </c>
      <c r="AT615" s="211" t="s">
        <v>211</v>
      </c>
      <c r="AU615" s="211" t="s">
        <v>79</v>
      </c>
      <c r="AY615" s="20" t="s">
        <v>121</v>
      </c>
      <c r="BE615" s="212">
        <f>IF(N615="základní",J615,0)</f>
        <v>0</v>
      </c>
      <c r="BF615" s="212">
        <f>IF(N615="snížená",J615,0)</f>
        <v>0</v>
      </c>
      <c r="BG615" s="212">
        <f>IF(N615="zákl. přenesená",J615,0)</f>
        <v>0</v>
      </c>
      <c r="BH615" s="212">
        <f>IF(N615="sníž. přenesená",J615,0)</f>
        <v>0</v>
      </c>
      <c r="BI615" s="212">
        <f>IF(N615="nulová",J615,0)</f>
        <v>0</v>
      </c>
      <c r="BJ615" s="20" t="s">
        <v>77</v>
      </c>
      <c r="BK615" s="212">
        <f>ROUND(I615*H615,2)</f>
        <v>0</v>
      </c>
      <c r="BL615" s="20" t="s">
        <v>129</v>
      </c>
      <c r="BM615" s="211" t="s">
        <v>571</v>
      </c>
    </row>
    <row r="616" s="14" customFormat="1">
      <c r="A616" s="14"/>
      <c r="B616" s="229"/>
      <c r="C616" s="230"/>
      <c r="D616" s="220" t="s">
        <v>133</v>
      </c>
      <c r="E616" s="230"/>
      <c r="F616" s="232" t="s">
        <v>572</v>
      </c>
      <c r="G616" s="230"/>
      <c r="H616" s="233">
        <v>292.90800000000002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39" t="s">
        <v>133</v>
      </c>
      <c r="AU616" s="239" t="s">
        <v>79</v>
      </c>
      <c r="AV616" s="14" t="s">
        <v>79</v>
      </c>
      <c r="AW616" s="14" t="s">
        <v>4</v>
      </c>
      <c r="AX616" s="14" t="s">
        <v>77</v>
      </c>
      <c r="AY616" s="239" t="s">
        <v>121</v>
      </c>
    </row>
    <row r="617" s="2" customFormat="1" ht="16.5" customHeight="1">
      <c r="A617" s="41"/>
      <c r="B617" s="42"/>
      <c r="C617" s="251" t="s">
        <v>573</v>
      </c>
      <c r="D617" s="251" t="s">
        <v>211</v>
      </c>
      <c r="E617" s="252" t="s">
        <v>574</v>
      </c>
      <c r="F617" s="253" t="s">
        <v>575</v>
      </c>
      <c r="G617" s="254" t="s">
        <v>145</v>
      </c>
      <c r="H617" s="255">
        <v>145.356</v>
      </c>
      <c r="I617" s="256"/>
      <c r="J617" s="257">
        <f>ROUND(I617*H617,2)</f>
        <v>0</v>
      </c>
      <c r="K617" s="253" t="s">
        <v>128</v>
      </c>
      <c r="L617" s="258"/>
      <c r="M617" s="259" t="s">
        <v>19</v>
      </c>
      <c r="N617" s="260" t="s">
        <v>43</v>
      </c>
      <c r="O617" s="87"/>
      <c r="P617" s="209">
        <f>O617*H617</f>
        <v>0</v>
      </c>
      <c r="Q617" s="209">
        <v>0.00020000000000000001</v>
      </c>
      <c r="R617" s="209">
        <f>Q617*H617</f>
        <v>0.029071200000000002</v>
      </c>
      <c r="S617" s="209">
        <v>0</v>
      </c>
      <c r="T617" s="210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1" t="s">
        <v>197</v>
      </c>
      <c r="AT617" s="211" t="s">
        <v>211</v>
      </c>
      <c r="AU617" s="211" t="s">
        <v>79</v>
      </c>
      <c r="AY617" s="20" t="s">
        <v>121</v>
      </c>
      <c r="BE617" s="212">
        <f>IF(N617="základní",J617,0)</f>
        <v>0</v>
      </c>
      <c r="BF617" s="212">
        <f>IF(N617="snížená",J617,0)</f>
        <v>0</v>
      </c>
      <c r="BG617" s="212">
        <f>IF(N617="zákl. přenesená",J617,0)</f>
        <v>0</v>
      </c>
      <c r="BH617" s="212">
        <f>IF(N617="sníž. přenesená",J617,0)</f>
        <v>0</v>
      </c>
      <c r="BI617" s="212">
        <f>IF(N617="nulová",J617,0)</f>
        <v>0</v>
      </c>
      <c r="BJ617" s="20" t="s">
        <v>77</v>
      </c>
      <c r="BK617" s="212">
        <f>ROUND(I617*H617,2)</f>
        <v>0</v>
      </c>
      <c r="BL617" s="20" t="s">
        <v>129</v>
      </c>
      <c r="BM617" s="211" t="s">
        <v>576</v>
      </c>
    </row>
    <row r="618" s="14" customFormat="1">
      <c r="A618" s="14"/>
      <c r="B618" s="229"/>
      <c r="C618" s="230"/>
      <c r="D618" s="220" t="s">
        <v>133</v>
      </c>
      <c r="E618" s="230"/>
      <c r="F618" s="232" t="s">
        <v>577</v>
      </c>
      <c r="G618" s="230"/>
      <c r="H618" s="233">
        <v>145.356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39" t="s">
        <v>133</v>
      </c>
      <c r="AU618" s="239" t="s">
        <v>79</v>
      </c>
      <c r="AV618" s="14" t="s">
        <v>79</v>
      </c>
      <c r="AW618" s="14" t="s">
        <v>4</v>
      </c>
      <c r="AX618" s="14" t="s">
        <v>77</v>
      </c>
      <c r="AY618" s="239" t="s">
        <v>121</v>
      </c>
    </row>
    <row r="619" s="2" customFormat="1" ht="16.5" customHeight="1">
      <c r="A619" s="41"/>
      <c r="B619" s="42"/>
      <c r="C619" s="200" t="s">
        <v>578</v>
      </c>
      <c r="D619" s="200" t="s">
        <v>124</v>
      </c>
      <c r="E619" s="201" t="s">
        <v>579</v>
      </c>
      <c r="F619" s="202" t="s">
        <v>580</v>
      </c>
      <c r="G619" s="203" t="s">
        <v>138</v>
      </c>
      <c r="H619" s="204">
        <v>41.594999999999999</v>
      </c>
      <c r="I619" s="205"/>
      <c r="J619" s="206">
        <f>ROUND(I619*H619,2)</f>
        <v>0</v>
      </c>
      <c r="K619" s="202" t="s">
        <v>128</v>
      </c>
      <c r="L619" s="47"/>
      <c r="M619" s="207" t="s">
        <v>19</v>
      </c>
      <c r="N619" s="208" t="s">
        <v>43</v>
      </c>
      <c r="O619" s="87"/>
      <c r="P619" s="209">
        <f>O619*H619</f>
        <v>0</v>
      </c>
      <c r="Q619" s="209">
        <v>0.00018000000000000001</v>
      </c>
      <c r="R619" s="209">
        <f>Q619*H619</f>
        <v>0.0074871</v>
      </c>
      <c r="S619" s="209">
        <v>0</v>
      </c>
      <c r="T619" s="210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1" t="s">
        <v>129</v>
      </c>
      <c r="AT619" s="211" t="s">
        <v>124</v>
      </c>
      <c r="AU619" s="211" t="s">
        <v>79</v>
      </c>
      <c r="AY619" s="20" t="s">
        <v>121</v>
      </c>
      <c r="BE619" s="212">
        <f>IF(N619="základní",J619,0)</f>
        <v>0</v>
      </c>
      <c r="BF619" s="212">
        <f>IF(N619="snížená",J619,0)</f>
        <v>0</v>
      </c>
      <c r="BG619" s="212">
        <f>IF(N619="zákl. přenesená",J619,0)</f>
        <v>0</v>
      </c>
      <c r="BH619" s="212">
        <f>IF(N619="sníž. přenesená",J619,0)</f>
        <v>0</v>
      </c>
      <c r="BI619" s="212">
        <f>IF(N619="nulová",J619,0)</f>
        <v>0</v>
      </c>
      <c r="BJ619" s="20" t="s">
        <v>77</v>
      </c>
      <c r="BK619" s="212">
        <f>ROUND(I619*H619,2)</f>
        <v>0</v>
      </c>
      <c r="BL619" s="20" t="s">
        <v>129</v>
      </c>
      <c r="BM619" s="211" t="s">
        <v>581</v>
      </c>
    </row>
    <row r="620" s="2" customFormat="1">
      <c r="A620" s="41"/>
      <c r="B620" s="42"/>
      <c r="C620" s="43"/>
      <c r="D620" s="213" t="s">
        <v>131</v>
      </c>
      <c r="E620" s="43"/>
      <c r="F620" s="214" t="s">
        <v>582</v>
      </c>
      <c r="G620" s="43"/>
      <c r="H620" s="43"/>
      <c r="I620" s="215"/>
      <c r="J620" s="43"/>
      <c r="K620" s="43"/>
      <c r="L620" s="47"/>
      <c r="M620" s="216"/>
      <c r="N620" s="217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131</v>
      </c>
      <c r="AU620" s="20" t="s">
        <v>79</v>
      </c>
    </row>
    <row r="621" s="13" customFormat="1">
      <c r="A621" s="13"/>
      <c r="B621" s="218"/>
      <c r="C621" s="219"/>
      <c r="D621" s="220" t="s">
        <v>133</v>
      </c>
      <c r="E621" s="221" t="s">
        <v>19</v>
      </c>
      <c r="F621" s="222" t="s">
        <v>583</v>
      </c>
      <c r="G621" s="219"/>
      <c r="H621" s="221" t="s">
        <v>19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8" t="s">
        <v>133</v>
      </c>
      <c r="AU621" s="228" t="s">
        <v>79</v>
      </c>
      <c r="AV621" s="13" t="s">
        <v>77</v>
      </c>
      <c r="AW621" s="13" t="s">
        <v>33</v>
      </c>
      <c r="AX621" s="13" t="s">
        <v>72</v>
      </c>
      <c r="AY621" s="228" t="s">
        <v>121</v>
      </c>
    </row>
    <row r="622" s="13" customFormat="1">
      <c r="A622" s="13"/>
      <c r="B622" s="218"/>
      <c r="C622" s="219"/>
      <c r="D622" s="220" t="s">
        <v>133</v>
      </c>
      <c r="E622" s="221" t="s">
        <v>19</v>
      </c>
      <c r="F622" s="222" t="s">
        <v>231</v>
      </c>
      <c r="G622" s="219"/>
      <c r="H622" s="221" t="s">
        <v>19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8" t="s">
        <v>133</v>
      </c>
      <c r="AU622" s="228" t="s">
        <v>79</v>
      </c>
      <c r="AV622" s="13" t="s">
        <v>77</v>
      </c>
      <c r="AW622" s="13" t="s">
        <v>33</v>
      </c>
      <c r="AX622" s="13" t="s">
        <v>72</v>
      </c>
      <c r="AY622" s="228" t="s">
        <v>121</v>
      </c>
    </row>
    <row r="623" s="14" customFormat="1">
      <c r="A623" s="14"/>
      <c r="B623" s="229"/>
      <c r="C623" s="230"/>
      <c r="D623" s="220" t="s">
        <v>133</v>
      </c>
      <c r="E623" s="231" t="s">
        <v>19</v>
      </c>
      <c r="F623" s="232" t="s">
        <v>584</v>
      </c>
      <c r="G623" s="230"/>
      <c r="H623" s="233">
        <v>3.5129999999999999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9" t="s">
        <v>133</v>
      </c>
      <c r="AU623" s="239" t="s">
        <v>79</v>
      </c>
      <c r="AV623" s="14" t="s">
        <v>79</v>
      </c>
      <c r="AW623" s="14" t="s">
        <v>33</v>
      </c>
      <c r="AX623" s="14" t="s">
        <v>72</v>
      </c>
      <c r="AY623" s="239" t="s">
        <v>121</v>
      </c>
    </row>
    <row r="624" s="13" customFormat="1">
      <c r="A624" s="13"/>
      <c r="B624" s="218"/>
      <c r="C624" s="219"/>
      <c r="D624" s="220" t="s">
        <v>133</v>
      </c>
      <c r="E624" s="221" t="s">
        <v>19</v>
      </c>
      <c r="F624" s="222" t="s">
        <v>234</v>
      </c>
      <c r="G624" s="219"/>
      <c r="H624" s="221" t="s">
        <v>19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8" t="s">
        <v>133</v>
      </c>
      <c r="AU624" s="228" t="s">
        <v>79</v>
      </c>
      <c r="AV624" s="13" t="s">
        <v>77</v>
      </c>
      <c r="AW624" s="13" t="s">
        <v>33</v>
      </c>
      <c r="AX624" s="13" t="s">
        <v>72</v>
      </c>
      <c r="AY624" s="228" t="s">
        <v>121</v>
      </c>
    </row>
    <row r="625" s="14" customFormat="1">
      <c r="A625" s="14"/>
      <c r="B625" s="229"/>
      <c r="C625" s="230"/>
      <c r="D625" s="220" t="s">
        <v>133</v>
      </c>
      <c r="E625" s="231" t="s">
        <v>19</v>
      </c>
      <c r="F625" s="232" t="s">
        <v>585</v>
      </c>
      <c r="G625" s="230"/>
      <c r="H625" s="233">
        <v>17.163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9" t="s">
        <v>133</v>
      </c>
      <c r="AU625" s="239" t="s">
        <v>79</v>
      </c>
      <c r="AV625" s="14" t="s">
        <v>79</v>
      </c>
      <c r="AW625" s="14" t="s">
        <v>33</v>
      </c>
      <c r="AX625" s="14" t="s">
        <v>72</v>
      </c>
      <c r="AY625" s="239" t="s">
        <v>121</v>
      </c>
    </row>
    <row r="626" s="13" customFormat="1">
      <c r="A626" s="13"/>
      <c r="B626" s="218"/>
      <c r="C626" s="219"/>
      <c r="D626" s="220" t="s">
        <v>133</v>
      </c>
      <c r="E626" s="221" t="s">
        <v>19</v>
      </c>
      <c r="F626" s="222" t="s">
        <v>243</v>
      </c>
      <c r="G626" s="219"/>
      <c r="H626" s="221" t="s">
        <v>19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8" t="s">
        <v>133</v>
      </c>
      <c r="AU626" s="228" t="s">
        <v>79</v>
      </c>
      <c r="AV626" s="13" t="s">
        <v>77</v>
      </c>
      <c r="AW626" s="13" t="s">
        <v>33</v>
      </c>
      <c r="AX626" s="13" t="s">
        <v>72</v>
      </c>
      <c r="AY626" s="228" t="s">
        <v>121</v>
      </c>
    </row>
    <row r="627" s="14" customFormat="1">
      <c r="A627" s="14"/>
      <c r="B627" s="229"/>
      <c r="C627" s="230"/>
      <c r="D627" s="220" t="s">
        <v>133</v>
      </c>
      <c r="E627" s="231" t="s">
        <v>19</v>
      </c>
      <c r="F627" s="232" t="s">
        <v>586</v>
      </c>
      <c r="G627" s="230"/>
      <c r="H627" s="233">
        <v>3.1200000000000001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9" t="s">
        <v>133</v>
      </c>
      <c r="AU627" s="239" t="s">
        <v>79</v>
      </c>
      <c r="AV627" s="14" t="s">
        <v>79</v>
      </c>
      <c r="AW627" s="14" t="s">
        <v>33</v>
      </c>
      <c r="AX627" s="14" t="s">
        <v>72</v>
      </c>
      <c r="AY627" s="239" t="s">
        <v>121</v>
      </c>
    </row>
    <row r="628" s="13" customFormat="1">
      <c r="A628" s="13"/>
      <c r="B628" s="218"/>
      <c r="C628" s="219"/>
      <c r="D628" s="220" t="s">
        <v>133</v>
      </c>
      <c r="E628" s="221" t="s">
        <v>19</v>
      </c>
      <c r="F628" s="222" t="s">
        <v>251</v>
      </c>
      <c r="G628" s="219"/>
      <c r="H628" s="221" t="s">
        <v>19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28" t="s">
        <v>133</v>
      </c>
      <c r="AU628" s="228" t="s">
        <v>79</v>
      </c>
      <c r="AV628" s="13" t="s">
        <v>77</v>
      </c>
      <c r="AW628" s="13" t="s">
        <v>33</v>
      </c>
      <c r="AX628" s="13" t="s">
        <v>72</v>
      </c>
      <c r="AY628" s="228" t="s">
        <v>121</v>
      </c>
    </row>
    <row r="629" s="14" customFormat="1">
      <c r="A629" s="14"/>
      <c r="B629" s="229"/>
      <c r="C629" s="230"/>
      <c r="D629" s="220" t="s">
        <v>133</v>
      </c>
      <c r="E629" s="231" t="s">
        <v>19</v>
      </c>
      <c r="F629" s="232" t="s">
        <v>587</v>
      </c>
      <c r="G629" s="230"/>
      <c r="H629" s="233">
        <v>17.798999999999999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9" t="s">
        <v>133</v>
      </c>
      <c r="AU629" s="239" t="s">
        <v>79</v>
      </c>
      <c r="AV629" s="14" t="s">
        <v>79</v>
      </c>
      <c r="AW629" s="14" t="s">
        <v>33</v>
      </c>
      <c r="AX629" s="14" t="s">
        <v>72</v>
      </c>
      <c r="AY629" s="239" t="s">
        <v>121</v>
      </c>
    </row>
    <row r="630" s="15" customFormat="1">
      <c r="A630" s="15"/>
      <c r="B630" s="240"/>
      <c r="C630" s="241"/>
      <c r="D630" s="220" t="s">
        <v>133</v>
      </c>
      <c r="E630" s="242" t="s">
        <v>19</v>
      </c>
      <c r="F630" s="243" t="s">
        <v>173</v>
      </c>
      <c r="G630" s="241"/>
      <c r="H630" s="244">
        <v>41.594999999999999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0" t="s">
        <v>133</v>
      </c>
      <c r="AU630" s="250" t="s">
        <v>79</v>
      </c>
      <c r="AV630" s="15" t="s">
        <v>129</v>
      </c>
      <c r="AW630" s="15" t="s">
        <v>33</v>
      </c>
      <c r="AX630" s="15" t="s">
        <v>77</v>
      </c>
      <c r="AY630" s="250" t="s">
        <v>121</v>
      </c>
    </row>
    <row r="631" s="2" customFormat="1" ht="16.5" customHeight="1">
      <c r="A631" s="41"/>
      <c r="B631" s="42"/>
      <c r="C631" s="200" t="s">
        <v>588</v>
      </c>
      <c r="D631" s="200" t="s">
        <v>124</v>
      </c>
      <c r="E631" s="201" t="s">
        <v>589</v>
      </c>
      <c r="F631" s="202" t="s">
        <v>590</v>
      </c>
      <c r="G631" s="203" t="s">
        <v>138</v>
      </c>
      <c r="H631" s="204">
        <v>41.594999999999999</v>
      </c>
      <c r="I631" s="205"/>
      <c r="J631" s="206">
        <f>ROUND(I631*H631,2)</f>
        <v>0</v>
      </c>
      <c r="K631" s="202" t="s">
        <v>128</v>
      </c>
      <c r="L631" s="47"/>
      <c r="M631" s="207" t="s">
        <v>19</v>
      </c>
      <c r="N631" s="208" t="s">
        <v>43</v>
      </c>
      <c r="O631" s="87"/>
      <c r="P631" s="209">
        <f>O631*H631</f>
        <v>0</v>
      </c>
      <c r="Q631" s="209">
        <v>0.0038</v>
      </c>
      <c r="R631" s="209">
        <f>Q631*H631</f>
        <v>0.15806100000000001</v>
      </c>
      <c r="S631" s="209">
        <v>0</v>
      </c>
      <c r="T631" s="210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1" t="s">
        <v>129</v>
      </c>
      <c r="AT631" s="211" t="s">
        <v>124</v>
      </c>
      <c r="AU631" s="211" t="s">
        <v>79</v>
      </c>
      <c r="AY631" s="20" t="s">
        <v>121</v>
      </c>
      <c r="BE631" s="212">
        <f>IF(N631="základní",J631,0)</f>
        <v>0</v>
      </c>
      <c r="BF631" s="212">
        <f>IF(N631="snížená",J631,0)</f>
        <v>0</v>
      </c>
      <c r="BG631" s="212">
        <f>IF(N631="zákl. přenesená",J631,0)</f>
        <v>0</v>
      </c>
      <c r="BH631" s="212">
        <f>IF(N631="sníž. přenesená",J631,0)</f>
        <v>0</v>
      </c>
      <c r="BI631" s="212">
        <f>IF(N631="nulová",J631,0)</f>
        <v>0</v>
      </c>
      <c r="BJ631" s="20" t="s">
        <v>77</v>
      </c>
      <c r="BK631" s="212">
        <f>ROUND(I631*H631,2)</f>
        <v>0</v>
      </c>
      <c r="BL631" s="20" t="s">
        <v>129</v>
      </c>
      <c r="BM631" s="211" t="s">
        <v>591</v>
      </c>
    </row>
    <row r="632" s="2" customFormat="1">
      <c r="A632" s="41"/>
      <c r="B632" s="42"/>
      <c r="C632" s="43"/>
      <c r="D632" s="213" t="s">
        <v>131</v>
      </c>
      <c r="E632" s="43"/>
      <c r="F632" s="214" t="s">
        <v>592</v>
      </c>
      <c r="G632" s="43"/>
      <c r="H632" s="43"/>
      <c r="I632" s="215"/>
      <c r="J632" s="43"/>
      <c r="K632" s="43"/>
      <c r="L632" s="47"/>
      <c r="M632" s="216"/>
      <c r="N632" s="217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131</v>
      </c>
      <c r="AU632" s="20" t="s">
        <v>79</v>
      </c>
    </row>
    <row r="633" s="2" customFormat="1" ht="16.5" customHeight="1">
      <c r="A633" s="41"/>
      <c r="B633" s="42"/>
      <c r="C633" s="200" t="s">
        <v>593</v>
      </c>
      <c r="D633" s="200" t="s">
        <v>124</v>
      </c>
      <c r="E633" s="201" t="s">
        <v>594</v>
      </c>
      <c r="F633" s="202" t="s">
        <v>595</v>
      </c>
      <c r="G633" s="203" t="s">
        <v>138</v>
      </c>
      <c r="H633" s="204">
        <v>759.65599999999995</v>
      </c>
      <c r="I633" s="205"/>
      <c r="J633" s="206">
        <f>ROUND(I633*H633,2)</f>
        <v>0</v>
      </c>
      <c r="K633" s="202" t="s">
        <v>128</v>
      </c>
      <c r="L633" s="47"/>
      <c r="M633" s="207" t="s">
        <v>19</v>
      </c>
      <c r="N633" s="208" t="s">
        <v>43</v>
      </c>
      <c r="O633" s="87"/>
      <c r="P633" s="209">
        <f>O633*H633</f>
        <v>0</v>
      </c>
      <c r="Q633" s="209">
        <v>0.00013999999999999999</v>
      </c>
      <c r="R633" s="209">
        <f>Q633*H633</f>
        <v>0.10635183999999999</v>
      </c>
      <c r="S633" s="209">
        <v>0</v>
      </c>
      <c r="T633" s="210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1" t="s">
        <v>129</v>
      </c>
      <c r="AT633" s="211" t="s">
        <v>124</v>
      </c>
      <c r="AU633" s="211" t="s">
        <v>79</v>
      </c>
      <c r="AY633" s="20" t="s">
        <v>121</v>
      </c>
      <c r="BE633" s="212">
        <f>IF(N633="základní",J633,0)</f>
        <v>0</v>
      </c>
      <c r="BF633" s="212">
        <f>IF(N633="snížená",J633,0)</f>
        <v>0</v>
      </c>
      <c r="BG633" s="212">
        <f>IF(N633="zákl. přenesená",J633,0)</f>
        <v>0</v>
      </c>
      <c r="BH633" s="212">
        <f>IF(N633="sníž. přenesená",J633,0)</f>
        <v>0</v>
      </c>
      <c r="BI633" s="212">
        <f>IF(N633="nulová",J633,0)</f>
        <v>0</v>
      </c>
      <c r="BJ633" s="20" t="s">
        <v>77</v>
      </c>
      <c r="BK633" s="212">
        <f>ROUND(I633*H633,2)</f>
        <v>0</v>
      </c>
      <c r="BL633" s="20" t="s">
        <v>129</v>
      </c>
      <c r="BM633" s="211" t="s">
        <v>596</v>
      </c>
    </row>
    <row r="634" s="2" customFormat="1">
      <c r="A634" s="41"/>
      <c r="B634" s="42"/>
      <c r="C634" s="43"/>
      <c r="D634" s="213" t="s">
        <v>131</v>
      </c>
      <c r="E634" s="43"/>
      <c r="F634" s="214" t="s">
        <v>597</v>
      </c>
      <c r="G634" s="43"/>
      <c r="H634" s="43"/>
      <c r="I634" s="215"/>
      <c r="J634" s="43"/>
      <c r="K634" s="43"/>
      <c r="L634" s="47"/>
      <c r="M634" s="216"/>
      <c r="N634" s="217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131</v>
      </c>
      <c r="AU634" s="20" t="s">
        <v>79</v>
      </c>
    </row>
    <row r="635" s="13" customFormat="1">
      <c r="A635" s="13"/>
      <c r="B635" s="218"/>
      <c r="C635" s="219"/>
      <c r="D635" s="220" t="s">
        <v>133</v>
      </c>
      <c r="E635" s="221" t="s">
        <v>19</v>
      </c>
      <c r="F635" s="222" t="s">
        <v>231</v>
      </c>
      <c r="G635" s="219"/>
      <c r="H635" s="221" t="s">
        <v>19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28" t="s">
        <v>133</v>
      </c>
      <c r="AU635" s="228" t="s">
        <v>79</v>
      </c>
      <c r="AV635" s="13" t="s">
        <v>77</v>
      </c>
      <c r="AW635" s="13" t="s">
        <v>33</v>
      </c>
      <c r="AX635" s="13" t="s">
        <v>72</v>
      </c>
      <c r="AY635" s="228" t="s">
        <v>121</v>
      </c>
    </row>
    <row r="636" s="14" customFormat="1">
      <c r="A636" s="14"/>
      <c r="B636" s="229"/>
      <c r="C636" s="230"/>
      <c r="D636" s="220" t="s">
        <v>133</v>
      </c>
      <c r="E636" s="231" t="s">
        <v>19</v>
      </c>
      <c r="F636" s="232" t="s">
        <v>598</v>
      </c>
      <c r="G636" s="230"/>
      <c r="H636" s="233">
        <v>81.969999999999999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39" t="s">
        <v>133</v>
      </c>
      <c r="AU636" s="239" t="s">
        <v>79</v>
      </c>
      <c r="AV636" s="14" t="s">
        <v>79</v>
      </c>
      <c r="AW636" s="14" t="s">
        <v>33</v>
      </c>
      <c r="AX636" s="14" t="s">
        <v>72</v>
      </c>
      <c r="AY636" s="239" t="s">
        <v>121</v>
      </c>
    </row>
    <row r="637" s="14" customFormat="1">
      <c r="A637" s="14"/>
      <c r="B637" s="229"/>
      <c r="C637" s="230"/>
      <c r="D637" s="220" t="s">
        <v>133</v>
      </c>
      <c r="E637" s="231" t="s">
        <v>19</v>
      </c>
      <c r="F637" s="232" t="s">
        <v>233</v>
      </c>
      <c r="G637" s="230"/>
      <c r="H637" s="233">
        <v>-5.7119999999999997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39" t="s">
        <v>133</v>
      </c>
      <c r="AU637" s="239" t="s">
        <v>79</v>
      </c>
      <c r="AV637" s="14" t="s">
        <v>79</v>
      </c>
      <c r="AW637" s="14" t="s">
        <v>33</v>
      </c>
      <c r="AX637" s="14" t="s">
        <v>72</v>
      </c>
      <c r="AY637" s="239" t="s">
        <v>121</v>
      </c>
    </row>
    <row r="638" s="14" customFormat="1">
      <c r="A638" s="14"/>
      <c r="B638" s="229"/>
      <c r="C638" s="230"/>
      <c r="D638" s="220" t="s">
        <v>133</v>
      </c>
      <c r="E638" s="231" t="s">
        <v>19</v>
      </c>
      <c r="F638" s="232" t="s">
        <v>459</v>
      </c>
      <c r="G638" s="230"/>
      <c r="H638" s="233">
        <v>1.742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39" t="s">
        <v>133</v>
      </c>
      <c r="AU638" s="239" t="s">
        <v>79</v>
      </c>
      <c r="AV638" s="14" t="s">
        <v>79</v>
      </c>
      <c r="AW638" s="14" t="s">
        <v>33</v>
      </c>
      <c r="AX638" s="14" t="s">
        <v>72</v>
      </c>
      <c r="AY638" s="239" t="s">
        <v>121</v>
      </c>
    </row>
    <row r="639" s="13" customFormat="1">
      <c r="A639" s="13"/>
      <c r="B639" s="218"/>
      <c r="C639" s="219"/>
      <c r="D639" s="220" t="s">
        <v>133</v>
      </c>
      <c r="E639" s="221" t="s">
        <v>19</v>
      </c>
      <c r="F639" s="222" t="s">
        <v>234</v>
      </c>
      <c r="G639" s="219"/>
      <c r="H639" s="221" t="s">
        <v>19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28" t="s">
        <v>133</v>
      </c>
      <c r="AU639" s="228" t="s">
        <v>79</v>
      </c>
      <c r="AV639" s="13" t="s">
        <v>77</v>
      </c>
      <c r="AW639" s="13" t="s">
        <v>33</v>
      </c>
      <c r="AX639" s="13" t="s">
        <v>72</v>
      </c>
      <c r="AY639" s="228" t="s">
        <v>121</v>
      </c>
    </row>
    <row r="640" s="14" customFormat="1">
      <c r="A640" s="14"/>
      <c r="B640" s="229"/>
      <c r="C640" s="230"/>
      <c r="D640" s="220" t="s">
        <v>133</v>
      </c>
      <c r="E640" s="231" t="s">
        <v>19</v>
      </c>
      <c r="F640" s="232" t="s">
        <v>599</v>
      </c>
      <c r="G640" s="230"/>
      <c r="H640" s="233">
        <v>60.515000000000001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39" t="s">
        <v>133</v>
      </c>
      <c r="AU640" s="239" t="s">
        <v>79</v>
      </c>
      <c r="AV640" s="14" t="s">
        <v>79</v>
      </c>
      <c r="AW640" s="14" t="s">
        <v>33</v>
      </c>
      <c r="AX640" s="14" t="s">
        <v>72</v>
      </c>
      <c r="AY640" s="239" t="s">
        <v>121</v>
      </c>
    </row>
    <row r="641" s="14" customFormat="1">
      <c r="A641" s="14"/>
      <c r="B641" s="229"/>
      <c r="C641" s="230"/>
      <c r="D641" s="220" t="s">
        <v>133</v>
      </c>
      <c r="E641" s="231" t="s">
        <v>19</v>
      </c>
      <c r="F641" s="232" t="s">
        <v>600</v>
      </c>
      <c r="G641" s="230"/>
      <c r="H641" s="233">
        <v>220.887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39" t="s">
        <v>133</v>
      </c>
      <c r="AU641" s="239" t="s">
        <v>79</v>
      </c>
      <c r="AV641" s="14" t="s">
        <v>79</v>
      </c>
      <c r="AW641" s="14" t="s">
        <v>33</v>
      </c>
      <c r="AX641" s="14" t="s">
        <v>72</v>
      </c>
      <c r="AY641" s="239" t="s">
        <v>121</v>
      </c>
    </row>
    <row r="642" s="14" customFormat="1">
      <c r="A642" s="14"/>
      <c r="B642" s="229"/>
      <c r="C642" s="230"/>
      <c r="D642" s="220" t="s">
        <v>133</v>
      </c>
      <c r="E642" s="231" t="s">
        <v>19</v>
      </c>
      <c r="F642" s="232" t="s">
        <v>599</v>
      </c>
      <c r="G642" s="230"/>
      <c r="H642" s="233">
        <v>60.515000000000001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39" t="s">
        <v>133</v>
      </c>
      <c r="AU642" s="239" t="s">
        <v>79</v>
      </c>
      <c r="AV642" s="14" t="s">
        <v>79</v>
      </c>
      <c r="AW642" s="14" t="s">
        <v>33</v>
      </c>
      <c r="AX642" s="14" t="s">
        <v>72</v>
      </c>
      <c r="AY642" s="239" t="s">
        <v>121</v>
      </c>
    </row>
    <row r="643" s="14" customFormat="1">
      <c r="A643" s="14"/>
      <c r="B643" s="229"/>
      <c r="C643" s="230"/>
      <c r="D643" s="220" t="s">
        <v>133</v>
      </c>
      <c r="E643" s="231" t="s">
        <v>19</v>
      </c>
      <c r="F643" s="232" t="s">
        <v>237</v>
      </c>
      <c r="G643" s="230"/>
      <c r="H643" s="233">
        <v>-17.135999999999999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9" t="s">
        <v>133</v>
      </c>
      <c r="AU643" s="239" t="s">
        <v>79</v>
      </c>
      <c r="AV643" s="14" t="s">
        <v>79</v>
      </c>
      <c r="AW643" s="14" t="s">
        <v>33</v>
      </c>
      <c r="AX643" s="14" t="s">
        <v>72</v>
      </c>
      <c r="AY643" s="239" t="s">
        <v>121</v>
      </c>
    </row>
    <row r="644" s="14" customFormat="1">
      <c r="A644" s="14"/>
      <c r="B644" s="229"/>
      <c r="C644" s="230"/>
      <c r="D644" s="220" t="s">
        <v>133</v>
      </c>
      <c r="E644" s="231" t="s">
        <v>19</v>
      </c>
      <c r="F644" s="232" t="s">
        <v>238</v>
      </c>
      <c r="G644" s="230"/>
      <c r="H644" s="233">
        <v>-7.5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39" t="s">
        <v>133</v>
      </c>
      <c r="AU644" s="239" t="s">
        <v>79</v>
      </c>
      <c r="AV644" s="14" t="s">
        <v>79</v>
      </c>
      <c r="AW644" s="14" t="s">
        <v>33</v>
      </c>
      <c r="AX644" s="14" t="s">
        <v>72</v>
      </c>
      <c r="AY644" s="239" t="s">
        <v>121</v>
      </c>
    </row>
    <row r="645" s="14" customFormat="1">
      <c r="A645" s="14"/>
      <c r="B645" s="229"/>
      <c r="C645" s="230"/>
      <c r="D645" s="220" t="s">
        <v>133</v>
      </c>
      <c r="E645" s="231" t="s">
        <v>19</v>
      </c>
      <c r="F645" s="232" t="s">
        <v>239</v>
      </c>
      <c r="G645" s="230"/>
      <c r="H645" s="233">
        <v>-0.95199999999999996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39" t="s">
        <v>133</v>
      </c>
      <c r="AU645" s="239" t="s">
        <v>79</v>
      </c>
      <c r="AV645" s="14" t="s">
        <v>79</v>
      </c>
      <c r="AW645" s="14" t="s">
        <v>33</v>
      </c>
      <c r="AX645" s="14" t="s">
        <v>72</v>
      </c>
      <c r="AY645" s="239" t="s">
        <v>121</v>
      </c>
    </row>
    <row r="646" s="14" customFormat="1">
      <c r="A646" s="14"/>
      <c r="B646" s="229"/>
      <c r="C646" s="230"/>
      <c r="D646" s="220" t="s">
        <v>133</v>
      </c>
      <c r="E646" s="231" t="s">
        <v>19</v>
      </c>
      <c r="F646" s="232" t="s">
        <v>240</v>
      </c>
      <c r="G646" s="230"/>
      <c r="H646" s="233">
        <v>-49.600000000000001</v>
      </c>
      <c r="I646" s="234"/>
      <c r="J646" s="230"/>
      <c r="K646" s="230"/>
      <c r="L646" s="235"/>
      <c r="M646" s="236"/>
      <c r="N646" s="237"/>
      <c r="O646" s="237"/>
      <c r="P646" s="237"/>
      <c r="Q646" s="237"/>
      <c r="R646" s="237"/>
      <c r="S646" s="237"/>
      <c r="T646" s="23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39" t="s">
        <v>133</v>
      </c>
      <c r="AU646" s="239" t="s">
        <v>79</v>
      </c>
      <c r="AV646" s="14" t="s">
        <v>79</v>
      </c>
      <c r="AW646" s="14" t="s">
        <v>33</v>
      </c>
      <c r="AX646" s="14" t="s">
        <v>72</v>
      </c>
      <c r="AY646" s="239" t="s">
        <v>121</v>
      </c>
    </row>
    <row r="647" s="14" customFormat="1">
      <c r="A647" s="14"/>
      <c r="B647" s="229"/>
      <c r="C647" s="230"/>
      <c r="D647" s="220" t="s">
        <v>133</v>
      </c>
      <c r="E647" s="231" t="s">
        <v>19</v>
      </c>
      <c r="F647" s="232" t="s">
        <v>241</v>
      </c>
      <c r="G647" s="230"/>
      <c r="H647" s="233">
        <v>-0.996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9" t="s">
        <v>133</v>
      </c>
      <c r="AU647" s="239" t="s">
        <v>79</v>
      </c>
      <c r="AV647" s="14" t="s">
        <v>79</v>
      </c>
      <c r="AW647" s="14" t="s">
        <v>33</v>
      </c>
      <c r="AX647" s="14" t="s">
        <v>72</v>
      </c>
      <c r="AY647" s="239" t="s">
        <v>121</v>
      </c>
    </row>
    <row r="648" s="14" customFormat="1">
      <c r="A648" s="14"/>
      <c r="B648" s="229"/>
      <c r="C648" s="230"/>
      <c r="D648" s="220" t="s">
        <v>133</v>
      </c>
      <c r="E648" s="231" t="s">
        <v>19</v>
      </c>
      <c r="F648" s="232" t="s">
        <v>460</v>
      </c>
      <c r="G648" s="230"/>
      <c r="H648" s="233">
        <v>5.2270000000000003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39" t="s">
        <v>133</v>
      </c>
      <c r="AU648" s="239" t="s">
        <v>79</v>
      </c>
      <c r="AV648" s="14" t="s">
        <v>79</v>
      </c>
      <c r="AW648" s="14" t="s">
        <v>33</v>
      </c>
      <c r="AX648" s="14" t="s">
        <v>72</v>
      </c>
      <c r="AY648" s="239" t="s">
        <v>121</v>
      </c>
    </row>
    <row r="649" s="14" customFormat="1">
      <c r="A649" s="14"/>
      <c r="B649" s="229"/>
      <c r="C649" s="230"/>
      <c r="D649" s="220" t="s">
        <v>133</v>
      </c>
      <c r="E649" s="231" t="s">
        <v>19</v>
      </c>
      <c r="F649" s="232" t="s">
        <v>601</v>
      </c>
      <c r="G649" s="230"/>
      <c r="H649" s="233">
        <v>3.085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9" t="s">
        <v>133</v>
      </c>
      <c r="AU649" s="239" t="s">
        <v>79</v>
      </c>
      <c r="AV649" s="14" t="s">
        <v>79</v>
      </c>
      <c r="AW649" s="14" t="s">
        <v>33</v>
      </c>
      <c r="AX649" s="14" t="s">
        <v>72</v>
      </c>
      <c r="AY649" s="239" t="s">
        <v>121</v>
      </c>
    </row>
    <row r="650" s="14" customFormat="1">
      <c r="A650" s="14"/>
      <c r="B650" s="229"/>
      <c r="C650" s="230"/>
      <c r="D650" s="220" t="s">
        <v>133</v>
      </c>
      <c r="E650" s="231" t="s">
        <v>19</v>
      </c>
      <c r="F650" s="232" t="s">
        <v>463</v>
      </c>
      <c r="G650" s="230"/>
      <c r="H650" s="233">
        <v>21.091999999999999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39" t="s">
        <v>133</v>
      </c>
      <c r="AU650" s="239" t="s">
        <v>79</v>
      </c>
      <c r="AV650" s="14" t="s">
        <v>79</v>
      </c>
      <c r="AW650" s="14" t="s">
        <v>33</v>
      </c>
      <c r="AX650" s="14" t="s">
        <v>72</v>
      </c>
      <c r="AY650" s="239" t="s">
        <v>121</v>
      </c>
    </row>
    <row r="651" s="14" customFormat="1">
      <c r="A651" s="14"/>
      <c r="B651" s="229"/>
      <c r="C651" s="230"/>
      <c r="D651" s="220" t="s">
        <v>133</v>
      </c>
      <c r="E651" s="231" t="s">
        <v>19</v>
      </c>
      <c r="F651" s="232" t="s">
        <v>602</v>
      </c>
      <c r="G651" s="230"/>
      <c r="H651" s="233">
        <v>0.73099999999999998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9" t="s">
        <v>133</v>
      </c>
      <c r="AU651" s="239" t="s">
        <v>79</v>
      </c>
      <c r="AV651" s="14" t="s">
        <v>79</v>
      </c>
      <c r="AW651" s="14" t="s">
        <v>33</v>
      </c>
      <c r="AX651" s="14" t="s">
        <v>72</v>
      </c>
      <c r="AY651" s="239" t="s">
        <v>121</v>
      </c>
    </row>
    <row r="652" s="13" customFormat="1">
      <c r="A652" s="13"/>
      <c r="B652" s="218"/>
      <c r="C652" s="219"/>
      <c r="D652" s="220" t="s">
        <v>133</v>
      </c>
      <c r="E652" s="221" t="s">
        <v>19</v>
      </c>
      <c r="F652" s="222" t="s">
        <v>243</v>
      </c>
      <c r="G652" s="219"/>
      <c r="H652" s="221" t="s">
        <v>19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28" t="s">
        <v>133</v>
      </c>
      <c r="AU652" s="228" t="s">
        <v>79</v>
      </c>
      <c r="AV652" s="13" t="s">
        <v>77</v>
      </c>
      <c r="AW652" s="13" t="s">
        <v>33</v>
      </c>
      <c r="AX652" s="13" t="s">
        <v>72</v>
      </c>
      <c r="AY652" s="228" t="s">
        <v>121</v>
      </c>
    </row>
    <row r="653" s="14" customFormat="1">
      <c r="A653" s="14"/>
      <c r="B653" s="229"/>
      <c r="C653" s="230"/>
      <c r="D653" s="220" t="s">
        <v>133</v>
      </c>
      <c r="E653" s="231" t="s">
        <v>19</v>
      </c>
      <c r="F653" s="232" t="s">
        <v>598</v>
      </c>
      <c r="G653" s="230"/>
      <c r="H653" s="233">
        <v>81.969999999999999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39" t="s">
        <v>133</v>
      </c>
      <c r="AU653" s="239" t="s">
        <v>79</v>
      </c>
      <c r="AV653" s="14" t="s">
        <v>79</v>
      </c>
      <c r="AW653" s="14" t="s">
        <v>33</v>
      </c>
      <c r="AX653" s="14" t="s">
        <v>72</v>
      </c>
      <c r="AY653" s="239" t="s">
        <v>121</v>
      </c>
    </row>
    <row r="654" s="14" customFormat="1">
      <c r="A654" s="14"/>
      <c r="B654" s="229"/>
      <c r="C654" s="230"/>
      <c r="D654" s="220" t="s">
        <v>133</v>
      </c>
      <c r="E654" s="231" t="s">
        <v>19</v>
      </c>
      <c r="F654" s="232" t="s">
        <v>245</v>
      </c>
      <c r="G654" s="230"/>
      <c r="H654" s="233">
        <v>-2.0299999999999998</v>
      </c>
      <c r="I654" s="234"/>
      <c r="J654" s="230"/>
      <c r="K654" s="230"/>
      <c r="L654" s="235"/>
      <c r="M654" s="236"/>
      <c r="N654" s="237"/>
      <c r="O654" s="237"/>
      <c r="P654" s="237"/>
      <c r="Q654" s="237"/>
      <c r="R654" s="237"/>
      <c r="S654" s="237"/>
      <c r="T654" s="23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39" t="s">
        <v>133</v>
      </c>
      <c r="AU654" s="239" t="s">
        <v>79</v>
      </c>
      <c r="AV654" s="14" t="s">
        <v>79</v>
      </c>
      <c r="AW654" s="14" t="s">
        <v>33</v>
      </c>
      <c r="AX654" s="14" t="s">
        <v>72</v>
      </c>
      <c r="AY654" s="239" t="s">
        <v>121</v>
      </c>
    </row>
    <row r="655" s="14" customFormat="1">
      <c r="A655" s="14"/>
      <c r="B655" s="229"/>
      <c r="C655" s="230"/>
      <c r="D655" s="220" t="s">
        <v>133</v>
      </c>
      <c r="E655" s="231" t="s">
        <v>19</v>
      </c>
      <c r="F655" s="232" t="s">
        <v>247</v>
      </c>
      <c r="G655" s="230"/>
      <c r="H655" s="233">
        <v>-1.9530000000000001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39" t="s">
        <v>133</v>
      </c>
      <c r="AU655" s="239" t="s">
        <v>79</v>
      </c>
      <c r="AV655" s="14" t="s">
        <v>79</v>
      </c>
      <c r="AW655" s="14" t="s">
        <v>33</v>
      </c>
      <c r="AX655" s="14" t="s">
        <v>72</v>
      </c>
      <c r="AY655" s="239" t="s">
        <v>121</v>
      </c>
    </row>
    <row r="656" s="14" customFormat="1">
      <c r="A656" s="14"/>
      <c r="B656" s="229"/>
      <c r="C656" s="230"/>
      <c r="D656" s="220" t="s">
        <v>133</v>
      </c>
      <c r="E656" s="231" t="s">
        <v>19</v>
      </c>
      <c r="F656" s="232" t="s">
        <v>296</v>
      </c>
      <c r="G656" s="230"/>
      <c r="H656" s="233">
        <v>-2.5390000000000001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39" t="s">
        <v>133</v>
      </c>
      <c r="AU656" s="239" t="s">
        <v>79</v>
      </c>
      <c r="AV656" s="14" t="s">
        <v>79</v>
      </c>
      <c r="AW656" s="14" t="s">
        <v>33</v>
      </c>
      <c r="AX656" s="14" t="s">
        <v>72</v>
      </c>
      <c r="AY656" s="239" t="s">
        <v>121</v>
      </c>
    </row>
    <row r="657" s="14" customFormat="1">
      <c r="A657" s="14"/>
      <c r="B657" s="229"/>
      <c r="C657" s="230"/>
      <c r="D657" s="220" t="s">
        <v>133</v>
      </c>
      <c r="E657" s="231" t="s">
        <v>19</v>
      </c>
      <c r="F657" s="232" t="s">
        <v>603</v>
      </c>
      <c r="G657" s="230"/>
      <c r="H657" s="233">
        <v>2.6110000000000002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9" t="s">
        <v>133</v>
      </c>
      <c r="AU657" s="239" t="s">
        <v>79</v>
      </c>
      <c r="AV657" s="14" t="s">
        <v>79</v>
      </c>
      <c r="AW657" s="14" t="s">
        <v>33</v>
      </c>
      <c r="AX657" s="14" t="s">
        <v>72</v>
      </c>
      <c r="AY657" s="239" t="s">
        <v>121</v>
      </c>
    </row>
    <row r="658" s="14" customFormat="1">
      <c r="A658" s="14"/>
      <c r="B658" s="229"/>
      <c r="C658" s="230"/>
      <c r="D658" s="220" t="s">
        <v>133</v>
      </c>
      <c r="E658" s="231" t="s">
        <v>19</v>
      </c>
      <c r="F658" s="232" t="s">
        <v>249</v>
      </c>
      <c r="G658" s="230"/>
      <c r="H658" s="233">
        <v>2.2970000000000002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39" t="s">
        <v>133</v>
      </c>
      <c r="AU658" s="239" t="s">
        <v>79</v>
      </c>
      <c r="AV658" s="14" t="s">
        <v>79</v>
      </c>
      <c r="AW658" s="14" t="s">
        <v>33</v>
      </c>
      <c r="AX658" s="14" t="s">
        <v>72</v>
      </c>
      <c r="AY658" s="239" t="s">
        <v>121</v>
      </c>
    </row>
    <row r="659" s="14" customFormat="1">
      <c r="A659" s="14"/>
      <c r="B659" s="229"/>
      <c r="C659" s="230"/>
      <c r="D659" s="220" t="s">
        <v>133</v>
      </c>
      <c r="E659" s="231" t="s">
        <v>19</v>
      </c>
      <c r="F659" s="232" t="s">
        <v>604</v>
      </c>
      <c r="G659" s="230"/>
      <c r="H659" s="233">
        <v>0.94299999999999995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39" t="s">
        <v>133</v>
      </c>
      <c r="AU659" s="239" t="s">
        <v>79</v>
      </c>
      <c r="AV659" s="14" t="s">
        <v>79</v>
      </c>
      <c r="AW659" s="14" t="s">
        <v>33</v>
      </c>
      <c r="AX659" s="14" t="s">
        <v>72</v>
      </c>
      <c r="AY659" s="239" t="s">
        <v>121</v>
      </c>
    </row>
    <row r="660" s="14" customFormat="1">
      <c r="A660" s="14"/>
      <c r="B660" s="229"/>
      <c r="C660" s="230"/>
      <c r="D660" s="220" t="s">
        <v>133</v>
      </c>
      <c r="E660" s="231" t="s">
        <v>19</v>
      </c>
      <c r="F660" s="232" t="s">
        <v>250</v>
      </c>
      <c r="G660" s="230"/>
      <c r="H660" s="233">
        <v>2.149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9" t="s">
        <v>133</v>
      </c>
      <c r="AU660" s="239" t="s">
        <v>79</v>
      </c>
      <c r="AV660" s="14" t="s">
        <v>79</v>
      </c>
      <c r="AW660" s="14" t="s">
        <v>33</v>
      </c>
      <c r="AX660" s="14" t="s">
        <v>72</v>
      </c>
      <c r="AY660" s="239" t="s">
        <v>121</v>
      </c>
    </row>
    <row r="661" s="13" customFormat="1">
      <c r="A661" s="13"/>
      <c r="B661" s="218"/>
      <c r="C661" s="219"/>
      <c r="D661" s="220" t="s">
        <v>133</v>
      </c>
      <c r="E661" s="221" t="s">
        <v>19</v>
      </c>
      <c r="F661" s="222" t="s">
        <v>251</v>
      </c>
      <c r="G661" s="219"/>
      <c r="H661" s="221" t="s">
        <v>19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8" t="s">
        <v>133</v>
      </c>
      <c r="AU661" s="228" t="s">
        <v>79</v>
      </c>
      <c r="AV661" s="13" t="s">
        <v>77</v>
      </c>
      <c r="AW661" s="13" t="s">
        <v>33</v>
      </c>
      <c r="AX661" s="13" t="s">
        <v>72</v>
      </c>
      <c r="AY661" s="228" t="s">
        <v>121</v>
      </c>
    </row>
    <row r="662" s="14" customFormat="1">
      <c r="A662" s="14"/>
      <c r="B662" s="229"/>
      <c r="C662" s="230"/>
      <c r="D662" s="220" t="s">
        <v>133</v>
      </c>
      <c r="E662" s="231" t="s">
        <v>19</v>
      </c>
      <c r="F662" s="232" t="s">
        <v>605</v>
      </c>
      <c r="G662" s="230"/>
      <c r="H662" s="233">
        <v>59.374000000000002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39" t="s">
        <v>133</v>
      </c>
      <c r="AU662" s="239" t="s">
        <v>79</v>
      </c>
      <c r="AV662" s="14" t="s">
        <v>79</v>
      </c>
      <c r="AW662" s="14" t="s">
        <v>33</v>
      </c>
      <c r="AX662" s="14" t="s">
        <v>72</v>
      </c>
      <c r="AY662" s="239" t="s">
        <v>121</v>
      </c>
    </row>
    <row r="663" s="14" customFormat="1">
      <c r="A663" s="14"/>
      <c r="B663" s="229"/>
      <c r="C663" s="230"/>
      <c r="D663" s="220" t="s">
        <v>133</v>
      </c>
      <c r="E663" s="231" t="s">
        <v>19</v>
      </c>
      <c r="F663" s="232" t="s">
        <v>606</v>
      </c>
      <c r="G663" s="230"/>
      <c r="H663" s="233">
        <v>215.41999999999999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39" t="s">
        <v>133</v>
      </c>
      <c r="AU663" s="239" t="s">
        <v>79</v>
      </c>
      <c r="AV663" s="14" t="s">
        <v>79</v>
      </c>
      <c r="AW663" s="14" t="s">
        <v>33</v>
      </c>
      <c r="AX663" s="14" t="s">
        <v>72</v>
      </c>
      <c r="AY663" s="239" t="s">
        <v>121</v>
      </c>
    </row>
    <row r="664" s="14" customFormat="1">
      <c r="A664" s="14"/>
      <c r="B664" s="229"/>
      <c r="C664" s="230"/>
      <c r="D664" s="220" t="s">
        <v>133</v>
      </c>
      <c r="E664" s="231" t="s">
        <v>19</v>
      </c>
      <c r="F664" s="232" t="s">
        <v>607</v>
      </c>
      <c r="G664" s="230"/>
      <c r="H664" s="233">
        <v>57.936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39" t="s">
        <v>133</v>
      </c>
      <c r="AU664" s="239" t="s">
        <v>79</v>
      </c>
      <c r="AV664" s="14" t="s">
        <v>79</v>
      </c>
      <c r="AW664" s="14" t="s">
        <v>33</v>
      </c>
      <c r="AX664" s="14" t="s">
        <v>72</v>
      </c>
      <c r="AY664" s="239" t="s">
        <v>121</v>
      </c>
    </row>
    <row r="665" s="14" customFormat="1">
      <c r="A665" s="14"/>
      <c r="B665" s="229"/>
      <c r="C665" s="230"/>
      <c r="D665" s="220" t="s">
        <v>133</v>
      </c>
      <c r="E665" s="231" t="s">
        <v>19</v>
      </c>
      <c r="F665" s="232" t="s">
        <v>608</v>
      </c>
      <c r="G665" s="230"/>
      <c r="H665" s="233">
        <v>11.172000000000001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9" t="s">
        <v>133</v>
      </c>
      <c r="AU665" s="239" t="s">
        <v>79</v>
      </c>
      <c r="AV665" s="14" t="s">
        <v>79</v>
      </c>
      <c r="AW665" s="14" t="s">
        <v>33</v>
      </c>
      <c r="AX665" s="14" t="s">
        <v>72</v>
      </c>
      <c r="AY665" s="239" t="s">
        <v>121</v>
      </c>
    </row>
    <row r="666" s="14" customFormat="1">
      <c r="A666" s="14"/>
      <c r="B666" s="229"/>
      <c r="C666" s="230"/>
      <c r="D666" s="220" t="s">
        <v>133</v>
      </c>
      <c r="E666" s="231" t="s">
        <v>19</v>
      </c>
      <c r="F666" s="232" t="s">
        <v>609</v>
      </c>
      <c r="G666" s="230"/>
      <c r="H666" s="233">
        <v>11.228999999999999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39" t="s">
        <v>133</v>
      </c>
      <c r="AU666" s="239" t="s">
        <v>79</v>
      </c>
      <c r="AV666" s="14" t="s">
        <v>79</v>
      </c>
      <c r="AW666" s="14" t="s">
        <v>33</v>
      </c>
      <c r="AX666" s="14" t="s">
        <v>72</v>
      </c>
      <c r="AY666" s="239" t="s">
        <v>121</v>
      </c>
    </row>
    <row r="667" s="14" customFormat="1">
      <c r="A667" s="14"/>
      <c r="B667" s="229"/>
      <c r="C667" s="230"/>
      <c r="D667" s="220" t="s">
        <v>133</v>
      </c>
      <c r="E667" s="231" t="s">
        <v>19</v>
      </c>
      <c r="F667" s="232" t="s">
        <v>245</v>
      </c>
      <c r="G667" s="230"/>
      <c r="H667" s="233">
        <v>-2.0299999999999998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39" t="s">
        <v>133</v>
      </c>
      <c r="AU667" s="239" t="s">
        <v>79</v>
      </c>
      <c r="AV667" s="14" t="s">
        <v>79</v>
      </c>
      <c r="AW667" s="14" t="s">
        <v>33</v>
      </c>
      <c r="AX667" s="14" t="s">
        <v>72</v>
      </c>
      <c r="AY667" s="239" t="s">
        <v>121</v>
      </c>
    </row>
    <row r="668" s="14" customFormat="1">
      <c r="A668" s="14"/>
      <c r="B668" s="229"/>
      <c r="C668" s="230"/>
      <c r="D668" s="220" t="s">
        <v>133</v>
      </c>
      <c r="E668" s="231" t="s">
        <v>19</v>
      </c>
      <c r="F668" s="232" t="s">
        <v>257</v>
      </c>
      <c r="G668" s="230"/>
      <c r="H668" s="233">
        <v>-2.835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9" t="s">
        <v>133</v>
      </c>
      <c r="AU668" s="239" t="s">
        <v>79</v>
      </c>
      <c r="AV668" s="14" t="s">
        <v>79</v>
      </c>
      <c r="AW668" s="14" t="s">
        <v>33</v>
      </c>
      <c r="AX668" s="14" t="s">
        <v>72</v>
      </c>
      <c r="AY668" s="239" t="s">
        <v>121</v>
      </c>
    </row>
    <row r="669" s="14" customFormat="1">
      <c r="A669" s="14"/>
      <c r="B669" s="229"/>
      <c r="C669" s="230"/>
      <c r="D669" s="220" t="s">
        <v>133</v>
      </c>
      <c r="E669" s="231" t="s">
        <v>19</v>
      </c>
      <c r="F669" s="232" t="s">
        <v>258</v>
      </c>
      <c r="G669" s="230"/>
      <c r="H669" s="233">
        <v>-6.7199999999999998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9" t="s">
        <v>133</v>
      </c>
      <c r="AU669" s="239" t="s">
        <v>79</v>
      </c>
      <c r="AV669" s="14" t="s">
        <v>79</v>
      </c>
      <c r="AW669" s="14" t="s">
        <v>33</v>
      </c>
      <c r="AX669" s="14" t="s">
        <v>72</v>
      </c>
      <c r="AY669" s="239" t="s">
        <v>121</v>
      </c>
    </row>
    <row r="670" s="14" customFormat="1">
      <c r="A670" s="14"/>
      <c r="B670" s="229"/>
      <c r="C670" s="230"/>
      <c r="D670" s="220" t="s">
        <v>133</v>
      </c>
      <c r="E670" s="231" t="s">
        <v>19</v>
      </c>
      <c r="F670" s="232" t="s">
        <v>259</v>
      </c>
      <c r="G670" s="230"/>
      <c r="H670" s="233">
        <v>-2.3109999999999999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39" t="s">
        <v>133</v>
      </c>
      <c r="AU670" s="239" t="s">
        <v>79</v>
      </c>
      <c r="AV670" s="14" t="s">
        <v>79</v>
      </c>
      <c r="AW670" s="14" t="s">
        <v>33</v>
      </c>
      <c r="AX670" s="14" t="s">
        <v>72</v>
      </c>
      <c r="AY670" s="239" t="s">
        <v>121</v>
      </c>
    </row>
    <row r="671" s="14" customFormat="1">
      <c r="A671" s="14"/>
      <c r="B671" s="229"/>
      <c r="C671" s="230"/>
      <c r="D671" s="220" t="s">
        <v>133</v>
      </c>
      <c r="E671" s="231" t="s">
        <v>19</v>
      </c>
      <c r="F671" s="232" t="s">
        <v>240</v>
      </c>
      <c r="G671" s="230"/>
      <c r="H671" s="233">
        <v>-49.600000000000001</v>
      </c>
      <c r="I671" s="234"/>
      <c r="J671" s="230"/>
      <c r="K671" s="230"/>
      <c r="L671" s="235"/>
      <c r="M671" s="236"/>
      <c r="N671" s="237"/>
      <c r="O671" s="237"/>
      <c r="P671" s="237"/>
      <c r="Q671" s="237"/>
      <c r="R671" s="237"/>
      <c r="S671" s="237"/>
      <c r="T671" s="23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39" t="s">
        <v>133</v>
      </c>
      <c r="AU671" s="239" t="s">
        <v>79</v>
      </c>
      <c r="AV671" s="14" t="s">
        <v>79</v>
      </c>
      <c r="AW671" s="14" t="s">
        <v>33</v>
      </c>
      <c r="AX671" s="14" t="s">
        <v>72</v>
      </c>
      <c r="AY671" s="239" t="s">
        <v>121</v>
      </c>
    </row>
    <row r="672" s="14" customFormat="1">
      <c r="A672" s="14"/>
      <c r="B672" s="229"/>
      <c r="C672" s="230"/>
      <c r="D672" s="220" t="s">
        <v>133</v>
      </c>
      <c r="E672" s="231" t="s">
        <v>19</v>
      </c>
      <c r="F672" s="232" t="s">
        <v>260</v>
      </c>
      <c r="G672" s="230"/>
      <c r="H672" s="233">
        <v>-0.71999999999999997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39" t="s">
        <v>133</v>
      </c>
      <c r="AU672" s="239" t="s">
        <v>79</v>
      </c>
      <c r="AV672" s="14" t="s">
        <v>79</v>
      </c>
      <c r="AW672" s="14" t="s">
        <v>33</v>
      </c>
      <c r="AX672" s="14" t="s">
        <v>72</v>
      </c>
      <c r="AY672" s="239" t="s">
        <v>121</v>
      </c>
    </row>
    <row r="673" s="14" customFormat="1">
      <c r="A673" s="14"/>
      <c r="B673" s="229"/>
      <c r="C673" s="230"/>
      <c r="D673" s="220" t="s">
        <v>133</v>
      </c>
      <c r="E673" s="231" t="s">
        <v>19</v>
      </c>
      <c r="F673" s="232" t="s">
        <v>261</v>
      </c>
      <c r="G673" s="230"/>
      <c r="H673" s="233">
        <v>-2.8809999999999998</v>
      </c>
      <c r="I673" s="234"/>
      <c r="J673" s="230"/>
      <c r="K673" s="230"/>
      <c r="L673" s="235"/>
      <c r="M673" s="236"/>
      <c r="N673" s="237"/>
      <c r="O673" s="237"/>
      <c r="P673" s="237"/>
      <c r="Q673" s="237"/>
      <c r="R673" s="237"/>
      <c r="S673" s="237"/>
      <c r="T673" s="23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39" t="s">
        <v>133</v>
      </c>
      <c r="AU673" s="239" t="s">
        <v>79</v>
      </c>
      <c r="AV673" s="14" t="s">
        <v>79</v>
      </c>
      <c r="AW673" s="14" t="s">
        <v>33</v>
      </c>
      <c r="AX673" s="14" t="s">
        <v>72</v>
      </c>
      <c r="AY673" s="239" t="s">
        <v>121</v>
      </c>
    </row>
    <row r="674" s="14" customFormat="1">
      <c r="A674" s="14"/>
      <c r="B674" s="229"/>
      <c r="C674" s="230"/>
      <c r="D674" s="220" t="s">
        <v>133</v>
      </c>
      <c r="E674" s="231" t="s">
        <v>19</v>
      </c>
      <c r="F674" s="232" t="s">
        <v>262</v>
      </c>
      <c r="G674" s="230"/>
      <c r="H674" s="233">
        <v>-8.1760000000000002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39" t="s">
        <v>133</v>
      </c>
      <c r="AU674" s="239" t="s">
        <v>79</v>
      </c>
      <c r="AV674" s="14" t="s">
        <v>79</v>
      </c>
      <c r="AW674" s="14" t="s">
        <v>33</v>
      </c>
      <c r="AX674" s="14" t="s">
        <v>72</v>
      </c>
      <c r="AY674" s="239" t="s">
        <v>121</v>
      </c>
    </row>
    <row r="675" s="14" customFormat="1">
      <c r="A675" s="14"/>
      <c r="B675" s="229"/>
      <c r="C675" s="230"/>
      <c r="D675" s="220" t="s">
        <v>133</v>
      </c>
      <c r="E675" s="231" t="s">
        <v>19</v>
      </c>
      <c r="F675" s="232" t="s">
        <v>603</v>
      </c>
      <c r="G675" s="230"/>
      <c r="H675" s="233">
        <v>2.6110000000000002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9" t="s">
        <v>133</v>
      </c>
      <c r="AU675" s="239" t="s">
        <v>79</v>
      </c>
      <c r="AV675" s="14" t="s">
        <v>79</v>
      </c>
      <c r="AW675" s="14" t="s">
        <v>33</v>
      </c>
      <c r="AX675" s="14" t="s">
        <v>72</v>
      </c>
      <c r="AY675" s="239" t="s">
        <v>121</v>
      </c>
    </row>
    <row r="676" s="14" customFormat="1">
      <c r="A676" s="14"/>
      <c r="B676" s="229"/>
      <c r="C676" s="230"/>
      <c r="D676" s="220" t="s">
        <v>133</v>
      </c>
      <c r="E676" s="231" t="s">
        <v>19</v>
      </c>
      <c r="F676" s="232" t="s">
        <v>263</v>
      </c>
      <c r="G676" s="230"/>
      <c r="H676" s="233">
        <v>2.6019999999999999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39" t="s">
        <v>133</v>
      </c>
      <c r="AU676" s="239" t="s">
        <v>79</v>
      </c>
      <c r="AV676" s="14" t="s">
        <v>79</v>
      </c>
      <c r="AW676" s="14" t="s">
        <v>33</v>
      </c>
      <c r="AX676" s="14" t="s">
        <v>72</v>
      </c>
      <c r="AY676" s="239" t="s">
        <v>121</v>
      </c>
    </row>
    <row r="677" s="14" customFormat="1">
      <c r="A677" s="14"/>
      <c r="B677" s="229"/>
      <c r="C677" s="230"/>
      <c r="D677" s="220" t="s">
        <v>133</v>
      </c>
      <c r="E677" s="231" t="s">
        <v>19</v>
      </c>
      <c r="F677" s="232" t="s">
        <v>264</v>
      </c>
      <c r="G677" s="230"/>
      <c r="H677" s="233">
        <v>2.9540000000000002</v>
      </c>
      <c r="I677" s="234"/>
      <c r="J677" s="230"/>
      <c r="K677" s="230"/>
      <c r="L677" s="235"/>
      <c r="M677" s="236"/>
      <c r="N677" s="237"/>
      <c r="O677" s="237"/>
      <c r="P677" s="237"/>
      <c r="Q677" s="237"/>
      <c r="R677" s="237"/>
      <c r="S677" s="237"/>
      <c r="T677" s="23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39" t="s">
        <v>133</v>
      </c>
      <c r="AU677" s="239" t="s">
        <v>79</v>
      </c>
      <c r="AV677" s="14" t="s">
        <v>79</v>
      </c>
      <c r="AW677" s="14" t="s">
        <v>33</v>
      </c>
      <c r="AX677" s="14" t="s">
        <v>72</v>
      </c>
      <c r="AY677" s="239" t="s">
        <v>121</v>
      </c>
    </row>
    <row r="678" s="14" customFormat="1">
      <c r="A678" s="14"/>
      <c r="B678" s="229"/>
      <c r="C678" s="230"/>
      <c r="D678" s="220" t="s">
        <v>133</v>
      </c>
      <c r="E678" s="231" t="s">
        <v>19</v>
      </c>
      <c r="F678" s="232" t="s">
        <v>610</v>
      </c>
      <c r="G678" s="230"/>
      <c r="H678" s="233">
        <v>1.0149999999999999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9" t="s">
        <v>133</v>
      </c>
      <c r="AU678" s="239" t="s">
        <v>79</v>
      </c>
      <c r="AV678" s="14" t="s">
        <v>79</v>
      </c>
      <c r="AW678" s="14" t="s">
        <v>33</v>
      </c>
      <c r="AX678" s="14" t="s">
        <v>72</v>
      </c>
      <c r="AY678" s="239" t="s">
        <v>121</v>
      </c>
    </row>
    <row r="679" s="13" customFormat="1">
      <c r="A679" s="13"/>
      <c r="B679" s="218"/>
      <c r="C679" s="219"/>
      <c r="D679" s="220" t="s">
        <v>133</v>
      </c>
      <c r="E679" s="221" t="s">
        <v>19</v>
      </c>
      <c r="F679" s="222" t="s">
        <v>265</v>
      </c>
      <c r="G679" s="219"/>
      <c r="H679" s="221" t="s">
        <v>19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8" t="s">
        <v>133</v>
      </c>
      <c r="AU679" s="228" t="s">
        <v>79</v>
      </c>
      <c r="AV679" s="13" t="s">
        <v>77</v>
      </c>
      <c r="AW679" s="13" t="s">
        <v>33</v>
      </c>
      <c r="AX679" s="13" t="s">
        <v>72</v>
      </c>
      <c r="AY679" s="228" t="s">
        <v>121</v>
      </c>
    </row>
    <row r="680" s="14" customFormat="1">
      <c r="A680" s="14"/>
      <c r="B680" s="229"/>
      <c r="C680" s="230"/>
      <c r="D680" s="220" t="s">
        <v>133</v>
      </c>
      <c r="E680" s="231" t="s">
        <v>19</v>
      </c>
      <c r="F680" s="232" t="s">
        <v>266</v>
      </c>
      <c r="G680" s="230"/>
      <c r="H680" s="233">
        <v>13.300000000000001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39" t="s">
        <v>133</v>
      </c>
      <c r="AU680" s="239" t="s">
        <v>79</v>
      </c>
      <c r="AV680" s="14" t="s">
        <v>79</v>
      </c>
      <c r="AW680" s="14" t="s">
        <v>33</v>
      </c>
      <c r="AX680" s="14" t="s">
        <v>72</v>
      </c>
      <c r="AY680" s="239" t="s">
        <v>121</v>
      </c>
    </row>
    <row r="681" s="15" customFormat="1">
      <c r="A681" s="15"/>
      <c r="B681" s="240"/>
      <c r="C681" s="241"/>
      <c r="D681" s="220" t="s">
        <v>133</v>
      </c>
      <c r="E681" s="242" t="s">
        <v>19</v>
      </c>
      <c r="F681" s="243" t="s">
        <v>173</v>
      </c>
      <c r="G681" s="241"/>
      <c r="H681" s="244">
        <v>759.65599999999972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0" t="s">
        <v>133</v>
      </c>
      <c r="AU681" s="250" t="s">
        <v>79</v>
      </c>
      <c r="AV681" s="15" t="s">
        <v>129</v>
      </c>
      <c r="AW681" s="15" t="s">
        <v>33</v>
      </c>
      <c r="AX681" s="15" t="s">
        <v>77</v>
      </c>
      <c r="AY681" s="250" t="s">
        <v>121</v>
      </c>
    </row>
    <row r="682" s="2" customFormat="1" ht="24.15" customHeight="1">
      <c r="A682" s="41"/>
      <c r="B682" s="42"/>
      <c r="C682" s="200" t="s">
        <v>611</v>
      </c>
      <c r="D682" s="200" t="s">
        <v>124</v>
      </c>
      <c r="E682" s="201" t="s">
        <v>612</v>
      </c>
      <c r="F682" s="202" t="s">
        <v>613</v>
      </c>
      <c r="G682" s="203" t="s">
        <v>138</v>
      </c>
      <c r="H682" s="204">
        <v>759.65599999999995</v>
      </c>
      <c r="I682" s="205"/>
      <c r="J682" s="206">
        <f>ROUND(I682*H682,2)</f>
        <v>0</v>
      </c>
      <c r="K682" s="202" t="s">
        <v>128</v>
      </c>
      <c r="L682" s="47"/>
      <c r="M682" s="207" t="s">
        <v>19</v>
      </c>
      <c r="N682" s="208" t="s">
        <v>43</v>
      </c>
      <c r="O682" s="87"/>
      <c r="P682" s="209">
        <f>O682*H682</f>
        <v>0</v>
      </c>
      <c r="Q682" s="209">
        <v>0.0028500000000000001</v>
      </c>
      <c r="R682" s="209">
        <f>Q682*H682</f>
        <v>2.1650195999999999</v>
      </c>
      <c r="S682" s="209">
        <v>0</v>
      </c>
      <c r="T682" s="210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1" t="s">
        <v>129</v>
      </c>
      <c r="AT682" s="211" t="s">
        <v>124</v>
      </c>
      <c r="AU682" s="211" t="s">
        <v>79</v>
      </c>
      <c r="AY682" s="20" t="s">
        <v>121</v>
      </c>
      <c r="BE682" s="212">
        <f>IF(N682="základní",J682,0)</f>
        <v>0</v>
      </c>
      <c r="BF682" s="212">
        <f>IF(N682="snížená",J682,0)</f>
        <v>0</v>
      </c>
      <c r="BG682" s="212">
        <f>IF(N682="zákl. přenesená",J682,0)</f>
        <v>0</v>
      </c>
      <c r="BH682" s="212">
        <f>IF(N682="sníž. přenesená",J682,0)</f>
        <v>0</v>
      </c>
      <c r="BI682" s="212">
        <f>IF(N682="nulová",J682,0)</f>
        <v>0</v>
      </c>
      <c r="BJ682" s="20" t="s">
        <v>77</v>
      </c>
      <c r="BK682" s="212">
        <f>ROUND(I682*H682,2)</f>
        <v>0</v>
      </c>
      <c r="BL682" s="20" t="s">
        <v>129</v>
      </c>
      <c r="BM682" s="211" t="s">
        <v>614</v>
      </c>
    </row>
    <row r="683" s="2" customFormat="1">
      <c r="A683" s="41"/>
      <c r="B683" s="42"/>
      <c r="C683" s="43"/>
      <c r="D683" s="213" t="s">
        <v>131</v>
      </c>
      <c r="E683" s="43"/>
      <c r="F683" s="214" t="s">
        <v>615</v>
      </c>
      <c r="G683" s="43"/>
      <c r="H683" s="43"/>
      <c r="I683" s="215"/>
      <c r="J683" s="43"/>
      <c r="K683" s="43"/>
      <c r="L683" s="47"/>
      <c r="M683" s="216"/>
      <c r="N683" s="217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131</v>
      </c>
      <c r="AU683" s="20" t="s">
        <v>79</v>
      </c>
    </row>
    <row r="684" s="12" customFormat="1" ht="22.8" customHeight="1">
      <c r="A684" s="12"/>
      <c r="B684" s="184"/>
      <c r="C684" s="185"/>
      <c r="D684" s="186" t="s">
        <v>71</v>
      </c>
      <c r="E684" s="198" t="s">
        <v>204</v>
      </c>
      <c r="F684" s="198" t="s">
        <v>616</v>
      </c>
      <c r="G684" s="185"/>
      <c r="H684" s="185"/>
      <c r="I684" s="188"/>
      <c r="J684" s="199">
        <f>BK684</f>
        <v>0</v>
      </c>
      <c r="K684" s="185"/>
      <c r="L684" s="190"/>
      <c r="M684" s="191"/>
      <c r="N684" s="192"/>
      <c r="O684" s="192"/>
      <c r="P684" s="193">
        <f>SUM(P685:P852)</f>
        <v>0</v>
      </c>
      <c r="Q684" s="192"/>
      <c r="R684" s="193">
        <f>SUM(R685:R852)</f>
        <v>0.78193790000000007</v>
      </c>
      <c r="S684" s="192"/>
      <c r="T684" s="194">
        <f>SUM(T685:T852)</f>
        <v>25.213967999999998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195" t="s">
        <v>77</v>
      </c>
      <c r="AT684" s="196" t="s">
        <v>71</v>
      </c>
      <c r="AU684" s="196" t="s">
        <v>77</v>
      </c>
      <c r="AY684" s="195" t="s">
        <v>121</v>
      </c>
      <c r="BK684" s="197">
        <f>SUM(BK685:BK852)</f>
        <v>0</v>
      </c>
    </row>
    <row r="685" s="2" customFormat="1" ht="24.15" customHeight="1">
      <c r="A685" s="41"/>
      <c r="B685" s="42"/>
      <c r="C685" s="200" t="s">
        <v>617</v>
      </c>
      <c r="D685" s="200" t="s">
        <v>124</v>
      </c>
      <c r="E685" s="201" t="s">
        <v>618</v>
      </c>
      <c r="F685" s="202" t="s">
        <v>619</v>
      </c>
      <c r="G685" s="203" t="s">
        <v>138</v>
      </c>
      <c r="H685" s="204">
        <v>1.339</v>
      </c>
      <c r="I685" s="205"/>
      <c r="J685" s="206">
        <f>ROUND(I685*H685,2)</f>
        <v>0</v>
      </c>
      <c r="K685" s="202" t="s">
        <v>128</v>
      </c>
      <c r="L685" s="47"/>
      <c r="M685" s="207" t="s">
        <v>19</v>
      </c>
      <c r="N685" s="208" t="s">
        <v>43</v>
      </c>
      <c r="O685" s="87"/>
      <c r="P685" s="209">
        <f>O685*H685</f>
        <v>0</v>
      </c>
      <c r="Q685" s="209">
        <v>0</v>
      </c>
      <c r="R685" s="209">
        <f>Q685*H685</f>
        <v>0</v>
      </c>
      <c r="S685" s="209">
        <v>0.13100000000000001</v>
      </c>
      <c r="T685" s="210">
        <f>S685*H685</f>
        <v>0.17540900000000001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1" t="s">
        <v>129</v>
      </c>
      <c r="AT685" s="211" t="s">
        <v>124</v>
      </c>
      <c r="AU685" s="211" t="s">
        <v>79</v>
      </c>
      <c r="AY685" s="20" t="s">
        <v>121</v>
      </c>
      <c r="BE685" s="212">
        <f>IF(N685="základní",J685,0)</f>
        <v>0</v>
      </c>
      <c r="BF685" s="212">
        <f>IF(N685="snížená",J685,0)</f>
        <v>0</v>
      </c>
      <c r="BG685" s="212">
        <f>IF(N685="zákl. přenesená",J685,0)</f>
        <v>0</v>
      </c>
      <c r="BH685" s="212">
        <f>IF(N685="sníž. přenesená",J685,0)</f>
        <v>0</v>
      </c>
      <c r="BI685" s="212">
        <f>IF(N685="nulová",J685,0)</f>
        <v>0</v>
      </c>
      <c r="BJ685" s="20" t="s">
        <v>77</v>
      </c>
      <c r="BK685" s="212">
        <f>ROUND(I685*H685,2)</f>
        <v>0</v>
      </c>
      <c r="BL685" s="20" t="s">
        <v>129</v>
      </c>
      <c r="BM685" s="211" t="s">
        <v>620</v>
      </c>
    </row>
    <row r="686" s="2" customFormat="1">
      <c r="A686" s="41"/>
      <c r="B686" s="42"/>
      <c r="C686" s="43"/>
      <c r="D686" s="213" t="s">
        <v>131</v>
      </c>
      <c r="E686" s="43"/>
      <c r="F686" s="214" t="s">
        <v>621</v>
      </c>
      <c r="G686" s="43"/>
      <c r="H686" s="43"/>
      <c r="I686" s="215"/>
      <c r="J686" s="43"/>
      <c r="K686" s="43"/>
      <c r="L686" s="47"/>
      <c r="M686" s="216"/>
      <c r="N686" s="217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131</v>
      </c>
      <c r="AU686" s="20" t="s">
        <v>79</v>
      </c>
    </row>
    <row r="687" s="13" customFormat="1">
      <c r="A687" s="13"/>
      <c r="B687" s="218"/>
      <c r="C687" s="219"/>
      <c r="D687" s="220" t="s">
        <v>133</v>
      </c>
      <c r="E687" s="221" t="s">
        <v>19</v>
      </c>
      <c r="F687" s="222" t="s">
        <v>622</v>
      </c>
      <c r="G687" s="219"/>
      <c r="H687" s="221" t="s">
        <v>19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28" t="s">
        <v>133</v>
      </c>
      <c r="AU687" s="228" t="s">
        <v>79</v>
      </c>
      <c r="AV687" s="13" t="s">
        <v>77</v>
      </c>
      <c r="AW687" s="13" t="s">
        <v>33</v>
      </c>
      <c r="AX687" s="13" t="s">
        <v>72</v>
      </c>
      <c r="AY687" s="228" t="s">
        <v>121</v>
      </c>
    </row>
    <row r="688" s="14" customFormat="1">
      <c r="A688" s="14"/>
      <c r="B688" s="229"/>
      <c r="C688" s="230"/>
      <c r="D688" s="220" t="s">
        <v>133</v>
      </c>
      <c r="E688" s="231" t="s">
        <v>19</v>
      </c>
      <c r="F688" s="232" t="s">
        <v>623</v>
      </c>
      <c r="G688" s="230"/>
      <c r="H688" s="233">
        <v>2.5390000000000001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39" t="s">
        <v>133</v>
      </c>
      <c r="AU688" s="239" t="s">
        <v>79</v>
      </c>
      <c r="AV688" s="14" t="s">
        <v>79</v>
      </c>
      <c r="AW688" s="14" t="s">
        <v>33</v>
      </c>
      <c r="AX688" s="14" t="s">
        <v>72</v>
      </c>
      <c r="AY688" s="239" t="s">
        <v>121</v>
      </c>
    </row>
    <row r="689" s="14" customFormat="1">
      <c r="A689" s="14"/>
      <c r="B689" s="229"/>
      <c r="C689" s="230"/>
      <c r="D689" s="220" t="s">
        <v>133</v>
      </c>
      <c r="E689" s="231" t="s">
        <v>19</v>
      </c>
      <c r="F689" s="232" t="s">
        <v>624</v>
      </c>
      <c r="G689" s="230"/>
      <c r="H689" s="233">
        <v>-1.2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9" t="s">
        <v>133</v>
      </c>
      <c r="AU689" s="239" t="s">
        <v>79</v>
      </c>
      <c r="AV689" s="14" t="s">
        <v>79</v>
      </c>
      <c r="AW689" s="14" t="s">
        <v>33</v>
      </c>
      <c r="AX689" s="14" t="s">
        <v>72</v>
      </c>
      <c r="AY689" s="239" t="s">
        <v>121</v>
      </c>
    </row>
    <row r="690" s="15" customFormat="1">
      <c r="A690" s="15"/>
      <c r="B690" s="240"/>
      <c r="C690" s="241"/>
      <c r="D690" s="220" t="s">
        <v>133</v>
      </c>
      <c r="E690" s="242" t="s">
        <v>19</v>
      </c>
      <c r="F690" s="243" t="s">
        <v>173</v>
      </c>
      <c r="G690" s="241"/>
      <c r="H690" s="244">
        <v>1.3390000000000002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0" t="s">
        <v>133</v>
      </c>
      <c r="AU690" s="250" t="s">
        <v>79</v>
      </c>
      <c r="AV690" s="15" t="s">
        <v>129</v>
      </c>
      <c r="AW690" s="15" t="s">
        <v>33</v>
      </c>
      <c r="AX690" s="15" t="s">
        <v>77</v>
      </c>
      <c r="AY690" s="250" t="s">
        <v>121</v>
      </c>
    </row>
    <row r="691" s="2" customFormat="1" ht="16.5" customHeight="1">
      <c r="A691" s="41"/>
      <c r="B691" s="42"/>
      <c r="C691" s="200" t="s">
        <v>625</v>
      </c>
      <c r="D691" s="200" t="s">
        <v>124</v>
      </c>
      <c r="E691" s="201" t="s">
        <v>626</v>
      </c>
      <c r="F691" s="202" t="s">
        <v>627</v>
      </c>
      <c r="G691" s="203" t="s">
        <v>145</v>
      </c>
      <c r="H691" s="204">
        <v>10.5</v>
      </c>
      <c r="I691" s="205"/>
      <c r="J691" s="206">
        <f>ROUND(I691*H691,2)</f>
        <v>0</v>
      </c>
      <c r="K691" s="202" t="s">
        <v>128</v>
      </c>
      <c r="L691" s="47"/>
      <c r="M691" s="207" t="s">
        <v>19</v>
      </c>
      <c r="N691" s="208" t="s">
        <v>43</v>
      </c>
      <c r="O691" s="87"/>
      <c r="P691" s="209">
        <f>O691*H691</f>
        <v>0</v>
      </c>
      <c r="Q691" s="209">
        <v>0</v>
      </c>
      <c r="R691" s="209">
        <f>Q691*H691</f>
        <v>0</v>
      </c>
      <c r="S691" s="209">
        <v>0.108</v>
      </c>
      <c r="T691" s="210">
        <f>S691*H691</f>
        <v>1.1339999999999999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1" t="s">
        <v>129</v>
      </c>
      <c r="AT691" s="211" t="s">
        <v>124</v>
      </c>
      <c r="AU691" s="211" t="s">
        <v>79</v>
      </c>
      <c r="AY691" s="20" t="s">
        <v>121</v>
      </c>
      <c r="BE691" s="212">
        <f>IF(N691="základní",J691,0)</f>
        <v>0</v>
      </c>
      <c r="BF691" s="212">
        <f>IF(N691="snížená",J691,0)</f>
        <v>0</v>
      </c>
      <c r="BG691" s="212">
        <f>IF(N691="zákl. přenesená",J691,0)</f>
        <v>0</v>
      </c>
      <c r="BH691" s="212">
        <f>IF(N691="sníž. přenesená",J691,0)</f>
        <v>0</v>
      </c>
      <c r="BI691" s="212">
        <f>IF(N691="nulová",J691,0)</f>
        <v>0</v>
      </c>
      <c r="BJ691" s="20" t="s">
        <v>77</v>
      </c>
      <c r="BK691" s="212">
        <f>ROUND(I691*H691,2)</f>
        <v>0</v>
      </c>
      <c r="BL691" s="20" t="s">
        <v>129</v>
      </c>
      <c r="BM691" s="211" t="s">
        <v>628</v>
      </c>
    </row>
    <row r="692" s="2" customFormat="1">
      <c r="A692" s="41"/>
      <c r="B692" s="42"/>
      <c r="C692" s="43"/>
      <c r="D692" s="213" t="s">
        <v>131</v>
      </c>
      <c r="E692" s="43"/>
      <c r="F692" s="214" t="s">
        <v>629</v>
      </c>
      <c r="G692" s="43"/>
      <c r="H692" s="43"/>
      <c r="I692" s="215"/>
      <c r="J692" s="43"/>
      <c r="K692" s="43"/>
      <c r="L692" s="47"/>
      <c r="M692" s="216"/>
      <c r="N692" s="217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131</v>
      </c>
      <c r="AU692" s="20" t="s">
        <v>79</v>
      </c>
    </row>
    <row r="693" s="13" customFormat="1">
      <c r="A693" s="13"/>
      <c r="B693" s="218"/>
      <c r="C693" s="219"/>
      <c r="D693" s="220" t="s">
        <v>133</v>
      </c>
      <c r="E693" s="221" t="s">
        <v>19</v>
      </c>
      <c r="F693" s="222" t="s">
        <v>630</v>
      </c>
      <c r="G693" s="219"/>
      <c r="H693" s="221" t="s">
        <v>19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8" t="s">
        <v>133</v>
      </c>
      <c r="AU693" s="228" t="s">
        <v>79</v>
      </c>
      <c r="AV693" s="13" t="s">
        <v>77</v>
      </c>
      <c r="AW693" s="13" t="s">
        <v>33</v>
      </c>
      <c r="AX693" s="13" t="s">
        <v>72</v>
      </c>
      <c r="AY693" s="228" t="s">
        <v>121</v>
      </c>
    </row>
    <row r="694" s="14" customFormat="1">
      <c r="A694" s="14"/>
      <c r="B694" s="229"/>
      <c r="C694" s="230"/>
      <c r="D694" s="220" t="s">
        <v>133</v>
      </c>
      <c r="E694" s="231" t="s">
        <v>19</v>
      </c>
      <c r="F694" s="232" t="s">
        <v>631</v>
      </c>
      <c r="G694" s="230"/>
      <c r="H694" s="233">
        <v>10.5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9" t="s">
        <v>133</v>
      </c>
      <c r="AU694" s="239" t="s">
        <v>79</v>
      </c>
      <c r="AV694" s="14" t="s">
        <v>79</v>
      </c>
      <c r="AW694" s="14" t="s">
        <v>33</v>
      </c>
      <c r="AX694" s="14" t="s">
        <v>77</v>
      </c>
      <c r="AY694" s="239" t="s">
        <v>121</v>
      </c>
    </row>
    <row r="695" s="2" customFormat="1" ht="24.15" customHeight="1">
      <c r="A695" s="41"/>
      <c r="B695" s="42"/>
      <c r="C695" s="200" t="s">
        <v>632</v>
      </c>
      <c r="D695" s="200" t="s">
        <v>124</v>
      </c>
      <c r="E695" s="201" t="s">
        <v>633</v>
      </c>
      <c r="F695" s="202" t="s">
        <v>634</v>
      </c>
      <c r="G695" s="203" t="s">
        <v>138</v>
      </c>
      <c r="H695" s="204">
        <v>1.494</v>
      </c>
      <c r="I695" s="205"/>
      <c r="J695" s="206">
        <f>ROUND(I695*H695,2)</f>
        <v>0</v>
      </c>
      <c r="K695" s="202" t="s">
        <v>128</v>
      </c>
      <c r="L695" s="47"/>
      <c r="M695" s="207" t="s">
        <v>19</v>
      </c>
      <c r="N695" s="208" t="s">
        <v>43</v>
      </c>
      <c r="O695" s="87"/>
      <c r="P695" s="209">
        <f>O695*H695</f>
        <v>0</v>
      </c>
      <c r="Q695" s="209">
        <v>0</v>
      </c>
      <c r="R695" s="209">
        <f>Q695*H695</f>
        <v>0</v>
      </c>
      <c r="S695" s="209">
        <v>0.048000000000000001</v>
      </c>
      <c r="T695" s="210">
        <f>S695*H695</f>
        <v>0.071711999999999998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1" t="s">
        <v>129</v>
      </c>
      <c r="AT695" s="211" t="s">
        <v>124</v>
      </c>
      <c r="AU695" s="211" t="s">
        <v>79</v>
      </c>
      <c r="AY695" s="20" t="s">
        <v>121</v>
      </c>
      <c r="BE695" s="212">
        <f>IF(N695="základní",J695,0)</f>
        <v>0</v>
      </c>
      <c r="BF695" s="212">
        <f>IF(N695="snížená",J695,0)</f>
        <v>0</v>
      </c>
      <c r="BG695" s="212">
        <f>IF(N695="zákl. přenesená",J695,0)</f>
        <v>0</v>
      </c>
      <c r="BH695" s="212">
        <f>IF(N695="sníž. přenesená",J695,0)</f>
        <v>0</v>
      </c>
      <c r="BI695" s="212">
        <f>IF(N695="nulová",J695,0)</f>
        <v>0</v>
      </c>
      <c r="BJ695" s="20" t="s">
        <v>77</v>
      </c>
      <c r="BK695" s="212">
        <f>ROUND(I695*H695,2)</f>
        <v>0</v>
      </c>
      <c r="BL695" s="20" t="s">
        <v>129</v>
      </c>
      <c r="BM695" s="211" t="s">
        <v>635</v>
      </c>
    </row>
    <row r="696" s="2" customFormat="1">
      <c r="A696" s="41"/>
      <c r="B696" s="42"/>
      <c r="C696" s="43"/>
      <c r="D696" s="213" t="s">
        <v>131</v>
      </c>
      <c r="E696" s="43"/>
      <c r="F696" s="214" t="s">
        <v>636</v>
      </c>
      <c r="G696" s="43"/>
      <c r="H696" s="43"/>
      <c r="I696" s="215"/>
      <c r="J696" s="43"/>
      <c r="K696" s="43"/>
      <c r="L696" s="47"/>
      <c r="M696" s="216"/>
      <c r="N696" s="217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131</v>
      </c>
      <c r="AU696" s="20" t="s">
        <v>79</v>
      </c>
    </row>
    <row r="697" s="13" customFormat="1">
      <c r="A697" s="13"/>
      <c r="B697" s="218"/>
      <c r="C697" s="219"/>
      <c r="D697" s="220" t="s">
        <v>133</v>
      </c>
      <c r="E697" s="221" t="s">
        <v>19</v>
      </c>
      <c r="F697" s="222" t="s">
        <v>179</v>
      </c>
      <c r="G697" s="219"/>
      <c r="H697" s="221" t="s">
        <v>19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8" t="s">
        <v>133</v>
      </c>
      <c r="AU697" s="228" t="s">
        <v>79</v>
      </c>
      <c r="AV697" s="13" t="s">
        <v>77</v>
      </c>
      <c r="AW697" s="13" t="s">
        <v>33</v>
      </c>
      <c r="AX697" s="13" t="s">
        <v>72</v>
      </c>
      <c r="AY697" s="228" t="s">
        <v>121</v>
      </c>
    </row>
    <row r="698" s="14" customFormat="1">
      <c r="A698" s="14"/>
      <c r="B698" s="229"/>
      <c r="C698" s="230"/>
      <c r="D698" s="220" t="s">
        <v>133</v>
      </c>
      <c r="E698" s="231" t="s">
        <v>19</v>
      </c>
      <c r="F698" s="232" t="s">
        <v>162</v>
      </c>
      <c r="G698" s="230"/>
      <c r="H698" s="233">
        <v>0.996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9" t="s">
        <v>133</v>
      </c>
      <c r="AU698" s="239" t="s">
        <v>79</v>
      </c>
      <c r="AV698" s="14" t="s">
        <v>79</v>
      </c>
      <c r="AW698" s="14" t="s">
        <v>33</v>
      </c>
      <c r="AX698" s="14" t="s">
        <v>72</v>
      </c>
      <c r="AY698" s="239" t="s">
        <v>121</v>
      </c>
    </row>
    <row r="699" s="13" customFormat="1">
      <c r="A699" s="13"/>
      <c r="B699" s="218"/>
      <c r="C699" s="219"/>
      <c r="D699" s="220" t="s">
        <v>133</v>
      </c>
      <c r="E699" s="221" t="s">
        <v>19</v>
      </c>
      <c r="F699" s="222" t="s">
        <v>181</v>
      </c>
      <c r="G699" s="219"/>
      <c r="H699" s="221" t="s">
        <v>19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28" t="s">
        <v>133</v>
      </c>
      <c r="AU699" s="228" t="s">
        <v>79</v>
      </c>
      <c r="AV699" s="13" t="s">
        <v>77</v>
      </c>
      <c r="AW699" s="13" t="s">
        <v>33</v>
      </c>
      <c r="AX699" s="13" t="s">
        <v>72</v>
      </c>
      <c r="AY699" s="228" t="s">
        <v>121</v>
      </c>
    </row>
    <row r="700" s="14" customFormat="1">
      <c r="A700" s="14"/>
      <c r="B700" s="229"/>
      <c r="C700" s="230"/>
      <c r="D700" s="220" t="s">
        <v>133</v>
      </c>
      <c r="E700" s="231" t="s">
        <v>19</v>
      </c>
      <c r="F700" s="232" t="s">
        <v>637</v>
      </c>
      <c r="G700" s="230"/>
      <c r="H700" s="233">
        <v>0.498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9" t="s">
        <v>133</v>
      </c>
      <c r="AU700" s="239" t="s">
        <v>79</v>
      </c>
      <c r="AV700" s="14" t="s">
        <v>79</v>
      </c>
      <c r="AW700" s="14" t="s">
        <v>33</v>
      </c>
      <c r="AX700" s="14" t="s">
        <v>72</v>
      </c>
      <c r="AY700" s="239" t="s">
        <v>121</v>
      </c>
    </row>
    <row r="701" s="15" customFormat="1">
      <c r="A701" s="15"/>
      <c r="B701" s="240"/>
      <c r="C701" s="241"/>
      <c r="D701" s="220" t="s">
        <v>133</v>
      </c>
      <c r="E701" s="242" t="s">
        <v>19</v>
      </c>
      <c r="F701" s="243" t="s">
        <v>173</v>
      </c>
      <c r="G701" s="241"/>
      <c r="H701" s="244">
        <v>1.494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0" t="s">
        <v>133</v>
      </c>
      <c r="AU701" s="250" t="s">
        <v>79</v>
      </c>
      <c r="AV701" s="15" t="s">
        <v>129</v>
      </c>
      <c r="AW701" s="15" t="s">
        <v>33</v>
      </c>
      <c r="AX701" s="15" t="s">
        <v>77</v>
      </c>
      <c r="AY701" s="250" t="s">
        <v>121</v>
      </c>
    </row>
    <row r="702" s="2" customFormat="1" ht="24.15" customHeight="1">
      <c r="A702" s="41"/>
      <c r="B702" s="42"/>
      <c r="C702" s="200" t="s">
        <v>638</v>
      </c>
      <c r="D702" s="200" t="s">
        <v>124</v>
      </c>
      <c r="E702" s="201" t="s">
        <v>639</v>
      </c>
      <c r="F702" s="202" t="s">
        <v>640</v>
      </c>
      <c r="G702" s="203" t="s">
        <v>138</v>
      </c>
      <c r="H702" s="204">
        <v>1.2</v>
      </c>
      <c r="I702" s="205"/>
      <c r="J702" s="206">
        <f>ROUND(I702*H702,2)</f>
        <v>0</v>
      </c>
      <c r="K702" s="202" t="s">
        <v>128</v>
      </c>
      <c r="L702" s="47"/>
      <c r="M702" s="207" t="s">
        <v>19</v>
      </c>
      <c r="N702" s="208" t="s">
        <v>43</v>
      </c>
      <c r="O702" s="87"/>
      <c r="P702" s="209">
        <f>O702*H702</f>
        <v>0</v>
      </c>
      <c r="Q702" s="209">
        <v>0</v>
      </c>
      <c r="R702" s="209">
        <f>Q702*H702</f>
        <v>0</v>
      </c>
      <c r="S702" s="209">
        <v>0.087999999999999995</v>
      </c>
      <c r="T702" s="210">
        <f>S702*H702</f>
        <v>0.10559999999999999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1" t="s">
        <v>129</v>
      </c>
      <c r="AT702" s="211" t="s">
        <v>124</v>
      </c>
      <c r="AU702" s="211" t="s">
        <v>79</v>
      </c>
      <c r="AY702" s="20" t="s">
        <v>121</v>
      </c>
      <c r="BE702" s="212">
        <f>IF(N702="základní",J702,0)</f>
        <v>0</v>
      </c>
      <c r="BF702" s="212">
        <f>IF(N702="snížená",J702,0)</f>
        <v>0</v>
      </c>
      <c r="BG702" s="212">
        <f>IF(N702="zákl. přenesená",J702,0)</f>
        <v>0</v>
      </c>
      <c r="BH702" s="212">
        <f>IF(N702="sníž. přenesená",J702,0)</f>
        <v>0</v>
      </c>
      <c r="BI702" s="212">
        <f>IF(N702="nulová",J702,0)</f>
        <v>0</v>
      </c>
      <c r="BJ702" s="20" t="s">
        <v>77</v>
      </c>
      <c r="BK702" s="212">
        <f>ROUND(I702*H702,2)</f>
        <v>0</v>
      </c>
      <c r="BL702" s="20" t="s">
        <v>129</v>
      </c>
      <c r="BM702" s="211" t="s">
        <v>641</v>
      </c>
    </row>
    <row r="703" s="2" customFormat="1">
      <c r="A703" s="41"/>
      <c r="B703" s="42"/>
      <c r="C703" s="43"/>
      <c r="D703" s="213" t="s">
        <v>131</v>
      </c>
      <c r="E703" s="43"/>
      <c r="F703" s="214" t="s">
        <v>642</v>
      </c>
      <c r="G703" s="43"/>
      <c r="H703" s="43"/>
      <c r="I703" s="215"/>
      <c r="J703" s="43"/>
      <c r="K703" s="43"/>
      <c r="L703" s="47"/>
      <c r="M703" s="216"/>
      <c r="N703" s="217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131</v>
      </c>
      <c r="AU703" s="20" t="s">
        <v>79</v>
      </c>
    </row>
    <row r="704" s="13" customFormat="1">
      <c r="A704" s="13"/>
      <c r="B704" s="218"/>
      <c r="C704" s="219"/>
      <c r="D704" s="220" t="s">
        <v>133</v>
      </c>
      <c r="E704" s="221" t="s">
        <v>19</v>
      </c>
      <c r="F704" s="222" t="s">
        <v>643</v>
      </c>
      <c r="G704" s="219"/>
      <c r="H704" s="221" t="s">
        <v>19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8" t="s">
        <v>133</v>
      </c>
      <c r="AU704" s="228" t="s">
        <v>79</v>
      </c>
      <c r="AV704" s="13" t="s">
        <v>77</v>
      </c>
      <c r="AW704" s="13" t="s">
        <v>33</v>
      </c>
      <c r="AX704" s="13" t="s">
        <v>72</v>
      </c>
      <c r="AY704" s="228" t="s">
        <v>121</v>
      </c>
    </row>
    <row r="705" s="14" customFormat="1">
      <c r="A705" s="14"/>
      <c r="B705" s="229"/>
      <c r="C705" s="230"/>
      <c r="D705" s="220" t="s">
        <v>133</v>
      </c>
      <c r="E705" s="231" t="s">
        <v>19</v>
      </c>
      <c r="F705" s="232" t="s">
        <v>550</v>
      </c>
      <c r="G705" s="230"/>
      <c r="H705" s="233">
        <v>1.2</v>
      </c>
      <c r="I705" s="234"/>
      <c r="J705" s="230"/>
      <c r="K705" s="230"/>
      <c r="L705" s="235"/>
      <c r="M705" s="236"/>
      <c r="N705" s="237"/>
      <c r="O705" s="237"/>
      <c r="P705" s="237"/>
      <c r="Q705" s="237"/>
      <c r="R705" s="237"/>
      <c r="S705" s="237"/>
      <c r="T705" s="23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39" t="s">
        <v>133</v>
      </c>
      <c r="AU705" s="239" t="s">
        <v>79</v>
      </c>
      <c r="AV705" s="14" t="s">
        <v>79</v>
      </c>
      <c r="AW705" s="14" t="s">
        <v>33</v>
      </c>
      <c r="AX705" s="14" t="s">
        <v>77</v>
      </c>
      <c r="AY705" s="239" t="s">
        <v>121</v>
      </c>
    </row>
    <row r="706" s="2" customFormat="1" ht="24.15" customHeight="1">
      <c r="A706" s="41"/>
      <c r="B706" s="42"/>
      <c r="C706" s="200" t="s">
        <v>644</v>
      </c>
      <c r="D706" s="200" t="s">
        <v>124</v>
      </c>
      <c r="E706" s="201" t="s">
        <v>645</v>
      </c>
      <c r="F706" s="202" t="s">
        <v>646</v>
      </c>
      <c r="G706" s="203" t="s">
        <v>138</v>
      </c>
      <c r="H706" s="204">
        <v>629.048</v>
      </c>
      <c r="I706" s="205"/>
      <c r="J706" s="206">
        <f>ROUND(I706*H706,2)</f>
        <v>0</v>
      </c>
      <c r="K706" s="202" t="s">
        <v>128</v>
      </c>
      <c r="L706" s="47"/>
      <c r="M706" s="207" t="s">
        <v>19</v>
      </c>
      <c r="N706" s="208" t="s">
        <v>43</v>
      </c>
      <c r="O706" s="87"/>
      <c r="P706" s="209">
        <f>O706*H706</f>
        <v>0</v>
      </c>
      <c r="Q706" s="209">
        <v>0</v>
      </c>
      <c r="R706" s="209">
        <f>Q706*H706</f>
        <v>0</v>
      </c>
      <c r="S706" s="209">
        <v>0.016</v>
      </c>
      <c r="T706" s="210">
        <f>S706*H706</f>
        <v>10.064768000000001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1" t="s">
        <v>129</v>
      </c>
      <c r="AT706" s="211" t="s">
        <v>124</v>
      </c>
      <c r="AU706" s="211" t="s">
        <v>79</v>
      </c>
      <c r="AY706" s="20" t="s">
        <v>121</v>
      </c>
      <c r="BE706" s="212">
        <f>IF(N706="základní",J706,0)</f>
        <v>0</v>
      </c>
      <c r="BF706" s="212">
        <f>IF(N706="snížená",J706,0)</f>
        <v>0</v>
      </c>
      <c r="BG706" s="212">
        <f>IF(N706="zákl. přenesená",J706,0)</f>
        <v>0</v>
      </c>
      <c r="BH706" s="212">
        <f>IF(N706="sníž. přenesená",J706,0)</f>
        <v>0</v>
      </c>
      <c r="BI706" s="212">
        <f>IF(N706="nulová",J706,0)</f>
        <v>0</v>
      </c>
      <c r="BJ706" s="20" t="s">
        <v>77</v>
      </c>
      <c r="BK706" s="212">
        <f>ROUND(I706*H706,2)</f>
        <v>0</v>
      </c>
      <c r="BL706" s="20" t="s">
        <v>129</v>
      </c>
      <c r="BM706" s="211" t="s">
        <v>647</v>
      </c>
    </row>
    <row r="707" s="2" customFormat="1">
      <c r="A707" s="41"/>
      <c r="B707" s="42"/>
      <c r="C707" s="43"/>
      <c r="D707" s="213" t="s">
        <v>131</v>
      </c>
      <c r="E707" s="43"/>
      <c r="F707" s="214" t="s">
        <v>648</v>
      </c>
      <c r="G707" s="43"/>
      <c r="H707" s="43"/>
      <c r="I707" s="215"/>
      <c r="J707" s="43"/>
      <c r="K707" s="43"/>
      <c r="L707" s="47"/>
      <c r="M707" s="216"/>
      <c r="N707" s="217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131</v>
      </c>
      <c r="AU707" s="20" t="s">
        <v>79</v>
      </c>
    </row>
    <row r="708" s="13" customFormat="1">
      <c r="A708" s="13"/>
      <c r="B708" s="218"/>
      <c r="C708" s="219"/>
      <c r="D708" s="220" t="s">
        <v>133</v>
      </c>
      <c r="E708" s="221" t="s">
        <v>19</v>
      </c>
      <c r="F708" s="222" t="s">
        <v>295</v>
      </c>
      <c r="G708" s="219"/>
      <c r="H708" s="221" t="s">
        <v>19</v>
      </c>
      <c r="I708" s="223"/>
      <c r="J708" s="219"/>
      <c r="K708" s="219"/>
      <c r="L708" s="224"/>
      <c r="M708" s="225"/>
      <c r="N708" s="226"/>
      <c r="O708" s="226"/>
      <c r="P708" s="226"/>
      <c r="Q708" s="226"/>
      <c r="R708" s="226"/>
      <c r="S708" s="226"/>
      <c r="T708" s="22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28" t="s">
        <v>133</v>
      </c>
      <c r="AU708" s="228" t="s">
        <v>79</v>
      </c>
      <c r="AV708" s="13" t="s">
        <v>77</v>
      </c>
      <c r="AW708" s="13" t="s">
        <v>33</v>
      </c>
      <c r="AX708" s="13" t="s">
        <v>72</v>
      </c>
      <c r="AY708" s="228" t="s">
        <v>121</v>
      </c>
    </row>
    <row r="709" s="13" customFormat="1">
      <c r="A709" s="13"/>
      <c r="B709" s="218"/>
      <c r="C709" s="219"/>
      <c r="D709" s="220" t="s">
        <v>133</v>
      </c>
      <c r="E709" s="221" t="s">
        <v>19</v>
      </c>
      <c r="F709" s="222" t="s">
        <v>231</v>
      </c>
      <c r="G709" s="219"/>
      <c r="H709" s="221" t="s">
        <v>19</v>
      </c>
      <c r="I709" s="223"/>
      <c r="J709" s="219"/>
      <c r="K709" s="219"/>
      <c r="L709" s="224"/>
      <c r="M709" s="225"/>
      <c r="N709" s="226"/>
      <c r="O709" s="226"/>
      <c r="P709" s="226"/>
      <c r="Q709" s="226"/>
      <c r="R709" s="226"/>
      <c r="S709" s="226"/>
      <c r="T709" s="22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28" t="s">
        <v>133</v>
      </c>
      <c r="AU709" s="228" t="s">
        <v>79</v>
      </c>
      <c r="AV709" s="13" t="s">
        <v>77</v>
      </c>
      <c r="AW709" s="13" t="s">
        <v>33</v>
      </c>
      <c r="AX709" s="13" t="s">
        <v>72</v>
      </c>
      <c r="AY709" s="228" t="s">
        <v>121</v>
      </c>
    </row>
    <row r="710" s="14" customFormat="1">
      <c r="A710" s="14"/>
      <c r="B710" s="229"/>
      <c r="C710" s="230"/>
      <c r="D710" s="220" t="s">
        <v>133</v>
      </c>
      <c r="E710" s="231" t="s">
        <v>19</v>
      </c>
      <c r="F710" s="232" t="s">
        <v>232</v>
      </c>
      <c r="G710" s="230"/>
      <c r="H710" s="233">
        <v>82.855000000000004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39" t="s">
        <v>133</v>
      </c>
      <c r="AU710" s="239" t="s">
        <v>79</v>
      </c>
      <c r="AV710" s="14" t="s">
        <v>79</v>
      </c>
      <c r="AW710" s="14" t="s">
        <v>33</v>
      </c>
      <c r="AX710" s="14" t="s">
        <v>72</v>
      </c>
      <c r="AY710" s="239" t="s">
        <v>121</v>
      </c>
    </row>
    <row r="711" s="14" customFormat="1">
      <c r="A711" s="14"/>
      <c r="B711" s="229"/>
      <c r="C711" s="230"/>
      <c r="D711" s="220" t="s">
        <v>133</v>
      </c>
      <c r="E711" s="231" t="s">
        <v>19</v>
      </c>
      <c r="F711" s="232" t="s">
        <v>233</v>
      </c>
      <c r="G711" s="230"/>
      <c r="H711" s="233">
        <v>-5.7119999999999997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39" t="s">
        <v>133</v>
      </c>
      <c r="AU711" s="239" t="s">
        <v>79</v>
      </c>
      <c r="AV711" s="14" t="s">
        <v>79</v>
      </c>
      <c r="AW711" s="14" t="s">
        <v>33</v>
      </c>
      <c r="AX711" s="14" t="s">
        <v>72</v>
      </c>
      <c r="AY711" s="239" t="s">
        <v>121</v>
      </c>
    </row>
    <row r="712" s="13" customFormat="1">
      <c r="A712" s="13"/>
      <c r="B712" s="218"/>
      <c r="C712" s="219"/>
      <c r="D712" s="220" t="s">
        <v>133</v>
      </c>
      <c r="E712" s="221" t="s">
        <v>19</v>
      </c>
      <c r="F712" s="222" t="s">
        <v>234</v>
      </c>
      <c r="G712" s="219"/>
      <c r="H712" s="221" t="s">
        <v>19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28" t="s">
        <v>133</v>
      </c>
      <c r="AU712" s="228" t="s">
        <v>79</v>
      </c>
      <c r="AV712" s="13" t="s">
        <v>77</v>
      </c>
      <c r="AW712" s="13" t="s">
        <v>33</v>
      </c>
      <c r="AX712" s="13" t="s">
        <v>72</v>
      </c>
      <c r="AY712" s="228" t="s">
        <v>121</v>
      </c>
    </row>
    <row r="713" s="14" customFormat="1">
      <c r="A713" s="14"/>
      <c r="B713" s="229"/>
      <c r="C713" s="230"/>
      <c r="D713" s="220" t="s">
        <v>133</v>
      </c>
      <c r="E713" s="231" t="s">
        <v>19</v>
      </c>
      <c r="F713" s="232" t="s">
        <v>235</v>
      </c>
      <c r="G713" s="230"/>
      <c r="H713" s="233">
        <v>62.526000000000003</v>
      </c>
      <c r="I713" s="234"/>
      <c r="J713" s="230"/>
      <c r="K713" s="230"/>
      <c r="L713" s="235"/>
      <c r="M713" s="236"/>
      <c r="N713" s="237"/>
      <c r="O713" s="237"/>
      <c r="P713" s="237"/>
      <c r="Q713" s="237"/>
      <c r="R713" s="237"/>
      <c r="S713" s="237"/>
      <c r="T713" s="23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39" t="s">
        <v>133</v>
      </c>
      <c r="AU713" s="239" t="s">
        <v>79</v>
      </c>
      <c r="AV713" s="14" t="s">
        <v>79</v>
      </c>
      <c r="AW713" s="14" t="s">
        <v>33</v>
      </c>
      <c r="AX713" s="14" t="s">
        <v>72</v>
      </c>
      <c r="AY713" s="239" t="s">
        <v>121</v>
      </c>
    </row>
    <row r="714" s="14" customFormat="1">
      <c r="A714" s="14"/>
      <c r="B714" s="229"/>
      <c r="C714" s="230"/>
      <c r="D714" s="220" t="s">
        <v>133</v>
      </c>
      <c r="E714" s="231" t="s">
        <v>19</v>
      </c>
      <c r="F714" s="232" t="s">
        <v>236</v>
      </c>
      <c r="G714" s="230"/>
      <c r="H714" s="233">
        <v>231.822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39" t="s">
        <v>133</v>
      </c>
      <c r="AU714" s="239" t="s">
        <v>79</v>
      </c>
      <c r="AV714" s="14" t="s">
        <v>79</v>
      </c>
      <c r="AW714" s="14" t="s">
        <v>33</v>
      </c>
      <c r="AX714" s="14" t="s">
        <v>72</v>
      </c>
      <c r="AY714" s="239" t="s">
        <v>121</v>
      </c>
    </row>
    <row r="715" s="14" customFormat="1">
      <c r="A715" s="14"/>
      <c r="B715" s="229"/>
      <c r="C715" s="230"/>
      <c r="D715" s="220" t="s">
        <v>133</v>
      </c>
      <c r="E715" s="231" t="s">
        <v>19</v>
      </c>
      <c r="F715" s="232" t="s">
        <v>235</v>
      </c>
      <c r="G715" s="230"/>
      <c r="H715" s="233">
        <v>62.526000000000003</v>
      </c>
      <c r="I715" s="234"/>
      <c r="J715" s="230"/>
      <c r="K715" s="230"/>
      <c r="L715" s="235"/>
      <c r="M715" s="236"/>
      <c r="N715" s="237"/>
      <c r="O715" s="237"/>
      <c r="P715" s="237"/>
      <c r="Q715" s="237"/>
      <c r="R715" s="237"/>
      <c r="S715" s="237"/>
      <c r="T715" s="23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39" t="s">
        <v>133</v>
      </c>
      <c r="AU715" s="239" t="s">
        <v>79</v>
      </c>
      <c r="AV715" s="14" t="s">
        <v>79</v>
      </c>
      <c r="AW715" s="14" t="s">
        <v>33</v>
      </c>
      <c r="AX715" s="14" t="s">
        <v>72</v>
      </c>
      <c r="AY715" s="239" t="s">
        <v>121</v>
      </c>
    </row>
    <row r="716" s="14" customFormat="1">
      <c r="A716" s="14"/>
      <c r="B716" s="229"/>
      <c r="C716" s="230"/>
      <c r="D716" s="220" t="s">
        <v>133</v>
      </c>
      <c r="E716" s="231" t="s">
        <v>19</v>
      </c>
      <c r="F716" s="232" t="s">
        <v>237</v>
      </c>
      <c r="G716" s="230"/>
      <c r="H716" s="233">
        <v>-17.135999999999999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39" t="s">
        <v>133</v>
      </c>
      <c r="AU716" s="239" t="s">
        <v>79</v>
      </c>
      <c r="AV716" s="14" t="s">
        <v>79</v>
      </c>
      <c r="AW716" s="14" t="s">
        <v>33</v>
      </c>
      <c r="AX716" s="14" t="s">
        <v>72</v>
      </c>
      <c r="AY716" s="239" t="s">
        <v>121</v>
      </c>
    </row>
    <row r="717" s="14" customFormat="1">
      <c r="A717" s="14"/>
      <c r="B717" s="229"/>
      <c r="C717" s="230"/>
      <c r="D717" s="220" t="s">
        <v>133</v>
      </c>
      <c r="E717" s="231" t="s">
        <v>19</v>
      </c>
      <c r="F717" s="232" t="s">
        <v>238</v>
      </c>
      <c r="G717" s="230"/>
      <c r="H717" s="233">
        <v>-7.5</v>
      </c>
      <c r="I717" s="234"/>
      <c r="J717" s="230"/>
      <c r="K717" s="230"/>
      <c r="L717" s="235"/>
      <c r="M717" s="236"/>
      <c r="N717" s="237"/>
      <c r="O717" s="237"/>
      <c r="P717" s="237"/>
      <c r="Q717" s="237"/>
      <c r="R717" s="237"/>
      <c r="S717" s="237"/>
      <c r="T717" s="23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39" t="s">
        <v>133</v>
      </c>
      <c r="AU717" s="239" t="s">
        <v>79</v>
      </c>
      <c r="AV717" s="14" t="s">
        <v>79</v>
      </c>
      <c r="AW717" s="14" t="s">
        <v>33</v>
      </c>
      <c r="AX717" s="14" t="s">
        <v>72</v>
      </c>
      <c r="AY717" s="239" t="s">
        <v>121</v>
      </c>
    </row>
    <row r="718" s="14" customFormat="1">
      <c r="A718" s="14"/>
      <c r="B718" s="229"/>
      <c r="C718" s="230"/>
      <c r="D718" s="220" t="s">
        <v>133</v>
      </c>
      <c r="E718" s="231" t="s">
        <v>19</v>
      </c>
      <c r="F718" s="232" t="s">
        <v>239</v>
      </c>
      <c r="G718" s="230"/>
      <c r="H718" s="233">
        <v>-0.95199999999999996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39" t="s">
        <v>133</v>
      </c>
      <c r="AU718" s="239" t="s">
        <v>79</v>
      </c>
      <c r="AV718" s="14" t="s">
        <v>79</v>
      </c>
      <c r="AW718" s="14" t="s">
        <v>33</v>
      </c>
      <c r="AX718" s="14" t="s">
        <v>72</v>
      </c>
      <c r="AY718" s="239" t="s">
        <v>121</v>
      </c>
    </row>
    <row r="719" s="14" customFormat="1">
      <c r="A719" s="14"/>
      <c r="B719" s="229"/>
      <c r="C719" s="230"/>
      <c r="D719" s="220" t="s">
        <v>133</v>
      </c>
      <c r="E719" s="231" t="s">
        <v>19</v>
      </c>
      <c r="F719" s="232" t="s">
        <v>240</v>
      </c>
      <c r="G719" s="230"/>
      <c r="H719" s="233">
        <v>-49.600000000000001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39" t="s">
        <v>133</v>
      </c>
      <c r="AU719" s="239" t="s">
        <v>79</v>
      </c>
      <c r="AV719" s="14" t="s">
        <v>79</v>
      </c>
      <c r="AW719" s="14" t="s">
        <v>33</v>
      </c>
      <c r="AX719" s="14" t="s">
        <v>72</v>
      </c>
      <c r="AY719" s="239" t="s">
        <v>121</v>
      </c>
    </row>
    <row r="720" s="14" customFormat="1">
      <c r="A720" s="14"/>
      <c r="B720" s="229"/>
      <c r="C720" s="230"/>
      <c r="D720" s="220" t="s">
        <v>133</v>
      </c>
      <c r="E720" s="231" t="s">
        <v>19</v>
      </c>
      <c r="F720" s="232" t="s">
        <v>241</v>
      </c>
      <c r="G720" s="230"/>
      <c r="H720" s="233">
        <v>-0.996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9" t="s">
        <v>133</v>
      </c>
      <c r="AU720" s="239" t="s">
        <v>79</v>
      </c>
      <c r="AV720" s="14" t="s">
        <v>79</v>
      </c>
      <c r="AW720" s="14" t="s">
        <v>33</v>
      </c>
      <c r="AX720" s="14" t="s">
        <v>72</v>
      </c>
      <c r="AY720" s="239" t="s">
        <v>121</v>
      </c>
    </row>
    <row r="721" s="14" customFormat="1">
      <c r="A721" s="14"/>
      <c r="B721" s="229"/>
      <c r="C721" s="230"/>
      <c r="D721" s="220" t="s">
        <v>133</v>
      </c>
      <c r="E721" s="231" t="s">
        <v>19</v>
      </c>
      <c r="F721" s="232" t="s">
        <v>242</v>
      </c>
      <c r="G721" s="230"/>
      <c r="H721" s="233">
        <v>0.56799999999999995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39" t="s">
        <v>133</v>
      </c>
      <c r="AU721" s="239" t="s">
        <v>79</v>
      </c>
      <c r="AV721" s="14" t="s">
        <v>79</v>
      </c>
      <c r="AW721" s="14" t="s">
        <v>33</v>
      </c>
      <c r="AX721" s="14" t="s">
        <v>72</v>
      </c>
      <c r="AY721" s="239" t="s">
        <v>121</v>
      </c>
    </row>
    <row r="722" s="13" customFormat="1">
      <c r="A722" s="13"/>
      <c r="B722" s="218"/>
      <c r="C722" s="219"/>
      <c r="D722" s="220" t="s">
        <v>133</v>
      </c>
      <c r="E722" s="221" t="s">
        <v>19</v>
      </c>
      <c r="F722" s="222" t="s">
        <v>243</v>
      </c>
      <c r="G722" s="219"/>
      <c r="H722" s="221" t="s">
        <v>19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28" t="s">
        <v>133</v>
      </c>
      <c r="AU722" s="228" t="s">
        <v>79</v>
      </c>
      <c r="AV722" s="13" t="s">
        <v>77</v>
      </c>
      <c r="AW722" s="13" t="s">
        <v>33</v>
      </c>
      <c r="AX722" s="13" t="s">
        <v>72</v>
      </c>
      <c r="AY722" s="228" t="s">
        <v>121</v>
      </c>
    </row>
    <row r="723" s="14" customFormat="1">
      <c r="A723" s="14"/>
      <c r="B723" s="229"/>
      <c r="C723" s="230"/>
      <c r="D723" s="220" t="s">
        <v>133</v>
      </c>
      <c r="E723" s="231" t="s">
        <v>19</v>
      </c>
      <c r="F723" s="232" t="s">
        <v>244</v>
      </c>
      <c r="G723" s="230"/>
      <c r="H723" s="233">
        <v>74.459999999999994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39" t="s">
        <v>133</v>
      </c>
      <c r="AU723" s="239" t="s">
        <v>79</v>
      </c>
      <c r="AV723" s="14" t="s">
        <v>79</v>
      </c>
      <c r="AW723" s="14" t="s">
        <v>33</v>
      </c>
      <c r="AX723" s="14" t="s">
        <v>72</v>
      </c>
      <c r="AY723" s="239" t="s">
        <v>121</v>
      </c>
    </row>
    <row r="724" s="14" customFormat="1">
      <c r="A724" s="14"/>
      <c r="B724" s="229"/>
      <c r="C724" s="230"/>
      <c r="D724" s="220" t="s">
        <v>133</v>
      </c>
      <c r="E724" s="231" t="s">
        <v>19</v>
      </c>
      <c r="F724" s="232" t="s">
        <v>245</v>
      </c>
      <c r="G724" s="230"/>
      <c r="H724" s="233">
        <v>-2.0299999999999998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39" t="s">
        <v>133</v>
      </c>
      <c r="AU724" s="239" t="s">
        <v>79</v>
      </c>
      <c r="AV724" s="14" t="s">
        <v>79</v>
      </c>
      <c r="AW724" s="14" t="s">
        <v>33</v>
      </c>
      <c r="AX724" s="14" t="s">
        <v>72</v>
      </c>
      <c r="AY724" s="239" t="s">
        <v>121</v>
      </c>
    </row>
    <row r="725" s="14" customFormat="1">
      <c r="A725" s="14"/>
      <c r="B725" s="229"/>
      <c r="C725" s="230"/>
      <c r="D725" s="220" t="s">
        <v>133</v>
      </c>
      <c r="E725" s="231" t="s">
        <v>19</v>
      </c>
      <c r="F725" s="232" t="s">
        <v>246</v>
      </c>
      <c r="G725" s="230"/>
      <c r="H725" s="233">
        <v>-2.452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39" t="s">
        <v>133</v>
      </c>
      <c r="AU725" s="239" t="s">
        <v>79</v>
      </c>
      <c r="AV725" s="14" t="s">
        <v>79</v>
      </c>
      <c r="AW725" s="14" t="s">
        <v>33</v>
      </c>
      <c r="AX725" s="14" t="s">
        <v>72</v>
      </c>
      <c r="AY725" s="239" t="s">
        <v>121</v>
      </c>
    </row>
    <row r="726" s="14" customFormat="1">
      <c r="A726" s="14"/>
      <c r="B726" s="229"/>
      <c r="C726" s="230"/>
      <c r="D726" s="220" t="s">
        <v>133</v>
      </c>
      <c r="E726" s="231" t="s">
        <v>19</v>
      </c>
      <c r="F726" s="232" t="s">
        <v>296</v>
      </c>
      <c r="G726" s="230"/>
      <c r="H726" s="233">
        <v>-2.5390000000000001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39" t="s">
        <v>133</v>
      </c>
      <c r="AU726" s="239" t="s">
        <v>79</v>
      </c>
      <c r="AV726" s="14" t="s">
        <v>79</v>
      </c>
      <c r="AW726" s="14" t="s">
        <v>33</v>
      </c>
      <c r="AX726" s="14" t="s">
        <v>72</v>
      </c>
      <c r="AY726" s="239" t="s">
        <v>121</v>
      </c>
    </row>
    <row r="727" s="14" customFormat="1">
      <c r="A727" s="14"/>
      <c r="B727" s="229"/>
      <c r="C727" s="230"/>
      <c r="D727" s="220" t="s">
        <v>133</v>
      </c>
      <c r="E727" s="231" t="s">
        <v>19</v>
      </c>
      <c r="F727" s="232" t="s">
        <v>248</v>
      </c>
      <c r="G727" s="230"/>
      <c r="H727" s="233">
        <v>1.1419999999999999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39" t="s">
        <v>133</v>
      </c>
      <c r="AU727" s="239" t="s">
        <v>79</v>
      </c>
      <c r="AV727" s="14" t="s">
        <v>79</v>
      </c>
      <c r="AW727" s="14" t="s">
        <v>33</v>
      </c>
      <c r="AX727" s="14" t="s">
        <v>72</v>
      </c>
      <c r="AY727" s="239" t="s">
        <v>121</v>
      </c>
    </row>
    <row r="728" s="14" customFormat="1">
      <c r="A728" s="14"/>
      <c r="B728" s="229"/>
      <c r="C728" s="230"/>
      <c r="D728" s="220" t="s">
        <v>133</v>
      </c>
      <c r="E728" s="231" t="s">
        <v>19</v>
      </c>
      <c r="F728" s="232" t="s">
        <v>249</v>
      </c>
      <c r="G728" s="230"/>
      <c r="H728" s="233">
        <v>2.2970000000000002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39" t="s">
        <v>133</v>
      </c>
      <c r="AU728" s="239" t="s">
        <v>79</v>
      </c>
      <c r="AV728" s="14" t="s">
        <v>79</v>
      </c>
      <c r="AW728" s="14" t="s">
        <v>33</v>
      </c>
      <c r="AX728" s="14" t="s">
        <v>72</v>
      </c>
      <c r="AY728" s="239" t="s">
        <v>121</v>
      </c>
    </row>
    <row r="729" s="14" customFormat="1">
      <c r="A729" s="14"/>
      <c r="B729" s="229"/>
      <c r="C729" s="230"/>
      <c r="D729" s="220" t="s">
        <v>133</v>
      </c>
      <c r="E729" s="231" t="s">
        <v>19</v>
      </c>
      <c r="F729" s="232" t="s">
        <v>250</v>
      </c>
      <c r="G729" s="230"/>
      <c r="H729" s="233">
        <v>2.149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39" t="s">
        <v>133</v>
      </c>
      <c r="AU729" s="239" t="s">
        <v>79</v>
      </c>
      <c r="AV729" s="14" t="s">
        <v>79</v>
      </c>
      <c r="AW729" s="14" t="s">
        <v>33</v>
      </c>
      <c r="AX729" s="14" t="s">
        <v>72</v>
      </c>
      <c r="AY729" s="239" t="s">
        <v>121</v>
      </c>
    </row>
    <row r="730" s="13" customFormat="1">
      <c r="A730" s="13"/>
      <c r="B730" s="218"/>
      <c r="C730" s="219"/>
      <c r="D730" s="220" t="s">
        <v>133</v>
      </c>
      <c r="E730" s="221" t="s">
        <v>19</v>
      </c>
      <c r="F730" s="222" t="s">
        <v>251</v>
      </c>
      <c r="G730" s="219"/>
      <c r="H730" s="221" t="s">
        <v>19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28" t="s">
        <v>133</v>
      </c>
      <c r="AU730" s="228" t="s">
        <v>79</v>
      </c>
      <c r="AV730" s="13" t="s">
        <v>77</v>
      </c>
      <c r="AW730" s="13" t="s">
        <v>33</v>
      </c>
      <c r="AX730" s="13" t="s">
        <v>72</v>
      </c>
      <c r="AY730" s="228" t="s">
        <v>121</v>
      </c>
    </row>
    <row r="731" s="14" customFormat="1">
      <c r="A731" s="14"/>
      <c r="B731" s="229"/>
      <c r="C731" s="230"/>
      <c r="D731" s="220" t="s">
        <v>133</v>
      </c>
      <c r="E731" s="231" t="s">
        <v>19</v>
      </c>
      <c r="F731" s="232" t="s">
        <v>252</v>
      </c>
      <c r="G731" s="230"/>
      <c r="H731" s="233">
        <v>61.404000000000003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39" t="s">
        <v>133</v>
      </c>
      <c r="AU731" s="239" t="s">
        <v>79</v>
      </c>
      <c r="AV731" s="14" t="s">
        <v>79</v>
      </c>
      <c r="AW731" s="14" t="s">
        <v>33</v>
      </c>
      <c r="AX731" s="14" t="s">
        <v>72</v>
      </c>
      <c r="AY731" s="239" t="s">
        <v>121</v>
      </c>
    </row>
    <row r="732" s="14" customFormat="1">
      <c r="A732" s="14"/>
      <c r="B732" s="229"/>
      <c r="C732" s="230"/>
      <c r="D732" s="220" t="s">
        <v>133</v>
      </c>
      <c r="E732" s="231" t="s">
        <v>19</v>
      </c>
      <c r="F732" s="232" t="s">
        <v>253</v>
      </c>
      <c r="G732" s="230"/>
      <c r="H732" s="233">
        <v>226.35499999999999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39" t="s">
        <v>133</v>
      </c>
      <c r="AU732" s="239" t="s">
        <v>79</v>
      </c>
      <c r="AV732" s="14" t="s">
        <v>79</v>
      </c>
      <c r="AW732" s="14" t="s">
        <v>33</v>
      </c>
      <c r="AX732" s="14" t="s">
        <v>72</v>
      </c>
      <c r="AY732" s="239" t="s">
        <v>121</v>
      </c>
    </row>
    <row r="733" s="14" customFormat="1">
      <c r="A733" s="14"/>
      <c r="B733" s="229"/>
      <c r="C733" s="230"/>
      <c r="D733" s="220" t="s">
        <v>133</v>
      </c>
      <c r="E733" s="231" t="s">
        <v>19</v>
      </c>
      <c r="F733" s="232" t="s">
        <v>254</v>
      </c>
      <c r="G733" s="230"/>
      <c r="H733" s="233">
        <v>60.996000000000002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39" t="s">
        <v>133</v>
      </c>
      <c r="AU733" s="239" t="s">
        <v>79</v>
      </c>
      <c r="AV733" s="14" t="s">
        <v>79</v>
      </c>
      <c r="AW733" s="14" t="s">
        <v>33</v>
      </c>
      <c r="AX733" s="14" t="s">
        <v>72</v>
      </c>
      <c r="AY733" s="239" t="s">
        <v>121</v>
      </c>
    </row>
    <row r="734" s="14" customFormat="1">
      <c r="A734" s="14"/>
      <c r="B734" s="229"/>
      <c r="C734" s="230"/>
      <c r="D734" s="220" t="s">
        <v>133</v>
      </c>
      <c r="E734" s="231" t="s">
        <v>19</v>
      </c>
      <c r="F734" s="232" t="s">
        <v>255</v>
      </c>
      <c r="G734" s="230"/>
      <c r="H734" s="233">
        <v>11.742000000000001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39" t="s">
        <v>133</v>
      </c>
      <c r="AU734" s="239" t="s">
        <v>79</v>
      </c>
      <c r="AV734" s="14" t="s">
        <v>79</v>
      </c>
      <c r="AW734" s="14" t="s">
        <v>33</v>
      </c>
      <c r="AX734" s="14" t="s">
        <v>72</v>
      </c>
      <c r="AY734" s="239" t="s">
        <v>121</v>
      </c>
    </row>
    <row r="735" s="14" customFormat="1">
      <c r="A735" s="14"/>
      <c r="B735" s="229"/>
      <c r="C735" s="230"/>
      <c r="D735" s="220" t="s">
        <v>133</v>
      </c>
      <c r="E735" s="231" t="s">
        <v>19</v>
      </c>
      <c r="F735" s="232" t="s">
        <v>256</v>
      </c>
      <c r="G735" s="230"/>
      <c r="H735" s="233">
        <v>11.799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39" t="s">
        <v>133</v>
      </c>
      <c r="AU735" s="239" t="s">
        <v>79</v>
      </c>
      <c r="AV735" s="14" t="s">
        <v>79</v>
      </c>
      <c r="AW735" s="14" t="s">
        <v>33</v>
      </c>
      <c r="AX735" s="14" t="s">
        <v>72</v>
      </c>
      <c r="AY735" s="239" t="s">
        <v>121</v>
      </c>
    </row>
    <row r="736" s="14" customFormat="1">
      <c r="A736" s="14"/>
      <c r="B736" s="229"/>
      <c r="C736" s="230"/>
      <c r="D736" s="220" t="s">
        <v>133</v>
      </c>
      <c r="E736" s="231" t="s">
        <v>19</v>
      </c>
      <c r="F736" s="232" t="s">
        <v>245</v>
      </c>
      <c r="G736" s="230"/>
      <c r="H736" s="233">
        <v>-2.0299999999999998</v>
      </c>
      <c r="I736" s="234"/>
      <c r="J736" s="230"/>
      <c r="K736" s="230"/>
      <c r="L736" s="235"/>
      <c r="M736" s="236"/>
      <c r="N736" s="237"/>
      <c r="O736" s="237"/>
      <c r="P736" s="237"/>
      <c r="Q736" s="237"/>
      <c r="R736" s="237"/>
      <c r="S736" s="237"/>
      <c r="T736" s="23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39" t="s">
        <v>133</v>
      </c>
      <c r="AU736" s="239" t="s">
        <v>79</v>
      </c>
      <c r="AV736" s="14" t="s">
        <v>79</v>
      </c>
      <c r="AW736" s="14" t="s">
        <v>33</v>
      </c>
      <c r="AX736" s="14" t="s">
        <v>72</v>
      </c>
      <c r="AY736" s="239" t="s">
        <v>121</v>
      </c>
    </row>
    <row r="737" s="14" customFormat="1">
      <c r="A737" s="14"/>
      <c r="B737" s="229"/>
      <c r="C737" s="230"/>
      <c r="D737" s="220" t="s">
        <v>133</v>
      </c>
      <c r="E737" s="231" t="s">
        <v>19</v>
      </c>
      <c r="F737" s="232" t="s">
        <v>257</v>
      </c>
      <c r="G737" s="230"/>
      <c r="H737" s="233">
        <v>-2.835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39" t="s">
        <v>133</v>
      </c>
      <c r="AU737" s="239" t="s">
        <v>79</v>
      </c>
      <c r="AV737" s="14" t="s">
        <v>79</v>
      </c>
      <c r="AW737" s="14" t="s">
        <v>33</v>
      </c>
      <c r="AX737" s="14" t="s">
        <v>72</v>
      </c>
      <c r="AY737" s="239" t="s">
        <v>121</v>
      </c>
    </row>
    <row r="738" s="14" customFormat="1">
      <c r="A738" s="14"/>
      <c r="B738" s="229"/>
      <c r="C738" s="230"/>
      <c r="D738" s="220" t="s">
        <v>133</v>
      </c>
      <c r="E738" s="231" t="s">
        <v>19</v>
      </c>
      <c r="F738" s="232" t="s">
        <v>258</v>
      </c>
      <c r="G738" s="230"/>
      <c r="H738" s="233">
        <v>-6.7199999999999998</v>
      </c>
      <c r="I738" s="234"/>
      <c r="J738" s="230"/>
      <c r="K738" s="230"/>
      <c r="L738" s="235"/>
      <c r="M738" s="236"/>
      <c r="N738" s="237"/>
      <c r="O738" s="237"/>
      <c r="P738" s="237"/>
      <c r="Q738" s="237"/>
      <c r="R738" s="237"/>
      <c r="S738" s="237"/>
      <c r="T738" s="23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39" t="s">
        <v>133</v>
      </c>
      <c r="AU738" s="239" t="s">
        <v>79</v>
      </c>
      <c r="AV738" s="14" t="s">
        <v>79</v>
      </c>
      <c r="AW738" s="14" t="s">
        <v>33</v>
      </c>
      <c r="AX738" s="14" t="s">
        <v>72</v>
      </c>
      <c r="AY738" s="239" t="s">
        <v>121</v>
      </c>
    </row>
    <row r="739" s="14" customFormat="1">
      <c r="A739" s="14"/>
      <c r="B739" s="229"/>
      <c r="C739" s="230"/>
      <c r="D739" s="220" t="s">
        <v>133</v>
      </c>
      <c r="E739" s="231" t="s">
        <v>19</v>
      </c>
      <c r="F739" s="232" t="s">
        <v>259</v>
      </c>
      <c r="G739" s="230"/>
      <c r="H739" s="233">
        <v>-2.3109999999999999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39" t="s">
        <v>133</v>
      </c>
      <c r="AU739" s="239" t="s">
        <v>79</v>
      </c>
      <c r="AV739" s="14" t="s">
        <v>79</v>
      </c>
      <c r="AW739" s="14" t="s">
        <v>33</v>
      </c>
      <c r="AX739" s="14" t="s">
        <v>72</v>
      </c>
      <c r="AY739" s="239" t="s">
        <v>121</v>
      </c>
    </row>
    <row r="740" s="14" customFormat="1">
      <c r="A740" s="14"/>
      <c r="B740" s="229"/>
      <c r="C740" s="230"/>
      <c r="D740" s="220" t="s">
        <v>133</v>
      </c>
      <c r="E740" s="231" t="s">
        <v>19</v>
      </c>
      <c r="F740" s="232" t="s">
        <v>240</v>
      </c>
      <c r="G740" s="230"/>
      <c r="H740" s="233">
        <v>-49.600000000000001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39" t="s">
        <v>133</v>
      </c>
      <c r="AU740" s="239" t="s">
        <v>79</v>
      </c>
      <c r="AV740" s="14" t="s">
        <v>79</v>
      </c>
      <c r="AW740" s="14" t="s">
        <v>33</v>
      </c>
      <c r="AX740" s="14" t="s">
        <v>72</v>
      </c>
      <c r="AY740" s="239" t="s">
        <v>121</v>
      </c>
    </row>
    <row r="741" s="14" customFormat="1">
      <c r="A741" s="14"/>
      <c r="B741" s="229"/>
      <c r="C741" s="230"/>
      <c r="D741" s="220" t="s">
        <v>133</v>
      </c>
      <c r="E741" s="231" t="s">
        <v>19</v>
      </c>
      <c r="F741" s="232" t="s">
        <v>260</v>
      </c>
      <c r="G741" s="230"/>
      <c r="H741" s="233">
        <v>-0.71999999999999997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39" t="s">
        <v>133</v>
      </c>
      <c r="AU741" s="239" t="s">
        <v>79</v>
      </c>
      <c r="AV741" s="14" t="s">
        <v>79</v>
      </c>
      <c r="AW741" s="14" t="s">
        <v>33</v>
      </c>
      <c r="AX741" s="14" t="s">
        <v>72</v>
      </c>
      <c r="AY741" s="239" t="s">
        <v>121</v>
      </c>
    </row>
    <row r="742" s="14" customFormat="1">
      <c r="A742" s="14"/>
      <c r="B742" s="229"/>
      <c r="C742" s="230"/>
      <c r="D742" s="220" t="s">
        <v>133</v>
      </c>
      <c r="E742" s="231" t="s">
        <v>19</v>
      </c>
      <c r="F742" s="232" t="s">
        <v>261</v>
      </c>
      <c r="G742" s="230"/>
      <c r="H742" s="233">
        <v>-2.8809999999999998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39" t="s">
        <v>133</v>
      </c>
      <c r="AU742" s="239" t="s">
        <v>79</v>
      </c>
      <c r="AV742" s="14" t="s">
        <v>79</v>
      </c>
      <c r="AW742" s="14" t="s">
        <v>33</v>
      </c>
      <c r="AX742" s="14" t="s">
        <v>72</v>
      </c>
      <c r="AY742" s="239" t="s">
        <v>121</v>
      </c>
    </row>
    <row r="743" s="14" customFormat="1">
      <c r="A743" s="14"/>
      <c r="B743" s="229"/>
      <c r="C743" s="230"/>
      <c r="D743" s="220" t="s">
        <v>133</v>
      </c>
      <c r="E743" s="231" t="s">
        <v>19</v>
      </c>
      <c r="F743" s="232" t="s">
        <v>262</v>
      </c>
      <c r="G743" s="230"/>
      <c r="H743" s="233">
        <v>-8.1760000000000002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39" t="s">
        <v>133</v>
      </c>
      <c r="AU743" s="239" t="s">
        <v>79</v>
      </c>
      <c r="AV743" s="14" t="s">
        <v>79</v>
      </c>
      <c r="AW743" s="14" t="s">
        <v>33</v>
      </c>
      <c r="AX743" s="14" t="s">
        <v>72</v>
      </c>
      <c r="AY743" s="239" t="s">
        <v>121</v>
      </c>
    </row>
    <row r="744" s="14" customFormat="1">
      <c r="A744" s="14"/>
      <c r="B744" s="229"/>
      <c r="C744" s="230"/>
      <c r="D744" s="220" t="s">
        <v>133</v>
      </c>
      <c r="E744" s="231" t="s">
        <v>19</v>
      </c>
      <c r="F744" s="232" t="s">
        <v>248</v>
      </c>
      <c r="G744" s="230"/>
      <c r="H744" s="233">
        <v>1.1419999999999999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39" t="s">
        <v>133</v>
      </c>
      <c r="AU744" s="239" t="s">
        <v>79</v>
      </c>
      <c r="AV744" s="14" t="s">
        <v>79</v>
      </c>
      <c r="AW744" s="14" t="s">
        <v>33</v>
      </c>
      <c r="AX744" s="14" t="s">
        <v>72</v>
      </c>
      <c r="AY744" s="239" t="s">
        <v>121</v>
      </c>
    </row>
    <row r="745" s="14" customFormat="1">
      <c r="A745" s="14"/>
      <c r="B745" s="229"/>
      <c r="C745" s="230"/>
      <c r="D745" s="220" t="s">
        <v>133</v>
      </c>
      <c r="E745" s="231" t="s">
        <v>19</v>
      </c>
      <c r="F745" s="232" t="s">
        <v>263</v>
      </c>
      <c r="G745" s="230"/>
      <c r="H745" s="233">
        <v>2.6019999999999999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39" t="s">
        <v>133</v>
      </c>
      <c r="AU745" s="239" t="s">
        <v>79</v>
      </c>
      <c r="AV745" s="14" t="s">
        <v>79</v>
      </c>
      <c r="AW745" s="14" t="s">
        <v>33</v>
      </c>
      <c r="AX745" s="14" t="s">
        <v>72</v>
      </c>
      <c r="AY745" s="239" t="s">
        <v>121</v>
      </c>
    </row>
    <row r="746" s="14" customFormat="1">
      <c r="A746" s="14"/>
      <c r="B746" s="229"/>
      <c r="C746" s="230"/>
      <c r="D746" s="220" t="s">
        <v>133</v>
      </c>
      <c r="E746" s="231" t="s">
        <v>19</v>
      </c>
      <c r="F746" s="232" t="s">
        <v>264</v>
      </c>
      <c r="G746" s="230"/>
      <c r="H746" s="233">
        <v>2.9540000000000002</v>
      </c>
      <c r="I746" s="234"/>
      <c r="J746" s="230"/>
      <c r="K746" s="230"/>
      <c r="L746" s="235"/>
      <c r="M746" s="236"/>
      <c r="N746" s="237"/>
      <c r="O746" s="237"/>
      <c r="P746" s="237"/>
      <c r="Q746" s="237"/>
      <c r="R746" s="237"/>
      <c r="S746" s="237"/>
      <c r="T746" s="23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39" t="s">
        <v>133</v>
      </c>
      <c r="AU746" s="239" t="s">
        <v>79</v>
      </c>
      <c r="AV746" s="14" t="s">
        <v>79</v>
      </c>
      <c r="AW746" s="14" t="s">
        <v>33</v>
      </c>
      <c r="AX746" s="14" t="s">
        <v>72</v>
      </c>
      <c r="AY746" s="239" t="s">
        <v>121</v>
      </c>
    </row>
    <row r="747" s="13" customFormat="1">
      <c r="A747" s="13"/>
      <c r="B747" s="218"/>
      <c r="C747" s="219"/>
      <c r="D747" s="220" t="s">
        <v>133</v>
      </c>
      <c r="E747" s="221" t="s">
        <v>19</v>
      </c>
      <c r="F747" s="222" t="s">
        <v>265</v>
      </c>
      <c r="G747" s="219"/>
      <c r="H747" s="221" t="s">
        <v>19</v>
      </c>
      <c r="I747" s="223"/>
      <c r="J747" s="219"/>
      <c r="K747" s="219"/>
      <c r="L747" s="224"/>
      <c r="M747" s="225"/>
      <c r="N747" s="226"/>
      <c r="O747" s="226"/>
      <c r="P747" s="226"/>
      <c r="Q747" s="226"/>
      <c r="R747" s="226"/>
      <c r="S747" s="226"/>
      <c r="T747" s="22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28" t="s">
        <v>133</v>
      </c>
      <c r="AU747" s="228" t="s">
        <v>79</v>
      </c>
      <c r="AV747" s="13" t="s">
        <v>77</v>
      </c>
      <c r="AW747" s="13" t="s">
        <v>33</v>
      </c>
      <c r="AX747" s="13" t="s">
        <v>72</v>
      </c>
      <c r="AY747" s="228" t="s">
        <v>121</v>
      </c>
    </row>
    <row r="748" s="14" customFormat="1">
      <c r="A748" s="14"/>
      <c r="B748" s="229"/>
      <c r="C748" s="230"/>
      <c r="D748" s="220" t="s">
        <v>133</v>
      </c>
      <c r="E748" s="231" t="s">
        <v>19</v>
      </c>
      <c r="F748" s="232" t="s">
        <v>266</v>
      </c>
      <c r="G748" s="230"/>
      <c r="H748" s="233">
        <v>13.300000000000001</v>
      </c>
      <c r="I748" s="234"/>
      <c r="J748" s="230"/>
      <c r="K748" s="230"/>
      <c r="L748" s="235"/>
      <c r="M748" s="236"/>
      <c r="N748" s="237"/>
      <c r="O748" s="237"/>
      <c r="P748" s="237"/>
      <c r="Q748" s="237"/>
      <c r="R748" s="237"/>
      <c r="S748" s="237"/>
      <c r="T748" s="23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39" t="s">
        <v>133</v>
      </c>
      <c r="AU748" s="239" t="s">
        <v>79</v>
      </c>
      <c r="AV748" s="14" t="s">
        <v>79</v>
      </c>
      <c r="AW748" s="14" t="s">
        <v>33</v>
      </c>
      <c r="AX748" s="14" t="s">
        <v>72</v>
      </c>
      <c r="AY748" s="239" t="s">
        <v>121</v>
      </c>
    </row>
    <row r="749" s="13" customFormat="1">
      <c r="A749" s="13"/>
      <c r="B749" s="218"/>
      <c r="C749" s="219"/>
      <c r="D749" s="220" t="s">
        <v>133</v>
      </c>
      <c r="E749" s="221" t="s">
        <v>19</v>
      </c>
      <c r="F749" s="222" t="s">
        <v>649</v>
      </c>
      <c r="G749" s="219"/>
      <c r="H749" s="221" t="s">
        <v>19</v>
      </c>
      <c r="I749" s="223"/>
      <c r="J749" s="219"/>
      <c r="K749" s="219"/>
      <c r="L749" s="224"/>
      <c r="M749" s="225"/>
      <c r="N749" s="226"/>
      <c r="O749" s="226"/>
      <c r="P749" s="226"/>
      <c r="Q749" s="226"/>
      <c r="R749" s="226"/>
      <c r="S749" s="226"/>
      <c r="T749" s="22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28" t="s">
        <v>133</v>
      </c>
      <c r="AU749" s="228" t="s">
        <v>79</v>
      </c>
      <c r="AV749" s="13" t="s">
        <v>77</v>
      </c>
      <c r="AW749" s="13" t="s">
        <v>33</v>
      </c>
      <c r="AX749" s="13" t="s">
        <v>72</v>
      </c>
      <c r="AY749" s="228" t="s">
        <v>121</v>
      </c>
    </row>
    <row r="750" s="13" customFormat="1">
      <c r="A750" s="13"/>
      <c r="B750" s="218"/>
      <c r="C750" s="219"/>
      <c r="D750" s="220" t="s">
        <v>133</v>
      </c>
      <c r="E750" s="221" t="s">
        <v>19</v>
      </c>
      <c r="F750" s="222" t="s">
        <v>231</v>
      </c>
      <c r="G750" s="219"/>
      <c r="H750" s="221" t="s">
        <v>19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28" t="s">
        <v>133</v>
      </c>
      <c r="AU750" s="228" t="s">
        <v>79</v>
      </c>
      <c r="AV750" s="13" t="s">
        <v>77</v>
      </c>
      <c r="AW750" s="13" t="s">
        <v>33</v>
      </c>
      <c r="AX750" s="13" t="s">
        <v>72</v>
      </c>
      <c r="AY750" s="228" t="s">
        <v>121</v>
      </c>
    </row>
    <row r="751" s="14" customFormat="1">
      <c r="A751" s="14"/>
      <c r="B751" s="229"/>
      <c r="C751" s="230"/>
      <c r="D751" s="220" t="s">
        <v>133</v>
      </c>
      <c r="E751" s="231" t="s">
        <v>19</v>
      </c>
      <c r="F751" s="232" t="s">
        <v>298</v>
      </c>
      <c r="G751" s="230"/>
      <c r="H751" s="233">
        <v>-11.917999999999999</v>
      </c>
      <c r="I751" s="234"/>
      <c r="J751" s="230"/>
      <c r="K751" s="230"/>
      <c r="L751" s="235"/>
      <c r="M751" s="236"/>
      <c r="N751" s="237"/>
      <c r="O751" s="237"/>
      <c r="P751" s="237"/>
      <c r="Q751" s="237"/>
      <c r="R751" s="237"/>
      <c r="S751" s="237"/>
      <c r="T751" s="23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39" t="s">
        <v>133</v>
      </c>
      <c r="AU751" s="239" t="s">
        <v>79</v>
      </c>
      <c r="AV751" s="14" t="s">
        <v>79</v>
      </c>
      <c r="AW751" s="14" t="s">
        <v>33</v>
      </c>
      <c r="AX751" s="14" t="s">
        <v>72</v>
      </c>
      <c r="AY751" s="239" t="s">
        <v>121</v>
      </c>
    </row>
    <row r="752" s="13" customFormat="1">
      <c r="A752" s="13"/>
      <c r="B752" s="218"/>
      <c r="C752" s="219"/>
      <c r="D752" s="220" t="s">
        <v>133</v>
      </c>
      <c r="E752" s="221" t="s">
        <v>19</v>
      </c>
      <c r="F752" s="222" t="s">
        <v>157</v>
      </c>
      <c r="G752" s="219"/>
      <c r="H752" s="221" t="s">
        <v>19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28" t="s">
        <v>133</v>
      </c>
      <c r="AU752" s="228" t="s">
        <v>79</v>
      </c>
      <c r="AV752" s="13" t="s">
        <v>77</v>
      </c>
      <c r="AW752" s="13" t="s">
        <v>33</v>
      </c>
      <c r="AX752" s="13" t="s">
        <v>72</v>
      </c>
      <c r="AY752" s="228" t="s">
        <v>121</v>
      </c>
    </row>
    <row r="753" s="14" customFormat="1">
      <c r="A753" s="14"/>
      <c r="B753" s="229"/>
      <c r="C753" s="230"/>
      <c r="D753" s="220" t="s">
        <v>133</v>
      </c>
      <c r="E753" s="231" t="s">
        <v>19</v>
      </c>
      <c r="F753" s="232" t="s">
        <v>299</v>
      </c>
      <c r="G753" s="230"/>
      <c r="H753" s="233">
        <v>-66.515000000000001</v>
      </c>
      <c r="I753" s="234"/>
      <c r="J753" s="230"/>
      <c r="K753" s="230"/>
      <c r="L753" s="235"/>
      <c r="M753" s="236"/>
      <c r="N753" s="237"/>
      <c r="O753" s="237"/>
      <c r="P753" s="237"/>
      <c r="Q753" s="237"/>
      <c r="R753" s="237"/>
      <c r="S753" s="237"/>
      <c r="T753" s="23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39" t="s">
        <v>133</v>
      </c>
      <c r="AU753" s="239" t="s">
        <v>79</v>
      </c>
      <c r="AV753" s="14" t="s">
        <v>79</v>
      </c>
      <c r="AW753" s="14" t="s">
        <v>33</v>
      </c>
      <c r="AX753" s="14" t="s">
        <v>72</v>
      </c>
      <c r="AY753" s="239" t="s">
        <v>121</v>
      </c>
    </row>
    <row r="754" s="13" customFormat="1">
      <c r="A754" s="13"/>
      <c r="B754" s="218"/>
      <c r="C754" s="219"/>
      <c r="D754" s="220" t="s">
        <v>133</v>
      </c>
      <c r="E754" s="221" t="s">
        <v>19</v>
      </c>
      <c r="F754" s="222" t="s">
        <v>243</v>
      </c>
      <c r="G754" s="219"/>
      <c r="H754" s="221" t="s">
        <v>19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28" t="s">
        <v>133</v>
      </c>
      <c r="AU754" s="228" t="s">
        <v>79</v>
      </c>
      <c r="AV754" s="13" t="s">
        <v>77</v>
      </c>
      <c r="AW754" s="13" t="s">
        <v>33</v>
      </c>
      <c r="AX754" s="13" t="s">
        <v>72</v>
      </c>
      <c r="AY754" s="228" t="s">
        <v>121</v>
      </c>
    </row>
    <row r="755" s="14" customFormat="1">
      <c r="A755" s="14"/>
      <c r="B755" s="229"/>
      <c r="C755" s="230"/>
      <c r="D755" s="220" t="s">
        <v>133</v>
      </c>
      <c r="E755" s="231" t="s">
        <v>19</v>
      </c>
      <c r="F755" s="232" t="s">
        <v>300</v>
      </c>
      <c r="G755" s="230"/>
      <c r="H755" s="233">
        <v>-10.408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39" t="s">
        <v>133</v>
      </c>
      <c r="AU755" s="239" t="s">
        <v>79</v>
      </c>
      <c r="AV755" s="14" t="s">
        <v>79</v>
      </c>
      <c r="AW755" s="14" t="s">
        <v>33</v>
      </c>
      <c r="AX755" s="14" t="s">
        <v>72</v>
      </c>
      <c r="AY755" s="239" t="s">
        <v>121</v>
      </c>
    </row>
    <row r="756" s="13" customFormat="1">
      <c r="A756" s="13"/>
      <c r="B756" s="218"/>
      <c r="C756" s="219"/>
      <c r="D756" s="220" t="s">
        <v>133</v>
      </c>
      <c r="E756" s="221" t="s">
        <v>19</v>
      </c>
      <c r="F756" s="222" t="s">
        <v>251</v>
      </c>
      <c r="G756" s="219"/>
      <c r="H756" s="221" t="s">
        <v>19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28" t="s">
        <v>133</v>
      </c>
      <c r="AU756" s="228" t="s">
        <v>79</v>
      </c>
      <c r="AV756" s="13" t="s">
        <v>77</v>
      </c>
      <c r="AW756" s="13" t="s">
        <v>33</v>
      </c>
      <c r="AX756" s="13" t="s">
        <v>72</v>
      </c>
      <c r="AY756" s="228" t="s">
        <v>121</v>
      </c>
    </row>
    <row r="757" s="14" customFormat="1">
      <c r="A757" s="14"/>
      <c r="B757" s="229"/>
      <c r="C757" s="230"/>
      <c r="D757" s="220" t="s">
        <v>133</v>
      </c>
      <c r="E757" s="231" t="s">
        <v>19</v>
      </c>
      <c r="F757" s="232" t="s">
        <v>301</v>
      </c>
      <c r="G757" s="230"/>
      <c r="H757" s="233">
        <v>-12.696</v>
      </c>
      <c r="I757" s="234"/>
      <c r="J757" s="230"/>
      <c r="K757" s="230"/>
      <c r="L757" s="235"/>
      <c r="M757" s="236"/>
      <c r="N757" s="237"/>
      <c r="O757" s="237"/>
      <c r="P757" s="237"/>
      <c r="Q757" s="237"/>
      <c r="R757" s="237"/>
      <c r="S757" s="237"/>
      <c r="T757" s="23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39" t="s">
        <v>133</v>
      </c>
      <c r="AU757" s="239" t="s">
        <v>79</v>
      </c>
      <c r="AV757" s="14" t="s">
        <v>79</v>
      </c>
      <c r="AW757" s="14" t="s">
        <v>33</v>
      </c>
      <c r="AX757" s="14" t="s">
        <v>72</v>
      </c>
      <c r="AY757" s="239" t="s">
        <v>121</v>
      </c>
    </row>
    <row r="758" s="14" customFormat="1">
      <c r="A758" s="14"/>
      <c r="B758" s="229"/>
      <c r="C758" s="230"/>
      <c r="D758" s="220" t="s">
        <v>133</v>
      </c>
      <c r="E758" s="231" t="s">
        <v>19</v>
      </c>
      <c r="F758" s="232" t="s">
        <v>302</v>
      </c>
      <c r="G758" s="230"/>
      <c r="H758" s="233">
        <v>-42.624000000000002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39" t="s">
        <v>133</v>
      </c>
      <c r="AU758" s="239" t="s">
        <v>79</v>
      </c>
      <c r="AV758" s="14" t="s">
        <v>79</v>
      </c>
      <c r="AW758" s="14" t="s">
        <v>33</v>
      </c>
      <c r="AX758" s="14" t="s">
        <v>72</v>
      </c>
      <c r="AY758" s="239" t="s">
        <v>121</v>
      </c>
    </row>
    <row r="759" s="14" customFormat="1">
      <c r="A759" s="14"/>
      <c r="B759" s="229"/>
      <c r="C759" s="230"/>
      <c r="D759" s="220" t="s">
        <v>133</v>
      </c>
      <c r="E759" s="231" t="s">
        <v>19</v>
      </c>
      <c r="F759" s="232" t="s">
        <v>303</v>
      </c>
      <c r="G759" s="230"/>
      <c r="H759" s="233">
        <v>-9.3499999999999996</v>
      </c>
      <c r="I759" s="234"/>
      <c r="J759" s="230"/>
      <c r="K759" s="230"/>
      <c r="L759" s="235"/>
      <c r="M759" s="236"/>
      <c r="N759" s="237"/>
      <c r="O759" s="237"/>
      <c r="P759" s="237"/>
      <c r="Q759" s="237"/>
      <c r="R759" s="237"/>
      <c r="S759" s="237"/>
      <c r="T759" s="23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39" t="s">
        <v>133</v>
      </c>
      <c r="AU759" s="239" t="s">
        <v>79</v>
      </c>
      <c r="AV759" s="14" t="s">
        <v>79</v>
      </c>
      <c r="AW759" s="14" t="s">
        <v>33</v>
      </c>
      <c r="AX759" s="14" t="s">
        <v>72</v>
      </c>
      <c r="AY759" s="239" t="s">
        <v>121</v>
      </c>
    </row>
    <row r="760" s="16" customFormat="1">
      <c r="A760" s="16"/>
      <c r="B760" s="261"/>
      <c r="C760" s="262"/>
      <c r="D760" s="220" t="s">
        <v>133</v>
      </c>
      <c r="E760" s="263" t="s">
        <v>19</v>
      </c>
      <c r="F760" s="264" t="s">
        <v>267</v>
      </c>
      <c r="G760" s="262"/>
      <c r="H760" s="265">
        <v>594.93799999999965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71" t="s">
        <v>133</v>
      </c>
      <c r="AU760" s="271" t="s">
        <v>79</v>
      </c>
      <c r="AV760" s="16" t="s">
        <v>122</v>
      </c>
      <c r="AW760" s="16" t="s">
        <v>33</v>
      </c>
      <c r="AX760" s="16" t="s">
        <v>72</v>
      </c>
      <c r="AY760" s="271" t="s">
        <v>121</v>
      </c>
    </row>
    <row r="761" s="13" customFormat="1">
      <c r="A761" s="13"/>
      <c r="B761" s="218"/>
      <c r="C761" s="219"/>
      <c r="D761" s="220" t="s">
        <v>133</v>
      </c>
      <c r="E761" s="221" t="s">
        <v>19</v>
      </c>
      <c r="F761" s="222" t="s">
        <v>202</v>
      </c>
      <c r="G761" s="219"/>
      <c r="H761" s="221" t="s">
        <v>19</v>
      </c>
      <c r="I761" s="223"/>
      <c r="J761" s="219"/>
      <c r="K761" s="219"/>
      <c r="L761" s="224"/>
      <c r="M761" s="225"/>
      <c r="N761" s="226"/>
      <c r="O761" s="226"/>
      <c r="P761" s="226"/>
      <c r="Q761" s="226"/>
      <c r="R761" s="226"/>
      <c r="S761" s="226"/>
      <c r="T761" s="22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28" t="s">
        <v>133</v>
      </c>
      <c r="AU761" s="228" t="s">
        <v>79</v>
      </c>
      <c r="AV761" s="13" t="s">
        <v>77</v>
      </c>
      <c r="AW761" s="13" t="s">
        <v>33</v>
      </c>
      <c r="AX761" s="13" t="s">
        <v>72</v>
      </c>
      <c r="AY761" s="228" t="s">
        <v>121</v>
      </c>
    </row>
    <row r="762" s="14" customFormat="1">
      <c r="A762" s="14"/>
      <c r="B762" s="229"/>
      <c r="C762" s="230"/>
      <c r="D762" s="220" t="s">
        <v>133</v>
      </c>
      <c r="E762" s="231" t="s">
        <v>19</v>
      </c>
      <c r="F762" s="232" t="s">
        <v>203</v>
      </c>
      <c r="G762" s="230"/>
      <c r="H762" s="233">
        <v>34.109999999999999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39" t="s">
        <v>133</v>
      </c>
      <c r="AU762" s="239" t="s">
        <v>79</v>
      </c>
      <c r="AV762" s="14" t="s">
        <v>79</v>
      </c>
      <c r="AW762" s="14" t="s">
        <v>33</v>
      </c>
      <c r="AX762" s="14" t="s">
        <v>72</v>
      </c>
      <c r="AY762" s="239" t="s">
        <v>121</v>
      </c>
    </row>
    <row r="763" s="16" customFormat="1">
      <c r="A763" s="16"/>
      <c r="B763" s="261"/>
      <c r="C763" s="262"/>
      <c r="D763" s="220" t="s">
        <v>133</v>
      </c>
      <c r="E763" s="263" t="s">
        <v>19</v>
      </c>
      <c r="F763" s="264" t="s">
        <v>267</v>
      </c>
      <c r="G763" s="262"/>
      <c r="H763" s="265">
        <v>34.109999999999999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271" t="s">
        <v>133</v>
      </c>
      <c r="AU763" s="271" t="s">
        <v>79</v>
      </c>
      <c r="AV763" s="16" t="s">
        <v>122</v>
      </c>
      <c r="AW763" s="16" t="s">
        <v>33</v>
      </c>
      <c r="AX763" s="16" t="s">
        <v>72</v>
      </c>
      <c r="AY763" s="271" t="s">
        <v>121</v>
      </c>
    </row>
    <row r="764" s="15" customFormat="1">
      <c r="A764" s="15"/>
      <c r="B764" s="240"/>
      <c r="C764" s="241"/>
      <c r="D764" s="220" t="s">
        <v>133</v>
      </c>
      <c r="E764" s="242" t="s">
        <v>19</v>
      </c>
      <c r="F764" s="243" t="s">
        <v>173</v>
      </c>
      <c r="G764" s="241"/>
      <c r="H764" s="244">
        <v>629.04799999999966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0" t="s">
        <v>133</v>
      </c>
      <c r="AU764" s="250" t="s">
        <v>79</v>
      </c>
      <c r="AV764" s="15" t="s">
        <v>129</v>
      </c>
      <c r="AW764" s="15" t="s">
        <v>33</v>
      </c>
      <c r="AX764" s="15" t="s">
        <v>77</v>
      </c>
      <c r="AY764" s="250" t="s">
        <v>121</v>
      </c>
    </row>
    <row r="765" s="2" customFormat="1" ht="24.15" customHeight="1">
      <c r="A765" s="41"/>
      <c r="B765" s="42"/>
      <c r="C765" s="200" t="s">
        <v>650</v>
      </c>
      <c r="D765" s="200" t="s">
        <v>124</v>
      </c>
      <c r="E765" s="201" t="s">
        <v>651</v>
      </c>
      <c r="F765" s="202" t="s">
        <v>652</v>
      </c>
      <c r="G765" s="203" t="s">
        <v>138</v>
      </c>
      <c r="H765" s="204">
        <v>153.511</v>
      </c>
      <c r="I765" s="205"/>
      <c r="J765" s="206">
        <f>ROUND(I765*H765,2)</f>
        <v>0</v>
      </c>
      <c r="K765" s="202" t="s">
        <v>128</v>
      </c>
      <c r="L765" s="47"/>
      <c r="M765" s="207" t="s">
        <v>19</v>
      </c>
      <c r="N765" s="208" t="s">
        <v>43</v>
      </c>
      <c r="O765" s="87"/>
      <c r="P765" s="209">
        <f>O765*H765</f>
        <v>0</v>
      </c>
      <c r="Q765" s="209">
        <v>0</v>
      </c>
      <c r="R765" s="209">
        <f>Q765*H765</f>
        <v>0</v>
      </c>
      <c r="S765" s="209">
        <v>0.088999999999999996</v>
      </c>
      <c r="T765" s="210">
        <f>S765*H765</f>
        <v>13.662478999999999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1" t="s">
        <v>129</v>
      </c>
      <c r="AT765" s="211" t="s">
        <v>124</v>
      </c>
      <c r="AU765" s="211" t="s">
        <v>79</v>
      </c>
      <c r="AY765" s="20" t="s">
        <v>121</v>
      </c>
      <c r="BE765" s="212">
        <f>IF(N765="základní",J765,0)</f>
        <v>0</v>
      </c>
      <c r="BF765" s="212">
        <f>IF(N765="snížená",J765,0)</f>
        <v>0</v>
      </c>
      <c r="BG765" s="212">
        <f>IF(N765="zákl. přenesená",J765,0)</f>
        <v>0</v>
      </c>
      <c r="BH765" s="212">
        <f>IF(N765="sníž. přenesená",J765,0)</f>
        <v>0</v>
      </c>
      <c r="BI765" s="212">
        <f>IF(N765="nulová",J765,0)</f>
        <v>0</v>
      </c>
      <c r="BJ765" s="20" t="s">
        <v>77</v>
      </c>
      <c r="BK765" s="212">
        <f>ROUND(I765*H765,2)</f>
        <v>0</v>
      </c>
      <c r="BL765" s="20" t="s">
        <v>129</v>
      </c>
      <c r="BM765" s="211" t="s">
        <v>653</v>
      </c>
    </row>
    <row r="766" s="2" customFormat="1">
      <c r="A766" s="41"/>
      <c r="B766" s="42"/>
      <c r="C766" s="43"/>
      <c r="D766" s="213" t="s">
        <v>131</v>
      </c>
      <c r="E766" s="43"/>
      <c r="F766" s="214" t="s">
        <v>654</v>
      </c>
      <c r="G766" s="43"/>
      <c r="H766" s="43"/>
      <c r="I766" s="215"/>
      <c r="J766" s="43"/>
      <c r="K766" s="43"/>
      <c r="L766" s="47"/>
      <c r="M766" s="216"/>
      <c r="N766" s="217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131</v>
      </c>
      <c r="AU766" s="20" t="s">
        <v>79</v>
      </c>
    </row>
    <row r="767" s="13" customFormat="1">
      <c r="A767" s="13"/>
      <c r="B767" s="218"/>
      <c r="C767" s="219"/>
      <c r="D767" s="220" t="s">
        <v>133</v>
      </c>
      <c r="E767" s="221" t="s">
        <v>19</v>
      </c>
      <c r="F767" s="222" t="s">
        <v>655</v>
      </c>
      <c r="G767" s="219"/>
      <c r="H767" s="221" t="s">
        <v>19</v>
      </c>
      <c r="I767" s="223"/>
      <c r="J767" s="219"/>
      <c r="K767" s="219"/>
      <c r="L767" s="224"/>
      <c r="M767" s="225"/>
      <c r="N767" s="226"/>
      <c r="O767" s="226"/>
      <c r="P767" s="226"/>
      <c r="Q767" s="226"/>
      <c r="R767" s="226"/>
      <c r="S767" s="226"/>
      <c r="T767" s="22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28" t="s">
        <v>133</v>
      </c>
      <c r="AU767" s="228" t="s">
        <v>79</v>
      </c>
      <c r="AV767" s="13" t="s">
        <v>77</v>
      </c>
      <c r="AW767" s="13" t="s">
        <v>33</v>
      </c>
      <c r="AX767" s="13" t="s">
        <v>72</v>
      </c>
      <c r="AY767" s="228" t="s">
        <v>121</v>
      </c>
    </row>
    <row r="768" s="13" customFormat="1">
      <c r="A768" s="13"/>
      <c r="B768" s="218"/>
      <c r="C768" s="219"/>
      <c r="D768" s="220" t="s">
        <v>133</v>
      </c>
      <c r="E768" s="221" t="s">
        <v>19</v>
      </c>
      <c r="F768" s="222" t="s">
        <v>231</v>
      </c>
      <c r="G768" s="219"/>
      <c r="H768" s="221" t="s">
        <v>19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28" t="s">
        <v>133</v>
      </c>
      <c r="AU768" s="228" t="s">
        <v>79</v>
      </c>
      <c r="AV768" s="13" t="s">
        <v>77</v>
      </c>
      <c r="AW768" s="13" t="s">
        <v>33</v>
      </c>
      <c r="AX768" s="13" t="s">
        <v>72</v>
      </c>
      <c r="AY768" s="228" t="s">
        <v>121</v>
      </c>
    </row>
    <row r="769" s="14" customFormat="1">
      <c r="A769" s="14"/>
      <c r="B769" s="229"/>
      <c r="C769" s="230"/>
      <c r="D769" s="220" t="s">
        <v>133</v>
      </c>
      <c r="E769" s="231" t="s">
        <v>19</v>
      </c>
      <c r="F769" s="232" t="s">
        <v>274</v>
      </c>
      <c r="G769" s="230"/>
      <c r="H769" s="233">
        <v>11.917999999999999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39" t="s">
        <v>133</v>
      </c>
      <c r="AU769" s="239" t="s">
        <v>79</v>
      </c>
      <c r="AV769" s="14" t="s">
        <v>79</v>
      </c>
      <c r="AW769" s="14" t="s">
        <v>33</v>
      </c>
      <c r="AX769" s="14" t="s">
        <v>72</v>
      </c>
      <c r="AY769" s="239" t="s">
        <v>121</v>
      </c>
    </row>
    <row r="770" s="13" customFormat="1">
      <c r="A770" s="13"/>
      <c r="B770" s="218"/>
      <c r="C770" s="219"/>
      <c r="D770" s="220" t="s">
        <v>133</v>
      </c>
      <c r="E770" s="221" t="s">
        <v>19</v>
      </c>
      <c r="F770" s="222" t="s">
        <v>157</v>
      </c>
      <c r="G770" s="219"/>
      <c r="H770" s="221" t="s">
        <v>19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8" t="s">
        <v>133</v>
      </c>
      <c r="AU770" s="228" t="s">
        <v>79</v>
      </c>
      <c r="AV770" s="13" t="s">
        <v>77</v>
      </c>
      <c r="AW770" s="13" t="s">
        <v>33</v>
      </c>
      <c r="AX770" s="13" t="s">
        <v>72</v>
      </c>
      <c r="AY770" s="228" t="s">
        <v>121</v>
      </c>
    </row>
    <row r="771" s="14" customFormat="1">
      <c r="A771" s="14"/>
      <c r="B771" s="229"/>
      <c r="C771" s="230"/>
      <c r="D771" s="220" t="s">
        <v>133</v>
      </c>
      <c r="E771" s="231" t="s">
        <v>19</v>
      </c>
      <c r="F771" s="232" t="s">
        <v>275</v>
      </c>
      <c r="G771" s="230"/>
      <c r="H771" s="233">
        <v>66.515000000000001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39" t="s">
        <v>133</v>
      </c>
      <c r="AU771" s="239" t="s">
        <v>79</v>
      </c>
      <c r="AV771" s="14" t="s">
        <v>79</v>
      </c>
      <c r="AW771" s="14" t="s">
        <v>33</v>
      </c>
      <c r="AX771" s="14" t="s">
        <v>72</v>
      </c>
      <c r="AY771" s="239" t="s">
        <v>121</v>
      </c>
    </row>
    <row r="772" s="13" customFormat="1">
      <c r="A772" s="13"/>
      <c r="B772" s="218"/>
      <c r="C772" s="219"/>
      <c r="D772" s="220" t="s">
        <v>133</v>
      </c>
      <c r="E772" s="221" t="s">
        <v>19</v>
      </c>
      <c r="F772" s="222" t="s">
        <v>243</v>
      </c>
      <c r="G772" s="219"/>
      <c r="H772" s="221" t="s">
        <v>19</v>
      </c>
      <c r="I772" s="223"/>
      <c r="J772" s="219"/>
      <c r="K772" s="219"/>
      <c r="L772" s="224"/>
      <c r="M772" s="225"/>
      <c r="N772" s="226"/>
      <c r="O772" s="226"/>
      <c r="P772" s="226"/>
      <c r="Q772" s="226"/>
      <c r="R772" s="226"/>
      <c r="S772" s="226"/>
      <c r="T772" s="22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28" t="s">
        <v>133</v>
      </c>
      <c r="AU772" s="228" t="s">
        <v>79</v>
      </c>
      <c r="AV772" s="13" t="s">
        <v>77</v>
      </c>
      <c r="AW772" s="13" t="s">
        <v>33</v>
      </c>
      <c r="AX772" s="13" t="s">
        <v>72</v>
      </c>
      <c r="AY772" s="228" t="s">
        <v>121</v>
      </c>
    </row>
    <row r="773" s="14" customFormat="1">
      <c r="A773" s="14"/>
      <c r="B773" s="229"/>
      <c r="C773" s="230"/>
      <c r="D773" s="220" t="s">
        <v>133</v>
      </c>
      <c r="E773" s="231" t="s">
        <v>19</v>
      </c>
      <c r="F773" s="232" t="s">
        <v>276</v>
      </c>
      <c r="G773" s="230"/>
      <c r="H773" s="233">
        <v>10.408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39" t="s">
        <v>133</v>
      </c>
      <c r="AU773" s="239" t="s">
        <v>79</v>
      </c>
      <c r="AV773" s="14" t="s">
        <v>79</v>
      </c>
      <c r="AW773" s="14" t="s">
        <v>33</v>
      </c>
      <c r="AX773" s="14" t="s">
        <v>72</v>
      </c>
      <c r="AY773" s="239" t="s">
        <v>121</v>
      </c>
    </row>
    <row r="774" s="13" customFormat="1">
      <c r="A774" s="13"/>
      <c r="B774" s="218"/>
      <c r="C774" s="219"/>
      <c r="D774" s="220" t="s">
        <v>133</v>
      </c>
      <c r="E774" s="221" t="s">
        <v>19</v>
      </c>
      <c r="F774" s="222" t="s">
        <v>251</v>
      </c>
      <c r="G774" s="219"/>
      <c r="H774" s="221" t="s">
        <v>19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28" t="s">
        <v>133</v>
      </c>
      <c r="AU774" s="228" t="s">
        <v>79</v>
      </c>
      <c r="AV774" s="13" t="s">
        <v>77</v>
      </c>
      <c r="AW774" s="13" t="s">
        <v>33</v>
      </c>
      <c r="AX774" s="13" t="s">
        <v>72</v>
      </c>
      <c r="AY774" s="228" t="s">
        <v>121</v>
      </c>
    </row>
    <row r="775" s="14" customFormat="1">
      <c r="A775" s="14"/>
      <c r="B775" s="229"/>
      <c r="C775" s="230"/>
      <c r="D775" s="220" t="s">
        <v>133</v>
      </c>
      <c r="E775" s="231" t="s">
        <v>19</v>
      </c>
      <c r="F775" s="232" t="s">
        <v>277</v>
      </c>
      <c r="G775" s="230"/>
      <c r="H775" s="233">
        <v>12.696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39" t="s">
        <v>133</v>
      </c>
      <c r="AU775" s="239" t="s">
        <v>79</v>
      </c>
      <c r="AV775" s="14" t="s">
        <v>79</v>
      </c>
      <c r="AW775" s="14" t="s">
        <v>33</v>
      </c>
      <c r="AX775" s="14" t="s">
        <v>72</v>
      </c>
      <c r="AY775" s="239" t="s">
        <v>121</v>
      </c>
    </row>
    <row r="776" s="14" customFormat="1">
      <c r="A776" s="14"/>
      <c r="B776" s="229"/>
      <c r="C776" s="230"/>
      <c r="D776" s="220" t="s">
        <v>133</v>
      </c>
      <c r="E776" s="231" t="s">
        <v>19</v>
      </c>
      <c r="F776" s="232" t="s">
        <v>278</v>
      </c>
      <c r="G776" s="230"/>
      <c r="H776" s="233">
        <v>42.624000000000002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39" t="s">
        <v>133</v>
      </c>
      <c r="AU776" s="239" t="s">
        <v>79</v>
      </c>
      <c r="AV776" s="14" t="s">
        <v>79</v>
      </c>
      <c r="AW776" s="14" t="s">
        <v>33</v>
      </c>
      <c r="AX776" s="14" t="s">
        <v>72</v>
      </c>
      <c r="AY776" s="239" t="s">
        <v>121</v>
      </c>
    </row>
    <row r="777" s="14" customFormat="1">
      <c r="A777" s="14"/>
      <c r="B777" s="229"/>
      <c r="C777" s="230"/>
      <c r="D777" s="220" t="s">
        <v>133</v>
      </c>
      <c r="E777" s="231" t="s">
        <v>19</v>
      </c>
      <c r="F777" s="232" t="s">
        <v>279</v>
      </c>
      <c r="G777" s="230"/>
      <c r="H777" s="233">
        <v>9.3499999999999996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39" t="s">
        <v>133</v>
      </c>
      <c r="AU777" s="239" t="s">
        <v>79</v>
      </c>
      <c r="AV777" s="14" t="s">
        <v>79</v>
      </c>
      <c r="AW777" s="14" t="s">
        <v>33</v>
      </c>
      <c r="AX777" s="14" t="s">
        <v>72</v>
      </c>
      <c r="AY777" s="239" t="s">
        <v>121</v>
      </c>
    </row>
    <row r="778" s="15" customFormat="1">
      <c r="A778" s="15"/>
      <c r="B778" s="240"/>
      <c r="C778" s="241"/>
      <c r="D778" s="220" t="s">
        <v>133</v>
      </c>
      <c r="E778" s="242" t="s">
        <v>19</v>
      </c>
      <c r="F778" s="243" t="s">
        <v>173</v>
      </c>
      <c r="G778" s="241"/>
      <c r="H778" s="244">
        <v>153.511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0" t="s">
        <v>133</v>
      </c>
      <c r="AU778" s="250" t="s">
        <v>79</v>
      </c>
      <c r="AV778" s="15" t="s">
        <v>129</v>
      </c>
      <c r="AW778" s="15" t="s">
        <v>33</v>
      </c>
      <c r="AX778" s="15" t="s">
        <v>77</v>
      </c>
      <c r="AY778" s="250" t="s">
        <v>121</v>
      </c>
    </row>
    <row r="779" s="2" customFormat="1" ht="16.5" customHeight="1">
      <c r="A779" s="41"/>
      <c r="B779" s="42"/>
      <c r="C779" s="200" t="s">
        <v>656</v>
      </c>
      <c r="D779" s="200" t="s">
        <v>124</v>
      </c>
      <c r="E779" s="201" t="s">
        <v>657</v>
      </c>
      <c r="F779" s="202" t="s">
        <v>658</v>
      </c>
      <c r="G779" s="203" t="s">
        <v>659</v>
      </c>
      <c r="H779" s="204">
        <v>1</v>
      </c>
      <c r="I779" s="205"/>
      <c r="J779" s="206">
        <f>ROUND(I779*H779,2)</f>
        <v>0</v>
      </c>
      <c r="K779" s="202" t="s">
        <v>19</v>
      </c>
      <c r="L779" s="47"/>
      <c r="M779" s="207" t="s">
        <v>19</v>
      </c>
      <c r="N779" s="208" t="s">
        <v>43</v>
      </c>
      <c r="O779" s="87"/>
      <c r="P779" s="209">
        <f>O779*H779</f>
        <v>0</v>
      </c>
      <c r="Q779" s="209">
        <v>0</v>
      </c>
      <c r="R779" s="209">
        <f>Q779*H779</f>
        <v>0</v>
      </c>
      <c r="S779" s="209">
        <v>0</v>
      </c>
      <c r="T779" s="210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1" t="s">
        <v>129</v>
      </c>
      <c r="AT779" s="211" t="s">
        <v>124</v>
      </c>
      <c r="AU779" s="211" t="s">
        <v>79</v>
      </c>
      <c r="AY779" s="20" t="s">
        <v>121</v>
      </c>
      <c r="BE779" s="212">
        <f>IF(N779="základní",J779,0)</f>
        <v>0</v>
      </c>
      <c r="BF779" s="212">
        <f>IF(N779="snížená",J779,0)</f>
        <v>0</v>
      </c>
      <c r="BG779" s="212">
        <f>IF(N779="zákl. přenesená",J779,0)</f>
        <v>0</v>
      </c>
      <c r="BH779" s="212">
        <f>IF(N779="sníž. přenesená",J779,0)</f>
        <v>0</v>
      </c>
      <c r="BI779" s="212">
        <f>IF(N779="nulová",J779,0)</f>
        <v>0</v>
      </c>
      <c r="BJ779" s="20" t="s">
        <v>77</v>
      </c>
      <c r="BK779" s="212">
        <f>ROUND(I779*H779,2)</f>
        <v>0</v>
      </c>
      <c r="BL779" s="20" t="s">
        <v>129</v>
      </c>
      <c r="BM779" s="211" t="s">
        <v>660</v>
      </c>
    </row>
    <row r="780" s="2" customFormat="1" ht="16.5" customHeight="1">
      <c r="A780" s="41"/>
      <c r="B780" s="42"/>
      <c r="C780" s="200" t="s">
        <v>661</v>
      </c>
      <c r="D780" s="200" t="s">
        <v>124</v>
      </c>
      <c r="E780" s="201" t="s">
        <v>662</v>
      </c>
      <c r="F780" s="202" t="s">
        <v>663</v>
      </c>
      <c r="G780" s="203" t="s">
        <v>127</v>
      </c>
      <c r="H780" s="204">
        <v>4</v>
      </c>
      <c r="I780" s="205"/>
      <c r="J780" s="206">
        <f>ROUND(I780*H780,2)</f>
        <v>0</v>
      </c>
      <c r="K780" s="202" t="s">
        <v>19</v>
      </c>
      <c r="L780" s="47"/>
      <c r="M780" s="207" t="s">
        <v>19</v>
      </c>
      <c r="N780" s="208" t="s">
        <v>43</v>
      </c>
      <c r="O780" s="87"/>
      <c r="P780" s="209">
        <f>O780*H780</f>
        <v>0</v>
      </c>
      <c r="Q780" s="209">
        <v>0</v>
      </c>
      <c r="R780" s="209">
        <f>Q780*H780</f>
        <v>0</v>
      </c>
      <c r="S780" s="209">
        <v>0</v>
      </c>
      <c r="T780" s="210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1" t="s">
        <v>129</v>
      </c>
      <c r="AT780" s="211" t="s">
        <v>124</v>
      </c>
      <c r="AU780" s="211" t="s">
        <v>79</v>
      </c>
      <c r="AY780" s="20" t="s">
        <v>121</v>
      </c>
      <c r="BE780" s="212">
        <f>IF(N780="základní",J780,0)</f>
        <v>0</v>
      </c>
      <c r="BF780" s="212">
        <f>IF(N780="snížená",J780,0)</f>
        <v>0</v>
      </c>
      <c r="BG780" s="212">
        <f>IF(N780="zákl. přenesená",J780,0)</f>
        <v>0</v>
      </c>
      <c r="BH780" s="212">
        <f>IF(N780="sníž. přenesená",J780,0)</f>
        <v>0</v>
      </c>
      <c r="BI780" s="212">
        <f>IF(N780="nulová",J780,0)</f>
        <v>0</v>
      </c>
      <c r="BJ780" s="20" t="s">
        <v>77</v>
      </c>
      <c r="BK780" s="212">
        <f>ROUND(I780*H780,2)</f>
        <v>0</v>
      </c>
      <c r="BL780" s="20" t="s">
        <v>129</v>
      </c>
      <c r="BM780" s="211" t="s">
        <v>664</v>
      </c>
    </row>
    <row r="781" s="2" customFormat="1" ht="16.5" customHeight="1">
      <c r="A781" s="41"/>
      <c r="B781" s="42"/>
      <c r="C781" s="200" t="s">
        <v>665</v>
      </c>
      <c r="D781" s="200" t="s">
        <v>124</v>
      </c>
      <c r="E781" s="201" t="s">
        <v>666</v>
      </c>
      <c r="F781" s="202" t="s">
        <v>667</v>
      </c>
      <c r="G781" s="203" t="s">
        <v>659</v>
      </c>
      <c r="H781" s="204">
        <v>1</v>
      </c>
      <c r="I781" s="205"/>
      <c r="J781" s="206">
        <f>ROUND(I781*H781,2)</f>
        <v>0</v>
      </c>
      <c r="K781" s="202" t="s">
        <v>19</v>
      </c>
      <c r="L781" s="47"/>
      <c r="M781" s="207" t="s">
        <v>19</v>
      </c>
      <c r="N781" s="208" t="s">
        <v>43</v>
      </c>
      <c r="O781" s="87"/>
      <c r="P781" s="209">
        <f>O781*H781</f>
        <v>0</v>
      </c>
      <c r="Q781" s="209">
        <v>0</v>
      </c>
      <c r="R781" s="209">
        <f>Q781*H781</f>
        <v>0</v>
      </c>
      <c r="S781" s="209">
        <v>0</v>
      </c>
      <c r="T781" s="210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1" t="s">
        <v>129</v>
      </c>
      <c r="AT781" s="211" t="s">
        <v>124</v>
      </c>
      <c r="AU781" s="211" t="s">
        <v>79</v>
      </c>
      <c r="AY781" s="20" t="s">
        <v>121</v>
      </c>
      <c r="BE781" s="212">
        <f>IF(N781="základní",J781,0)</f>
        <v>0</v>
      </c>
      <c r="BF781" s="212">
        <f>IF(N781="snížená",J781,0)</f>
        <v>0</v>
      </c>
      <c r="BG781" s="212">
        <f>IF(N781="zákl. přenesená",J781,0)</f>
        <v>0</v>
      </c>
      <c r="BH781" s="212">
        <f>IF(N781="sníž. přenesená",J781,0)</f>
        <v>0</v>
      </c>
      <c r="BI781" s="212">
        <f>IF(N781="nulová",J781,0)</f>
        <v>0</v>
      </c>
      <c r="BJ781" s="20" t="s">
        <v>77</v>
      </c>
      <c r="BK781" s="212">
        <f>ROUND(I781*H781,2)</f>
        <v>0</v>
      </c>
      <c r="BL781" s="20" t="s">
        <v>129</v>
      </c>
      <c r="BM781" s="211" t="s">
        <v>668</v>
      </c>
    </row>
    <row r="782" s="2" customFormat="1" ht="16.5" customHeight="1">
      <c r="A782" s="41"/>
      <c r="B782" s="42"/>
      <c r="C782" s="200" t="s">
        <v>669</v>
      </c>
      <c r="D782" s="200" t="s">
        <v>124</v>
      </c>
      <c r="E782" s="201" t="s">
        <v>670</v>
      </c>
      <c r="F782" s="202" t="s">
        <v>671</v>
      </c>
      <c r="G782" s="203" t="s">
        <v>127</v>
      </c>
      <c r="H782" s="204">
        <v>4</v>
      </c>
      <c r="I782" s="205"/>
      <c r="J782" s="206">
        <f>ROUND(I782*H782,2)</f>
        <v>0</v>
      </c>
      <c r="K782" s="202" t="s">
        <v>19</v>
      </c>
      <c r="L782" s="47"/>
      <c r="M782" s="207" t="s">
        <v>19</v>
      </c>
      <c r="N782" s="208" t="s">
        <v>43</v>
      </c>
      <c r="O782" s="87"/>
      <c r="P782" s="209">
        <f>O782*H782</f>
        <v>0</v>
      </c>
      <c r="Q782" s="209">
        <v>0</v>
      </c>
      <c r="R782" s="209">
        <f>Q782*H782</f>
        <v>0</v>
      </c>
      <c r="S782" s="209">
        <v>0</v>
      </c>
      <c r="T782" s="210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1" t="s">
        <v>129</v>
      </c>
      <c r="AT782" s="211" t="s">
        <v>124</v>
      </c>
      <c r="AU782" s="211" t="s">
        <v>79</v>
      </c>
      <c r="AY782" s="20" t="s">
        <v>121</v>
      </c>
      <c r="BE782" s="212">
        <f>IF(N782="základní",J782,0)</f>
        <v>0</v>
      </c>
      <c r="BF782" s="212">
        <f>IF(N782="snížená",J782,0)</f>
        <v>0</v>
      </c>
      <c r="BG782" s="212">
        <f>IF(N782="zákl. přenesená",J782,0)</f>
        <v>0</v>
      </c>
      <c r="BH782" s="212">
        <f>IF(N782="sníž. přenesená",J782,0)</f>
        <v>0</v>
      </c>
      <c r="BI782" s="212">
        <f>IF(N782="nulová",J782,0)</f>
        <v>0</v>
      </c>
      <c r="BJ782" s="20" t="s">
        <v>77</v>
      </c>
      <c r="BK782" s="212">
        <f>ROUND(I782*H782,2)</f>
        <v>0</v>
      </c>
      <c r="BL782" s="20" t="s">
        <v>129</v>
      </c>
      <c r="BM782" s="211" t="s">
        <v>672</v>
      </c>
    </row>
    <row r="783" s="2" customFormat="1" ht="24.15" customHeight="1">
      <c r="A783" s="41"/>
      <c r="B783" s="42"/>
      <c r="C783" s="200" t="s">
        <v>673</v>
      </c>
      <c r="D783" s="200" t="s">
        <v>124</v>
      </c>
      <c r="E783" s="201" t="s">
        <v>674</v>
      </c>
      <c r="F783" s="202" t="s">
        <v>675</v>
      </c>
      <c r="G783" s="203" t="s">
        <v>145</v>
      </c>
      <c r="H783" s="204">
        <v>64</v>
      </c>
      <c r="I783" s="205"/>
      <c r="J783" s="206">
        <f>ROUND(I783*H783,2)</f>
        <v>0</v>
      </c>
      <c r="K783" s="202" t="s">
        <v>19</v>
      </c>
      <c r="L783" s="47"/>
      <c r="M783" s="207" t="s">
        <v>19</v>
      </c>
      <c r="N783" s="208" t="s">
        <v>43</v>
      </c>
      <c r="O783" s="87"/>
      <c r="P783" s="209">
        <f>O783*H783</f>
        <v>0</v>
      </c>
      <c r="Q783" s="209">
        <v>0</v>
      </c>
      <c r="R783" s="209">
        <f>Q783*H783</f>
        <v>0</v>
      </c>
      <c r="S783" s="209">
        <v>0</v>
      </c>
      <c r="T783" s="210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1" t="s">
        <v>129</v>
      </c>
      <c r="AT783" s="211" t="s">
        <v>124</v>
      </c>
      <c r="AU783" s="211" t="s">
        <v>79</v>
      </c>
      <c r="AY783" s="20" t="s">
        <v>121</v>
      </c>
      <c r="BE783" s="212">
        <f>IF(N783="základní",J783,0)</f>
        <v>0</v>
      </c>
      <c r="BF783" s="212">
        <f>IF(N783="snížená",J783,0)</f>
        <v>0</v>
      </c>
      <c r="BG783" s="212">
        <f>IF(N783="zákl. přenesená",J783,0)</f>
        <v>0</v>
      </c>
      <c r="BH783" s="212">
        <f>IF(N783="sníž. přenesená",J783,0)</f>
        <v>0</v>
      </c>
      <c r="BI783" s="212">
        <f>IF(N783="nulová",J783,0)</f>
        <v>0</v>
      </c>
      <c r="BJ783" s="20" t="s">
        <v>77</v>
      </c>
      <c r="BK783" s="212">
        <f>ROUND(I783*H783,2)</f>
        <v>0</v>
      </c>
      <c r="BL783" s="20" t="s">
        <v>129</v>
      </c>
      <c r="BM783" s="211" t="s">
        <v>676</v>
      </c>
    </row>
    <row r="784" s="14" customFormat="1">
      <c r="A784" s="14"/>
      <c r="B784" s="229"/>
      <c r="C784" s="230"/>
      <c r="D784" s="220" t="s">
        <v>133</v>
      </c>
      <c r="E784" s="231" t="s">
        <v>19</v>
      </c>
      <c r="F784" s="232" t="s">
        <v>677</v>
      </c>
      <c r="G784" s="230"/>
      <c r="H784" s="233">
        <v>64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39" t="s">
        <v>133</v>
      </c>
      <c r="AU784" s="239" t="s">
        <v>79</v>
      </c>
      <c r="AV784" s="14" t="s">
        <v>79</v>
      </c>
      <c r="AW784" s="14" t="s">
        <v>33</v>
      </c>
      <c r="AX784" s="14" t="s">
        <v>77</v>
      </c>
      <c r="AY784" s="239" t="s">
        <v>121</v>
      </c>
    </row>
    <row r="785" s="2" customFormat="1" ht="37.8" customHeight="1">
      <c r="A785" s="41"/>
      <c r="B785" s="42"/>
      <c r="C785" s="200" t="s">
        <v>678</v>
      </c>
      <c r="D785" s="200" t="s">
        <v>124</v>
      </c>
      <c r="E785" s="201" t="s">
        <v>679</v>
      </c>
      <c r="F785" s="202" t="s">
        <v>680</v>
      </c>
      <c r="G785" s="203" t="s">
        <v>145</v>
      </c>
      <c r="H785" s="204">
        <v>34.399999999999999</v>
      </c>
      <c r="I785" s="205"/>
      <c r="J785" s="206">
        <f>ROUND(I785*H785,2)</f>
        <v>0</v>
      </c>
      <c r="K785" s="202" t="s">
        <v>19</v>
      </c>
      <c r="L785" s="47"/>
      <c r="M785" s="207" t="s">
        <v>19</v>
      </c>
      <c r="N785" s="208" t="s">
        <v>43</v>
      </c>
      <c r="O785" s="87"/>
      <c r="P785" s="209">
        <f>O785*H785</f>
        <v>0</v>
      </c>
      <c r="Q785" s="209">
        <v>0</v>
      </c>
      <c r="R785" s="209">
        <f>Q785*H785</f>
        <v>0</v>
      </c>
      <c r="S785" s="209">
        <v>0</v>
      </c>
      <c r="T785" s="210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1" t="s">
        <v>129</v>
      </c>
      <c r="AT785" s="211" t="s">
        <v>124</v>
      </c>
      <c r="AU785" s="211" t="s">
        <v>79</v>
      </c>
      <c r="AY785" s="20" t="s">
        <v>121</v>
      </c>
      <c r="BE785" s="212">
        <f>IF(N785="základní",J785,0)</f>
        <v>0</v>
      </c>
      <c r="BF785" s="212">
        <f>IF(N785="snížená",J785,0)</f>
        <v>0</v>
      </c>
      <c r="BG785" s="212">
        <f>IF(N785="zákl. přenesená",J785,0)</f>
        <v>0</v>
      </c>
      <c r="BH785" s="212">
        <f>IF(N785="sníž. přenesená",J785,0)</f>
        <v>0</v>
      </c>
      <c r="BI785" s="212">
        <f>IF(N785="nulová",J785,0)</f>
        <v>0</v>
      </c>
      <c r="BJ785" s="20" t="s">
        <v>77</v>
      </c>
      <c r="BK785" s="212">
        <f>ROUND(I785*H785,2)</f>
        <v>0</v>
      </c>
      <c r="BL785" s="20" t="s">
        <v>129</v>
      </c>
      <c r="BM785" s="211" t="s">
        <v>681</v>
      </c>
    </row>
    <row r="786" s="14" customFormat="1">
      <c r="A786" s="14"/>
      <c r="B786" s="229"/>
      <c r="C786" s="230"/>
      <c r="D786" s="220" t="s">
        <v>133</v>
      </c>
      <c r="E786" s="231" t="s">
        <v>19</v>
      </c>
      <c r="F786" s="232" t="s">
        <v>682</v>
      </c>
      <c r="G786" s="230"/>
      <c r="H786" s="233">
        <v>34.399999999999999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39" t="s">
        <v>133</v>
      </c>
      <c r="AU786" s="239" t="s">
        <v>79</v>
      </c>
      <c r="AV786" s="14" t="s">
        <v>79</v>
      </c>
      <c r="AW786" s="14" t="s">
        <v>33</v>
      </c>
      <c r="AX786" s="14" t="s">
        <v>77</v>
      </c>
      <c r="AY786" s="239" t="s">
        <v>121</v>
      </c>
    </row>
    <row r="787" s="2" customFormat="1" ht="16.5" customHeight="1">
      <c r="A787" s="41"/>
      <c r="B787" s="42"/>
      <c r="C787" s="200" t="s">
        <v>683</v>
      </c>
      <c r="D787" s="200" t="s">
        <v>124</v>
      </c>
      <c r="E787" s="201" t="s">
        <v>684</v>
      </c>
      <c r="F787" s="202" t="s">
        <v>685</v>
      </c>
      <c r="G787" s="203" t="s">
        <v>659</v>
      </c>
      <c r="H787" s="204">
        <v>1</v>
      </c>
      <c r="I787" s="205"/>
      <c r="J787" s="206">
        <f>ROUND(I787*H787,2)</f>
        <v>0</v>
      </c>
      <c r="K787" s="202" t="s">
        <v>19</v>
      </c>
      <c r="L787" s="47"/>
      <c r="M787" s="207" t="s">
        <v>19</v>
      </c>
      <c r="N787" s="208" t="s">
        <v>43</v>
      </c>
      <c r="O787" s="87"/>
      <c r="P787" s="209">
        <f>O787*H787</f>
        <v>0</v>
      </c>
      <c r="Q787" s="209">
        <v>0</v>
      </c>
      <c r="R787" s="209">
        <f>Q787*H787</f>
        <v>0</v>
      </c>
      <c r="S787" s="209">
        <v>0</v>
      </c>
      <c r="T787" s="210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11" t="s">
        <v>129</v>
      </c>
      <c r="AT787" s="211" t="s">
        <v>124</v>
      </c>
      <c r="AU787" s="211" t="s">
        <v>79</v>
      </c>
      <c r="AY787" s="20" t="s">
        <v>121</v>
      </c>
      <c r="BE787" s="212">
        <f>IF(N787="základní",J787,0)</f>
        <v>0</v>
      </c>
      <c r="BF787" s="212">
        <f>IF(N787="snížená",J787,0)</f>
        <v>0</v>
      </c>
      <c r="BG787" s="212">
        <f>IF(N787="zákl. přenesená",J787,0)</f>
        <v>0</v>
      </c>
      <c r="BH787" s="212">
        <f>IF(N787="sníž. přenesená",J787,0)</f>
        <v>0</v>
      </c>
      <c r="BI787" s="212">
        <f>IF(N787="nulová",J787,0)</f>
        <v>0</v>
      </c>
      <c r="BJ787" s="20" t="s">
        <v>77</v>
      </c>
      <c r="BK787" s="212">
        <f>ROUND(I787*H787,2)</f>
        <v>0</v>
      </c>
      <c r="BL787" s="20" t="s">
        <v>129</v>
      </c>
      <c r="BM787" s="211" t="s">
        <v>686</v>
      </c>
    </row>
    <row r="788" s="2" customFormat="1" ht="24.15" customHeight="1">
      <c r="A788" s="41"/>
      <c r="B788" s="42"/>
      <c r="C788" s="200" t="s">
        <v>687</v>
      </c>
      <c r="D788" s="200" t="s">
        <v>124</v>
      </c>
      <c r="E788" s="201" t="s">
        <v>688</v>
      </c>
      <c r="F788" s="202" t="s">
        <v>689</v>
      </c>
      <c r="G788" s="203" t="s">
        <v>659</v>
      </c>
      <c r="H788" s="204">
        <v>1</v>
      </c>
      <c r="I788" s="205"/>
      <c r="J788" s="206">
        <f>ROUND(I788*H788,2)</f>
        <v>0</v>
      </c>
      <c r="K788" s="202" t="s">
        <v>19</v>
      </c>
      <c r="L788" s="47"/>
      <c r="M788" s="207" t="s">
        <v>19</v>
      </c>
      <c r="N788" s="208" t="s">
        <v>43</v>
      </c>
      <c r="O788" s="87"/>
      <c r="P788" s="209">
        <f>O788*H788</f>
        <v>0</v>
      </c>
      <c r="Q788" s="209">
        <v>0</v>
      </c>
      <c r="R788" s="209">
        <f>Q788*H788</f>
        <v>0</v>
      </c>
      <c r="S788" s="209">
        <v>0</v>
      </c>
      <c r="T788" s="210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1" t="s">
        <v>129</v>
      </c>
      <c r="AT788" s="211" t="s">
        <v>124</v>
      </c>
      <c r="AU788" s="211" t="s">
        <v>79</v>
      </c>
      <c r="AY788" s="20" t="s">
        <v>121</v>
      </c>
      <c r="BE788" s="212">
        <f>IF(N788="základní",J788,0)</f>
        <v>0</v>
      </c>
      <c r="BF788" s="212">
        <f>IF(N788="snížená",J788,0)</f>
        <v>0</v>
      </c>
      <c r="BG788" s="212">
        <f>IF(N788="zákl. přenesená",J788,0)</f>
        <v>0</v>
      </c>
      <c r="BH788" s="212">
        <f>IF(N788="sníž. přenesená",J788,0)</f>
        <v>0</v>
      </c>
      <c r="BI788" s="212">
        <f>IF(N788="nulová",J788,0)</f>
        <v>0</v>
      </c>
      <c r="BJ788" s="20" t="s">
        <v>77</v>
      </c>
      <c r="BK788" s="212">
        <f>ROUND(I788*H788,2)</f>
        <v>0</v>
      </c>
      <c r="BL788" s="20" t="s">
        <v>129</v>
      </c>
      <c r="BM788" s="211" t="s">
        <v>690</v>
      </c>
    </row>
    <row r="789" s="2" customFormat="1" ht="24.15" customHeight="1">
      <c r="A789" s="41"/>
      <c r="B789" s="42"/>
      <c r="C789" s="200" t="s">
        <v>691</v>
      </c>
      <c r="D789" s="200" t="s">
        <v>124</v>
      </c>
      <c r="E789" s="201" t="s">
        <v>692</v>
      </c>
      <c r="F789" s="202" t="s">
        <v>693</v>
      </c>
      <c r="G789" s="203" t="s">
        <v>138</v>
      </c>
      <c r="H789" s="204">
        <v>10.233000000000001</v>
      </c>
      <c r="I789" s="205"/>
      <c r="J789" s="206">
        <f>ROUND(I789*H789,2)</f>
        <v>0</v>
      </c>
      <c r="K789" s="202" t="s">
        <v>128</v>
      </c>
      <c r="L789" s="47"/>
      <c r="M789" s="207" t="s">
        <v>19</v>
      </c>
      <c r="N789" s="208" t="s">
        <v>43</v>
      </c>
      <c r="O789" s="87"/>
      <c r="P789" s="209">
        <f>O789*H789</f>
        <v>0</v>
      </c>
      <c r="Q789" s="209">
        <v>0.073300000000000004</v>
      </c>
      <c r="R789" s="209">
        <f>Q789*H789</f>
        <v>0.7500789000000001</v>
      </c>
      <c r="S789" s="209">
        <v>0</v>
      </c>
      <c r="T789" s="210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1" t="s">
        <v>129</v>
      </c>
      <c r="AT789" s="211" t="s">
        <v>124</v>
      </c>
      <c r="AU789" s="211" t="s">
        <v>79</v>
      </c>
      <c r="AY789" s="20" t="s">
        <v>121</v>
      </c>
      <c r="BE789" s="212">
        <f>IF(N789="základní",J789,0)</f>
        <v>0</v>
      </c>
      <c r="BF789" s="212">
        <f>IF(N789="snížená",J789,0)</f>
        <v>0</v>
      </c>
      <c r="BG789" s="212">
        <f>IF(N789="zákl. přenesená",J789,0)</f>
        <v>0</v>
      </c>
      <c r="BH789" s="212">
        <f>IF(N789="sníž. přenesená",J789,0)</f>
        <v>0</v>
      </c>
      <c r="BI789" s="212">
        <f>IF(N789="nulová",J789,0)</f>
        <v>0</v>
      </c>
      <c r="BJ789" s="20" t="s">
        <v>77</v>
      </c>
      <c r="BK789" s="212">
        <f>ROUND(I789*H789,2)</f>
        <v>0</v>
      </c>
      <c r="BL789" s="20" t="s">
        <v>129</v>
      </c>
      <c r="BM789" s="211" t="s">
        <v>694</v>
      </c>
    </row>
    <row r="790" s="2" customFormat="1">
      <c r="A790" s="41"/>
      <c r="B790" s="42"/>
      <c r="C790" s="43"/>
      <c r="D790" s="213" t="s">
        <v>131</v>
      </c>
      <c r="E790" s="43"/>
      <c r="F790" s="214" t="s">
        <v>695</v>
      </c>
      <c r="G790" s="43"/>
      <c r="H790" s="43"/>
      <c r="I790" s="215"/>
      <c r="J790" s="43"/>
      <c r="K790" s="43"/>
      <c r="L790" s="47"/>
      <c r="M790" s="216"/>
      <c r="N790" s="217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131</v>
      </c>
      <c r="AU790" s="20" t="s">
        <v>79</v>
      </c>
    </row>
    <row r="791" s="13" customFormat="1">
      <c r="A791" s="13"/>
      <c r="B791" s="218"/>
      <c r="C791" s="219"/>
      <c r="D791" s="220" t="s">
        <v>133</v>
      </c>
      <c r="E791" s="221" t="s">
        <v>19</v>
      </c>
      <c r="F791" s="222" t="s">
        <v>696</v>
      </c>
      <c r="G791" s="219"/>
      <c r="H791" s="221" t="s">
        <v>19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28" t="s">
        <v>133</v>
      </c>
      <c r="AU791" s="228" t="s">
        <v>79</v>
      </c>
      <c r="AV791" s="13" t="s">
        <v>77</v>
      </c>
      <c r="AW791" s="13" t="s">
        <v>33</v>
      </c>
      <c r="AX791" s="13" t="s">
        <v>72</v>
      </c>
      <c r="AY791" s="228" t="s">
        <v>121</v>
      </c>
    </row>
    <row r="792" s="14" customFormat="1">
      <c r="A792" s="14"/>
      <c r="B792" s="229"/>
      <c r="C792" s="230"/>
      <c r="D792" s="220" t="s">
        <v>133</v>
      </c>
      <c r="E792" s="231" t="s">
        <v>19</v>
      </c>
      <c r="F792" s="232" t="s">
        <v>697</v>
      </c>
      <c r="G792" s="230"/>
      <c r="H792" s="233">
        <v>10.233000000000001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39" t="s">
        <v>133</v>
      </c>
      <c r="AU792" s="239" t="s">
        <v>79</v>
      </c>
      <c r="AV792" s="14" t="s">
        <v>79</v>
      </c>
      <c r="AW792" s="14" t="s">
        <v>33</v>
      </c>
      <c r="AX792" s="14" t="s">
        <v>77</v>
      </c>
      <c r="AY792" s="239" t="s">
        <v>121</v>
      </c>
    </row>
    <row r="793" s="2" customFormat="1" ht="24.15" customHeight="1">
      <c r="A793" s="41"/>
      <c r="B793" s="42"/>
      <c r="C793" s="200" t="s">
        <v>698</v>
      </c>
      <c r="D793" s="200" t="s">
        <v>124</v>
      </c>
      <c r="E793" s="201" t="s">
        <v>699</v>
      </c>
      <c r="F793" s="202" t="s">
        <v>700</v>
      </c>
      <c r="G793" s="203" t="s">
        <v>138</v>
      </c>
      <c r="H793" s="204">
        <v>10.233000000000001</v>
      </c>
      <c r="I793" s="205"/>
      <c r="J793" s="206">
        <f>ROUND(I793*H793,2)</f>
        <v>0</v>
      </c>
      <c r="K793" s="202" t="s">
        <v>128</v>
      </c>
      <c r="L793" s="47"/>
      <c r="M793" s="207" t="s">
        <v>19</v>
      </c>
      <c r="N793" s="208" t="s">
        <v>43</v>
      </c>
      <c r="O793" s="87"/>
      <c r="P793" s="209">
        <f>O793*H793</f>
        <v>0</v>
      </c>
      <c r="Q793" s="209">
        <v>0</v>
      </c>
      <c r="R793" s="209">
        <f>Q793*H793</f>
        <v>0</v>
      </c>
      <c r="S793" s="209">
        <v>0</v>
      </c>
      <c r="T793" s="210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1" t="s">
        <v>129</v>
      </c>
      <c r="AT793" s="211" t="s">
        <v>124</v>
      </c>
      <c r="AU793" s="211" t="s">
        <v>79</v>
      </c>
      <c r="AY793" s="20" t="s">
        <v>121</v>
      </c>
      <c r="BE793" s="212">
        <f>IF(N793="základní",J793,0)</f>
        <v>0</v>
      </c>
      <c r="BF793" s="212">
        <f>IF(N793="snížená",J793,0)</f>
        <v>0</v>
      </c>
      <c r="BG793" s="212">
        <f>IF(N793="zákl. přenesená",J793,0)</f>
        <v>0</v>
      </c>
      <c r="BH793" s="212">
        <f>IF(N793="sníž. přenesená",J793,0)</f>
        <v>0</v>
      </c>
      <c r="BI793" s="212">
        <f>IF(N793="nulová",J793,0)</f>
        <v>0</v>
      </c>
      <c r="BJ793" s="20" t="s">
        <v>77</v>
      </c>
      <c r="BK793" s="212">
        <f>ROUND(I793*H793,2)</f>
        <v>0</v>
      </c>
      <c r="BL793" s="20" t="s">
        <v>129</v>
      </c>
      <c r="BM793" s="211" t="s">
        <v>701</v>
      </c>
    </row>
    <row r="794" s="2" customFormat="1">
      <c r="A794" s="41"/>
      <c r="B794" s="42"/>
      <c r="C794" s="43"/>
      <c r="D794" s="213" t="s">
        <v>131</v>
      </c>
      <c r="E794" s="43"/>
      <c r="F794" s="214" t="s">
        <v>702</v>
      </c>
      <c r="G794" s="43"/>
      <c r="H794" s="43"/>
      <c r="I794" s="215"/>
      <c r="J794" s="43"/>
      <c r="K794" s="43"/>
      <c r="L794" s="47"/>
      <c r="M794" s="216"/>
      <c r="N794" s="217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131</v>
      </c>
      <c r="AU794" s="20" t="s">
        <v>79</v>
      </c>
    </row>
    <row r="795" s="2" customFormat="1" ht="16.5" customHeight="1">
      <c r="A795" s="41"/>
      <c r="B795" s="42"/>
      <c r="C795" s="200" t="s">
        <v>703</v>
      </c>
      <c r="D795" s="200" t="s">
        <v>124</v>
      </c>
      <c r="E795" s="201" t="s">
        <v>704</v>
      </c>
      <c r="F795" s="202" t="s">
        <v>705</v>
      </c>
      <c r="G795" s="203" t="s">
        <v>138</v>
      </c>
      <c r="H795" s="204">
        <v>10.233000000000001</v>
      </c>
      <c r="I795" s="205"/>
      <c r="J795" s="206">
        <f>ROUND(I795*H795,2)</f>
        <v>0</v>
      </c>
      <c r="K795" s="202" t="s">
        <v>128</v>
      </c>
      <c r="L795" s="47"/>
      <c r="M795" s="207" t="s">
        <v>19</v>
      </c>
      <c r="N795" s="208" t="s">
        <v>43</v>
      </c>
      <c r="O795" s="87"/>
      <c r="P795" s="209">
        <f>O795*H795</f>
        <v>0</v>
      </c>
      <c r="Q795" s="209">
        <v>0.0030000000000000001</v>
      </c>
      <c r="R795" s="209">
        <f>Q795*H795</f>
        <v>0.030699000000000001</v>
      </c>
      <c r="S795" s="209">
        <v>0</v>
      </c>
      <c r="T795" s="210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1" t="s">
        <v>129</v>
      </c>
      <c r="AT795" s="211" t="s">
        <v>124</v>
      </c>
      <c r="AU795" s="211" t="s">
        <v>79</v>
      </c>
      <c r="AY795" s="20" t="s">
        <v>121</v>
      </c>
      <c r="BE795" s="212">
        <f>IF(N795="základní",J795,0)</f>
        <v>0</v>
      </c>
      <c r="BF795" s="212">
        <f>IF(N795="snížená",J795,0)</f>
        <v>0</v>
      </c>
      <c r="BG795" s="212">
        <f>IF(N795="zákl. přenesená",J795,0)</f>
        <v>0</v>
      </c>
      <c r="BH795" s="212">
        <f>IF(N795="sníž. přenesená",J795,0)</f>
        <v>0</v>
      </c>
      <c r="BI795" s="212">
        <f>IF(N795="nulová",J795,0)</f>
        <v>0</v>
      </c>
      <c r="BJ795" s="20" t="s">
        <v>77</v>
      </c>
      <c r="BK795" s="212">
        <f>ROUND(I795*H795,2)</f>
        <v>0</v>
      </c>
      <c r="BL795" s="20" t="s">
        <v>129</v>
      </c>
      <c r="BM795" s="211" t="s">
        <v>706</v>
      </c>
    </row>
    <row r="796" s="2" customFormat="1">
      <c r="A796" s="41"/>
      <c r="B796" s="42"/>
      <c r="C796" s="43"/>
      <c r="D796" s="213" t="s">
        <v>131</v>
      </c>
      <c r="E796" s="43"/>
      <c r="F796" s="214" t="s">
        <v>707</v>
      </c>
      <c r="G796" s="43"/>
      <c r="H796" s="43"/>
      <c r="I796" s="215"/>
      <c r="J796" s="43"/>
      <c r="K796" s="43"/>
      <c r="L796" s="47"/>
      <c r="M796" s="216"/>
      <c r="N796" s="217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131</v>
      </c>
      <c r="AU796" s="20" t="s">
        <v>79</v>
      </c>
    </row>
    <row r="797" s="13" customFormat="1">
      <c r="A797" s="13"/>
      <c r="B797" s="218"/>
      <c r="C797" s="219"/>
      <c r="D797" s="220" t="s">
        <v>133</v>
      </c>
      <c r="E797" s="221" t="s">
        <v>19</v>
      </c>
      <c r="F797" s="222" t="s">
        <v>696</v>
      </c>
      <c r="G797" s="219"/>
      <c r="H797" s="221" t="s">
        <v>19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28" t="s">
        <v>133</v>
      </c>
      <c r="AU797" s="228" t="s">
        <v>79</v>
      </c>
      <c r="AV797" s="13" t="s">
        <v>77</v>
      </c>
      <c r="AW797" s="13" t="s">
        <v>33</v>
      </c>
      <c r="AX797" s="13" t="s">
        <v>72</v>
      </c>
      <c r="AY797" s="228" t="s">
        <v>121</v>
      </c>
    </row>
    <row r="798" s="14" customFormat="1">
      <c r="A798" s="14"/>
      <c r="B798" s="229"/>
      <c r="C798" s="230"/>
      <c r="D798" s="220" t="s">
        <v>133</v>
      </c>
      <c r="E798" s="231" t="s">
        <v>19</v>
      </c>
      <c r="F798" s="232" t="s">
        <v>697</v>
      </c>
      <c r="G798" s="230"/>
      <c r="H798" s="233">
        <v>10.233000000000001</v>
      </c>
      <c r="I798" s="234"/>
      <c r="J798" s="230"/>
      <c r="K798" s="230"/>
      <c r="L798" s="235"/>
      <c r="M798" s="236"/>
      <c r="N798" s="237"/>
      <c r="O798" s="237"/>
      <c r="P798" s="237"/>
      <c r="Q798" s="237"/>
      <c r="R798" s="237"/>
      <c r="S798" s="237"/>
      <c r="T798" s="23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39" t="s">
        <v>133</v>
      </c>
      <c r="AU798" s="239" t="s">
        <v>79</v>
      </c>
      <c r="AV798" s="14" t="s">
        <v>79</v>
      </c>
      <c r="AW798" s="14" t="s">
        <v>33</v>
      </c>
      <c r="AX798" s="14" t="s">
        <v>77</v>
      </c>
      <c r="AY798" s="239" t="s">
        <v>121</v>
      </c>
    </row>
    <row r="799" s="2" customFormat="1" ht="16.5" customHeight="1">
      <c r="A799" s="41"/>
      <c r="B799" s="42"/>
      <c r="C799" s="200" t="s">
        <v>708</v>
      </c>
      <c r="D799" s="200" t="s">
        <v>124</v>
      </c>
      <c r="E799" s="201" t="s">
        <v>709</v>
      </c>
      <c r="F799" s="202" t="s">
        <v>710</v>
      </c>
      <c r="G799" s="203" t="s">
        <v>138</v>
      </c>
      <c r="H799" s="204">
        <v>10.233000000000001</v>
      </c>
      <c r="I799" s="205"/>
      <c r="J799" s="206">
        <f>ROUND(I799*H799,2)</f>
        <v>0</v>
      </c>
      <c r="K799" s="202" t="s">
        <v>128</v>
      </c>
      <c r="L799" s="47"/>
      <c r="M799" s="207" t="s">
        <v>19</v>
      </c>
      <c r="N799" s="208" t="s">
        <v>43</v>
      </c>
      <c r="O799" s="87"/>
      <c r="P799" s="209">
        <f>O799*H799</f>
        <v>0</v>
      </c>
      <c r="Q799" s="209">
        <v>0</v>
      </c>
      <c r="R799" s="209">
        <f>Q799*H799</f>
        <v>0</v>
      </c>
      <c r="S799" s="209">
        <v>0</v>
      </c>
      <c r="T799" s="210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11" t="s">
        <v>129</v>
      </c>
      <c r="AT799" s="211" t="s">
        <v>124</v>
      </c>
      <c r="AU799" s="211" t="s">
        <v>79</v>
      </c>
      <c r="AY799" s="20" t="s">
        <v>121</v>
      </c>
      <c r="BE799" s="212">
        <f>IF(N799="základní",J799,0)</f>
        <v>0</v>
      </c>
      <c r="BF799" s="212">
        <f>IF(N799="snížená",J799,0)</f>
        <v>0</v>
      </c>
      <c r="BG799" s="212">
        <f>IF(N799="zákl. přenesená",J799,0)</f>
        <v>0</v>
      </c>
      <c r="BH799" s="212">
        <f>IF(N799="sníž. přenesená",J799,0)</f>
        <v>0</v>
      </c>
      <c r="BI799" s="212">
        <f>IF(N799="nulová",J799,0)</f>
        <v>0</v>
      </c>
      <c r="BJ799" s="20" t="s">
        <v>77</v>
      </c>
      <c r="BK799" s="212">
        <f>ROUND(I799*H799,2)</f>
        <v>0</v>
      </c>
      <c r="BL799" s="20" t="s">
        <v>129</v>
      </c>
      <c r="BM799" s="211" t="s">
        <v>711</v>
      </c>
    </row>
    <row r="800" s="2" customFormat="1">
      <c r="A800" s="41"/>
      <c r="B800" s="42"/>
      <c r="C800" s="43"/>
      <c r="D800" s="213" t="s">
        <v>131</v>
      </c>
      <c r="E800" s="43"/>
      <c r="F800" s="214" t="s">
        <v>712</v>
      </c>
      <c r="G800" s="43"/>
      <c r="H800" s="43"/>
      <c r="I800" s="215"/>
      <c r="J800" s="43"/>
      <c r="K800" s="43"/>
      <c r="L800" s="47"/>
      <c r="M800" s="216"/>
      <c r="N800" s="217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131</v>
      </c>
      <c r="AU800" s="20" t="s">
        <v>79</v>
      </c>
    </row>
    <row r="801" s="2" customFormat="1" ht="24.15" customHeight="1">
      <c r="A801" s="41"/>
      <c r="B801" s="42"/>
      <c r="C801" s="200" t="s">
        <v>713</v>
      </c>
      <c r="D801" s="200" t="s">
        <v>124</v>
      </c>
      <c r="E801" s="201" t="s">
        <v>714</v>
      </c>
      <c r="F801" s="202" t="s">
        <v>715</v>
      </c>
      <c r="G801" s="203" t="s">
        <v>138</v>
      </c>
      <c r="H801" s="204">
        <v>1200</v>
      </c>
      <c r="I801" s="205"/>
      <c r="J801" s="206">
        <f>ROUND(I801*H801,2)</f>
        <v>0</v>
      </c>
      <c r="K801" s="202" t="s">
        <v>128</v>
      </c>
      <c r="L801" s="47"/>
      <c r="M801" s="207" t="s">
        <v>19</v>
      </c>
      <c r="N801" s="208" t="s">
        <v>43</v>
      </c>
      <c r="O801" s="87"/>
      <c r="P801" s="209">
        <f>O801*H801</f>
        <v>0</v>
      </c>
      <c r="Q801" s="209">
        <v>0</v>
      </c>
      <c r="R801" s="209">
        <f>Q801*H801</f>
        <v>0</v>
      </c>
      <c r="S801" s="209">
        <v>0</v>
      </c>
      <c r="T801" s="210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1" t="s">
        <v>129</v>
      </c>
      <c r="AT801" s="211" t="s">
        <v>124</v>
      </c>
      <c r="AU801" s="211" t="s">
        <v>79</v>
      </c>
      <c r="AY801" s="20" t="s">
        <v>121</v>
      </c>
      <c r="BE801" s="212">
        <f>IF(N801="základní",J801,0)</f>
        <v>0</v>
      </c>
      <c r="BF801" s="212">
        <f>IF(N801="snížená",J801,0)</f>
        <v>0</v>
      </c>
      <c r="BG801" s="212">
        <f>IF(N801="zákl. přenesená",J801,0)</f>
        <v>0</v>
      </c>
      <c r="BH801" s="212">
        <f>IF(N801="sníž. přenesená",J801,0)</f>
        <v>0</v>
      </c>
      <c r="BI801" s="212">
        <f>IF(N801="nulová",J801,0)</f>
        <v>0</v>
      </c>
      <c r="BJ801" s="20" t="s">
        <v>77</v>
      </c>
      <c r="BK801" s="212">
        <f>ROUND(I801*H801,2)</f>
        <v>0</v>
      </c>
      <c r="BL801" s="20" t="s">
        <v>129</v>
      </c>
      <c r="BM801" s="211" t="s">
        <v>716</v>
      </c>
    </row>
    <row r="802" s="2" customFormat="1">
      <c r="A802" s="41"/>
      <c r="B802" s="42"/>
      <c r="C802" s="43"/>
      <c r="D802" s="213" t="s">
        <v>131</v>
      </c>
      <c r="E802" s="43"/>
      <c r="F802" s="214" t="s">
        <v>717</v>
      </c>
      <c r="G802" s="43"/>
      <c r="H802" s="43"/>
      <c r="I802" s="215"/>
      <c r="J802" s="43"/>
      <c r="K802" s="43"/>
      <c r="L802" s="47"/>
      <c r="M802" s="216"/>
      <c r="N802" s="217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131</v>
      </c>
      <c r="AU802" s="20" t="s">
        <v>79</v>
      </c>
    </row>
    <row r="803" s="13" customFormat="1">
      <c r="A803" s="13"/>
      <c r="B803" s="218"/>
      <c r="C803" s="219"/>
      <c r="D803" s="220" t="s">
        <v>133</v>
      </c>
      <c r="E803" s="221" t="s">
        <v>19</v>
      </c>
      <c r="F803" s="222" t="s">
        <v>231</v>
      </c>
      <c r="G803" s="219"/>
      <c r="H803" s="221" t="s">
        <v>19</v>
      </c>
      <c r="I803" s="223"/>
      <c r="J803" s="219"/>
      <c r="K803" s="219"/>
      <c r="L803" s="224"/>
      <c r="M803" s="225"/>
      <c r="N803" s="226"/>
      <c r="O803" s="226"/>
      <c r="P803" s="226"/>
      <c r="Q803" s="226"/>
      <c r="R803" s="226"/>
      <c r="S803" s="226"/>
      <c r="T803" s="22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28" t="s">
        <v>133</v>
      </c>
      <c r="AU803" s="228" t="s">
        <v>79</v>
      </c>
      <c r="AV803" s="13" t="s">
        <v>77</v>
      </c>
      <c r="AW803" s="13" t="s">
        <v>33</v>
      </c>
      <c r="AX803" s="13" t="s">
        <v>72</v>
      </c>
      <c r="AY803" s="228" t="s">
        <v>121</v>
      </c>
    </row>
    <row r="804" s="14" customFormat="1">
      <c r="A804" s="14"/>
      <c r="B804" s="229"/>
      <c r="C804" s="230"/>
      <c r="D804" s="220" t="s">
        <v>133</v>
      </c>
      <c r="E804" s="231" t="s">
        <v>19</v>
      </c>
      <c r="F804" s="232" t="s">
        <v>718</v>
      </c>
      <c r="G804" s="230"/>
      <c r="H804" s="233">
        <v>112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39" t="s">
        <v>133</v>
      </c>
      <c r="AU804" s="239" t="s">
        <v>79</v>
      </c>
      <c r="AV804" s="14" t="s">
        <v>79</v>
      </c>
      <c r="AW804" s="14" t="s">
        <v>33</v>
      </c>
      <c r="AX804" s="14" t="s">
        <v>72</v>
      </c>
      <c r="AY804" s="239" t="s">
        <v>121</v>
      </c>
    </row>
    <row r="805" s="13" customFormat="1">
      <c r="A805" s="13"/>
      <c r="B805" s="218"/>
      <c r="C805" s="219"/>
      <c r="D805" s="220" t="s">
        <v>133</v>
      </c>
      <c r="E805" s="221" t="s">
        <v>19</v>
      </c>
      <c r="F805" s="222" t="s">
        <v>234</v>
      </c>
      <c r="G805" s="219"/>
      <c r="H805" s="221" t="s">
        <v>19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28" t="s">
        <v>133</v>
      </c>
      <c r="AU805" s="228" t="s">
        <v>79</v>
      </c>
      <c r="AV805" s="13" t="s">
        <v>77</v>
      </c>
      <c r="AW805" s="13" t="s">
        <v>33</v>
      </c>
      <c r="AX805" s="13" t="s">
        <v>72</v>
      </c>
      <c r="AY805" s="228" t="s">
        <v>121</v>
      </c>
    </row>
    <row r="806" s="14" customFormat="1">
      <c r="A806" s="14"/>
      <c r="B806" s="229"/>
      <c r="C806" s="230"/>
      <c r="D806" s="220" t="s">
        <v>133</v>
      </c>
      <c r="E806" s="231" t="s">
        <v>19</v>
      </c>
      <c r="F806" s="232" t="s">
        <v>719</v>
      </c>
      <c r="G806" s="230"/>
      <c r="H806" s="233">
        <v>472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39" t="s">
        <v>133</v>
      </c>
      <c r="AU806" s="239" t="s">
        <v>79</v>
      </c>
      <c r="AV806" s="14" t="s">
        <v>79</v>
      </c>
      <c r="AW806" s="14" t="s">
        <v>33</v>
      </c>
      <c r="AX806" s="14" t="s">
        <v>72</v>
      </c>
      <c r="AY806" s="239" t="s">
        <v>121</v>
      </c>
    </row>
    <row r="807" s="13" customFormat="1">
      <c r="A807" s="13"/>
      <c r="B807" s="218"/>
      <c r="C807" s="219"/>
      <c r="D807" s="220" t="s">
        <v>133</v>
      </c>
      <c r="E807" s="221" t="s">
        <v>19</v>
      </c>
      <c r="F807" s="222" t="s">
        <v>243</v>
      </c>
      <c r="G807" s="219"/>
      <c r="H807" s="221" t="s">
        <v>19</v>
      </c>
      <c r="I807" s="223"/>
      <c r="J807" s="219"/>
      <c r="K807" s="219"/>
      <c r="L807" s="224"/>
      <c r="M807" s="225"/>
      <c r="N807" s="226"/>
      <c r="O807" s="226"/>
      <c r="P807" s="226"/>
      <c r="Q807" s="226"/>
      <c r="R807" s="226"/>
      <c r="S807" s="226"/>
      <c r="T807" s="22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28" t="s">
        <v>133</v>
      </c>
      <c r="AU807" s="228" t="s">
        <v>79</v>
      </c>
      <c r="AV807" s="13" t="s">
        <v>77</v>
      </c>
      <c r="AW807" s="13" t="s">
        <v>33</v>
      </c>
      <c r="AX807" s="13" t="s">
        <v>72</v>
      </c>
      <c r="AY807" s="228" t="s">
        <v>121</v>
      </c>
    </row>
    <row r="808" s="14" customFormat="1">
      <c r="A808" s="14"/>
      <c r="B808" s="229"/>
      <c r="C808" s="230"/>
      <c r="D808" s="220" t="s">
        <v>133</v>
      </c>
      <c r="E808" s="231" t="s">
        <v>19</v>
      </c>
      <c r="F808" s="232" t="s">
        <v>718</v>
      </c>
      <c r="G808" s="230"/>
      <c r="H808" s="233">
        <v>112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39" t="s">
        <v>133</v>
      </c>
      <c r="AU808" s="239" t="s">
        <v>79</v>
      </c>
      <c r="AV808" s="14" t="s">
        <v>79</v>
      </c>
      <c r="AW808" s="14" t="s">
        <v>33</v>
      </c>
      <c r="AX808" s="14" t="s">
        <v>72</v>
      </c>
      <c r="AY808" s="239" t="s">
        <v>121</v>
      </c>
    </row>
    <row r="809" s="13" customFormat="1">
      <c r="A809" s="13"/>
      <c r="B809" s="218"/>
      <c r="C809" s="219"/>
      <c r="D809" s="220" t="s">
        <v>133</v>
      </c>
      <c r="E809" s="221" t="s">
        <v>19</v>
      </c>
      <c r="F809" s="222" t="s">
        <v>251</v>
      </c>
      <c r="G809" s="219"/>
      <c r="H809" s="221" t="s">
        <v>19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28" t="s">
        <v>133</v>
      </c>
      <c r="AU809" s="228" t="s">
        <v>79</v>
      </c>
      <c r="AV809" s="13" t="s">
        <v>77</v>
      </c>
      <c r="AW809" s="13" t="s">
        <v>33</v>
      </c>
      <c r="AX809" s="13" t="s">
        <v>72</v>
      </c>
      <c r="AY809" s="228" t="s">
        <v>121</v>
      </c>
    </row>
    <row r="810" s="14" customFormat="1">
      <c r="A810" s="14"/>
      <c r="B810" s="229"/>
      <c r="C810" s="230"/>
      <c r="D810" s="220" t="s">
        <v>133</v>
      </c>
      <c r="E810" s="231" t="s">
        <v>19</v>
      </c>
      <c r="F810" s="232" t="s">
        <v>720</v>
      </c>
      <c r="G810" s="230"/>
      <c r="H810" s="233">
        <v>504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39" t="s">
        <v>133</v>
      </c>
      <c r="AU810" s="239" t="s">
        <v>79</v>
      </c>
      <c r="AV810" s="14" t="s">
        <v>79</v>
      </c>
      <c r="AW810" s="14" t="s">
        <v>33</v>
      </c>
      <c r="AX810" s="14" t="s">
        <v>72</v>
      </c>
      <c r="AY810" s="239" t="s">
        <v>121</v>
      </c>
    </row>
    <row r="811" s="15" customFormat="1">
      <c r="A811" s="15"/>
      <c r="B811" s="240"/>
      <c r="C811" s="241"/>
      <c r="D811" s="220" t="s">
        <v>133</v>
      </c>
      <c r="E811" s="242" t="s">
        <v>19</v>
      </c>
      <c r="F811" s="243" t="s">
        <v>173</v>
      </c>
      <c r="G811" s="241"/>
      <c r="H811" s="244">
        <v>1200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0" t="s">
        <v>133</v>
      </c>
      <c r="AU811" s="250" t="s">
        <v>79</v>
      </c>
      <c r="AV811" s="15" t="s">
        <v>129</v>
      </c>
      <c r="AW811" s="15" t="s">
        <v>33</v>
      </c>
      <c r="AX811" s="15" t="s">
        <v>77</v>
      </c>
      <c r="AY811" s="250" t="s">
        <v>121</v>
      </c>
    </row>
    <row r="812" s="2" customFormat="1" ht="24.15" customHeight="1">
      <c r="A812" s="41"/>
      <c r="B812" s="42"/>
      <c r="C812" s="200" t="s">
        <v>721</v>
      </c>
      <c r="D812" s="200" t="s">
        <v>124</v>
      </c>
      <c r="E812" s="201" t="s">
        <v>722</v>
      </c>
      <c r="F812" s="202" t="s">
        <v>723</v>
      </c>
      <c r="G812" s="203" t="s">
        <v>138</v>
      </c>
      <c r="H812" s="204">
        <v>108000</v>
      </c>
      <c r="I812" s="205"/>
      <c r="J812" s="206">
        <f>ROUND(I812*H812,2)</f>
        <v>0</v>
      </c>
      <c r="K812" s="202" t="s">
        <v>128</v>
      </c>
      <c r="L812" s="47"/>
      <c r="M812" s="207" t="s">
        <v>19</v>
      </c>
      <c r="N812" s="208" t="s">
        <v>43</v>
      </c>
      <c r="O812" s="87"/>
      <c r="P812" s="209">
        <f>O812*H812</f>
        <v>0</v>
      </c>
      <c r="Q812" s="209">
        <v>0</v>
      </c>
      <c r="R812" s="209">
        <f>Q812*H812</f>
        <v>0</v>
      </c>
      <c r="S812" s="209">
        <v>0</v>
      </c>
      <c r="T812" s="210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1" t="s">
        <v>129</v>
      </c>
      <c r="AT812" s="211" t="s">
        <v>124</v>
      </c>
      <c r="AU812" s="211" t="s">
        <v>79</v>
      </c>
      <c r="AY812" s="20" t="s">
        <v>121</v>
      </c>
      <c r="BE812" s="212">
        <f>IF(N812="základní",J812,0)</f>
        <v>0</v>
      </c>
      <c r="BF812" s="212">
        <f>IF(N812="snížená",J812,0)</f>
        <v>0</v>
      </c>
      <c r="BG812" s="212">
        <f>IF(N812="zákl. přenesená",J812,0)</f>
        <v>0</v>
      </c>
      <c r="BH812" s="212">
        <f>IF(N812="sníž. přenesená",J812,0)</f>
        <v>0</v>
      </c>
      <c r="BI812" s="212">
        <f>IF(N812="nulová",J812,0)</f>
        <v>0</v>
      </c>
      <c r="BJ812" s="20" t="s">
        <v>77</v>
      </c>
      <c r="BK812" s="212">
        <f>ROUND(I812*H812,2)</f>
        <v>0</v>
      </c>
      <c r="BL812" s="20" t="s">
        <v>129</v>
      </c>
      <c r="BM812" s="211" t="s">
        <v>724</v>
      </c>
    </row>
    <row r="813" s="2" customFormat="1">
      <c r="A813" s="41"/>
      <c r="B813" s="42"/>
      <c r="C813" s="43"/>
      <c r="D813" s="213" t="s">
        <v>131</v>
      </c>
      <c r="E813" s="43"/>
      <c r="F813" s="214" t="s">
        <v>725</v>
      </c>
      <c r="G813" s="43"/>
      <c r="H813" s="43"/>
      <c r="I813" s="215"/>
      <c r="J813" s="43"/>
      <c r="K813" s="43"/>
      <c r="L813" s="47"/>
      <c r="M813" s="216"/>
      <c r="N813" s="217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131</v>
      </c>
      <c r="AU813" s="20" t="s">
        <v>79</v>
      </c>
    </row>
    <row r="814" s="14" customFormat="1">
      <c r="A814" s="14"/>
      <c r="B814" s="229"/>
      <c r="C814" s="230"/>
      <c r="D814" s="220" t="s">
        <v>133</v>
      </c>
      <c r="E814" s="231" t="s">
        <v>19</v>
      </c>
      <c r="F814" s="232" t="s">
        <v>726</v>
      </c>
      <c r="G814" s="230"/>
      <c r="H814" s="233">
        <v>108000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39" t="s">
        <v>133</v>
      </c>
      <c r="AU814" s="239" t="s">
        <v>79</v>
      </c>
      <c r="AV814" s="14" t="s">
        <v>79</v>
      </c>
      <c r="AW814" s="14" t="s">
        <v>33</v>
      </c>
      <c r="AX814" s="14" t="s">
        <v>77</v>
      </c>
      <c r="AY814" s="239" t="s">
        <v>121</v>
      </c>
    </row>
    <row r="815" s="2" customFormat="1" ht="24.15" customHeight="1">
      <c r="A815" s="41"/>
      <c r="B815" s="42"/>
      <c r="C815" s="200" t="s">
        <v>727</v>
      </c>
      <c r="D815" s="200" t="s">
        <v>124</v>
      </c>
      <c r="E815" s="201" t="s">
        <v>728</v>
      </c>
      <c r="F815" s="202" t="s">
        <v>729</v>
      </c>
      <c r="G815" s="203" t="s">
        <v>138</v>
      </c>
      <c r="H815" s="204">
        <v>1200</v>
      </c>
      <c r="I815" s="205"/>
      <c r="J815" s="206">
        <f>ROUND(I815*H815,2)</f>
        <v>0</v>
      </c>
      <c r="K815" s="202" t="s">
        <v>128</v>
      </c>
      <c r="L815" s="47"/>
      <c r="M815" s="207" t="s">
        <v>19</v>
      </c>
      <c r="N815" s="208" t="s">
        <v>43</v>
      </c>
      <c r="O815" s="87"/>
      <c r="P815" s="209">
        <f>O815*H815</f>
        <v>0</v>
      </c>
      <c r="Q815" s="209">
        <v>0</v>
      </c>
      <c r="R815" s="209">
        <f>Q815*H815</f>
        <v>0</v>
      </c>
      <c r="S815" s="209">
        <v>0</v>
      </c>
      <c r="T815" s="210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11" t="s">
        <v>129</v>
      </c>
      <c r="AT815" s="211" t="s">
        <v>124</v>
      </c>
      <c r="AU815" s="211" t="s">
        <v>79</v>
      </c>
      <c r="AY815" s="20" t="s">
        <v>121</v>
      </c>
      <c r="BE815" s="212">
        <f>IF(N815="základní",J815,0)</f>
        <v>0</v>
      </c>
      <c r="BF815" s="212">
        <f>IF(N815="snížená",J815,0)</f>
        <v>0</v>
      </c>
      <c r="BG815" s="212">
        <f>IF(N815="zákl. přenesená",J815,0)</f>
        <v>0</v>
      </c>
      <c r="BH815" s="212">
        <f>IF(N815="sníž. přenesená",J815,0)</f>
        <v>0</v>
      </c>
      <c r="BI815" s="212">
        <f>IF(N815="nulová",J815,0)</f>
        <v>0</v>
      </c>
      <c r="BJ815" s="20" t="s">
        <v>77</v>
      </c>
      <c r="BK815" s="212">
        <f>ROUND(I815*H815,2)</f>
        <v>0</v>
      </c>
      <c r="BL815" s="20" t="s">
        <v>129</v>
      </c>
      <c r="BM815" s="211" t="s">
        <v>730</v>
      </c>
    </row>
    <row r="816" s="2" customFormat="1">
      <c r="A816" s="41"/>
      <c r="B816" s="42"/>
      <c r="C816" s="43"/>
      <c r="D816" s="213" t="s">
        <v>131</v>
      </c>
      <c r="E816" s="43"/>
      <c r="F816" s="214" t="s">
        <v>731</v>
      </c>
      <c r="G816" s="43"/>
      <c r="H816" s="43"/>
      <c r="I816" s="215"/>
      <c r="J816" s="43"/>
      <c r="K816" s="43"/>
      <c r="L816" s="47"/>
      <c r="M816" s="216"/>
      <c r="N816" s="217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131</v>
      </c>
      <c r="AU816" s="20" t="s">
        <v>79</v>
      </c>
    </row>
    <row r="817" s="2" customFormat="1" ht="16.5" customHeight="1">
      <c r="A817" s="41"/>
      <c r="B817" s="42"/>
      <c r="C817" s="200" t="s">
        <v>732</v>
      </c>
      <c r="D817" s="200" t="s">
        <v>124</v>
      </c>
      <c r="E817" s="201" t="s">
        <v>733</v>
      </c>
      <c r="F817" s="202" t="s">
        <v>734</v>
      </c>
      <c r="G817" s="203" t="s">
        <v>138</v>
      </c>
      <c r="H817" s="204">
        <v>1200</v>
      </c>
      <c r="I817" s="205"/>
      <c r="J817" s="206">
        <f>ROUND(I817*H817,2)</f>
        <v>0</v>
      </c>
      <c r="K817" s="202" t="s">
        <v>128</v>
      </c>
      <c r="L817" s="47"/>
      <c r="M817" s="207" t="s">
        <v>19</v>
      </c>
      <c r="N817" s="208" t="s">
        <v>43</v>
      </c>
      <c r="O817" s="87"/>
      <c r="P817" s="209">
        <f>O817*H817</f>
        <v>0</v>
      </c>
      <c r="Q817" s="209">
        <v>0</v>
      </c>
      <c r="R817" s="209">
        <f>Q817*H817</f>
        <v>0</v>
      </c>
      <c r="S817" s="209">
        <v>0</v>
      </c>
      <c r="T817" s="210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1" t="s">
        <v>129</v>
      </c>
      <c r="AT817" s="211" t="s">
        <v>124</v>
      </c>
      <c r="AU817" s="211" t="s">
        <v>79</v>
      </c>
      <c r="AY817" s="20" t="s">
        <v>121</v>
      </c>
      <c r="BE817" s="212">
        <f>IF(N817="základní",J817,0)</f>
        <v>0</v>
      </c>
      <c r="BF817" s="212">
        <f>IF(N817="snížená",J817,0)</f>
        <v>0</v>
      </c>
      <c r="BG817" s="212">
        <f>IF(N817="zákl. přenesená",J817,0)</f>
        <v>0</v>
      </c>
      <c r="BH817" s="212">
        <f>IF(N817="sníž. přenesená",J817,0)</f>
        <v>0</v>
      </c>
      <c r="BI817" s="212">
        <f>IF(N817="nulová",J817,0)</f>
        <v>0</v>
      </c>
      <c r="BJ817" s="20" t="s">
        <v>77</v>
      </c>
      <c r="BK817" s="212">
        <f>ROUND(I817*H817,2)</f>
        <v>0</v>
      </c>
      <c r="BL817" s="20" t="s">
        <v>129</v>
      </c>
      <c r="BM817" s="211" t="s">
        <v>735</v>
      </c>
    </row>
    <row r="818" s="2" customFormat="1">
      <c r="A818" s="41"/>
      <c r="B818" s="42"/>
      <c r="C818" s="43"/>
      <c r="D818" s="213" t="s">
        <v>131</v>
      </c>
      <c r="E818" s="43"/>
      <c r="F818" s="214" t="s">
        <v>736</v>
      </c>
      <c r="G818" s="43"/>
      <c r="H818" s="43"/>
      <c r="I818" s="215"/>
      <c r="J818" s="43"/>
      <c r="K818" s="43"/>
      <c r="L818" s="47"/>
      <c r="M818" s="216"/>
      <c r="N818" s="217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131</v>
      </c>
      <c r="AU818" s="20" t="s">
        <v>79</v>
      </c>
    </row>
    <row r="819" s="2" customFormat="1" ht="24.15" customHeight="1">
      <c r="A819" s="41"/>
      <c r="B819" s="42"/>
      <c r="C819" s="200" t="s">
        <v>737</v>
      </c>
      <c r="D819" s="200" t="s">
        <v>124</v>
      </c>
      <c r="E819" s="201" t="s">
        <v>738</v>
      </c>
      <c r="F819" s="202" t="s">
        <v>739</v>
      </c>
      <c r="G819" s="203" t="s">
        <v>138</v>
      </c>
      <c r="H819" s="204">
        <v>108000</v>
      </c>
      <c r="I819" s="205"/>
      <c r="J819" s="206">
        <f>ROUND(I819*H819,2)</f>
        <v>0</v>
      </c>
      <c r="K819" s="202" t="s">
        <v>128</v>
      </c>
      <c r="L819" s="47"/>
      <c r="M819" s="207" t="s">
        <v>19</v>
      </c>
      <c r="N819" s="208" t="s">
        <v>43</v>
      </c>
      <c r="O819" s="87"/>
      <c r="P819" s="209">
        <f>O819*H819</f>
        <v>0</v>
      </c>
      <c r="Q819" s="209">
        <v>0</v>
      </c>
      <c r="R819" s="209">
        <f>Q819*H819</f>
        <v>0</v>
      </c>
      <c r="S819" s="209">
        <v>0</v>
      </c>
      <c r="T819" s="210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1" t="s">
        <v>129</v>
      </c>
      <c r="AT819" s="211" t="s">
        <v>124</v>
      </c>
      <c r="AU819" s="211" t="s">
        <v>79</v>
      </c>
      <c r="AY819" s="20" t="s">
        <v>121</v>
      </c>
      <c r="BE819" s="212">
        <f>IF(N819="základní",J819,0)</f>
        <v>0</v>
      </c>
      <c r="BF819" s="212">
        <f>IF(N819="snížená",J819,0)</f>
        <v>0</v>
      </c>
      <c r="BG819" s="212">
        <f>IF(N819="zákl. přenesená",J819,0)</f>
        <v>0</v>
      </c>
      <c r="BH819" s="212">
        <f>IF(N819="sníž. přenesená",J819,0)</f>
        <v>0</v>
      </c>
      <c r="BI819" s="212">
        <f>IF(N819="nulová",J819,0)</f>
        <v>0</v>
      </c>
      <c r="BJ819" s="20" t="s">
        <v>77</v>
      </c>
      <c r="BK819" s="212">
        <f>ROUND(I819*H819,2)</f>
        <v>0</v>
      </c>
      <c r="BL819" s="20" t="s">
        <v>129</v>
      </c>
      <c r="BM819" s="211" t="s">
        <v>740</v>
      </c>
    </row>
    <row r="820" s="2" customFormat="1">
      <c r="A820" s="41"/>
      <c r="B820" s="42"/>
      <c r="C820" s="43"/>
      <c r="D820" s="213" t="s">
        <v>131</v>
      </c>
      <c r="E820" s="43"/>
      <c r="F820" s="214" t="s">
        <v>741</v>
      </c>
      <c r="G820" s="43"/>
      <c r="H820" s="43"/>
      <c r="I820" s="215"/>
      <c r="J820" s="43"/>
      <c r="K820" s="43"/>
      <c r="L820" s="47"/>
      <c r="M820" s="216"/>
      <c r="N820" s="217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131</v>
      </c>
      <c r="AU820" s="20" t="s">
        <v>79</v>
      </c>
    </row>
    <row r="821" s="14" customFormat="1">
      <c r="A821" s="14"/>
      <c r="B821" s="229"/>
      <c r="C821" s="230"/>
      <c r="D821" s="220" t="s">
        <v>133</v>
      </c>
      <c r="E821" s="231" t="s">
        <v>19</v>
      </c>
      <c r="F821" s="232" t="s">
        <v>726</v>
      </c>
      <c r="G821" s="230"/>
      <c r="H821" s="233">
        <v>108000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39" t="s">
        <v>133</v>
      </c>
      <c r="AU821" s="239" t="s">
        <v>79</v>
      </c>
      <c r="AV821" s="14" t="s">
        <v>79</v>
      </c>
      <c r="AW821" s="14" t="s">
        <v>33</v>
      </c>
      <c r="AX821" s="14" t="s">
        <v>77</v>
      </c>
      <c r="AY821" s="239" t="s">
        <v>121</v>
      </c>
    </row>
    <row r="822" s="2" customFormat="1" ht="16.5" customHeight="1">
      <c r="A822" s="41"/>
      <c r="B822" s="42"/>
      <c r="C822" s="200" t="s">
        <v>742</v>
      </c>
      <c r="D822" s="200" t="s">
        <v>124</v>
      </c>
      <c r="E822" s="201" t="s">
        <v>743</v>
      </c>
      <c r="F822" s="202" t="s">
        <v>744</v>
      </c>
      <c r="G822" s="203" t="s">
        <v>138</v>
      </c>
      <c r="H822" s="204">
        <v>1200</v>
      </c>
      <c r="I822" s="205"/>
      <c r="J822" s="206">
        <f>ROUND(I822*H822,2)</f>
        <v>0</v>
      </c>
      <c r="K822" s="202" t="s">
        <v>128</v>
      </c>
      <c r="L822" s="47"/>
      <c r="M822" s="207" t="s">
        <v>19</v>
      </c>
      <c r="N822" s="208" t="s">
        <v>43</v>
      </c>
      <c r="O822" s="87"/>
      <c r="P822" s="209">
        <f>O822*H822</f>
        <v>0</v>
      </c>
      <c r="Q822" s="209">
        <v>0</v>
      </c>
      <c r="R822" s="209">
        <f>Q822*H822</f>
        <v>0</v>
      </c>
      <c r="S822" s="209">
        <v>0</v>
      </c>
      <c r="T822" s="210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11" t="s">
        <v>129</v>
      </c>
      <c r="AT822" s="211" t="s">
        <v>124</v>
      </c>
      <c r="AU822" s="211" t="s">
        <v>79</v>
      </c>
      <c r="AY822" s="20" t="s">
        <v>121</v>
      </c>
      <c r="BE822" s="212">
        <f>IF(N822="základní",J822,0)</f>
        <v>0</v>
      </c>
      <c r="BF822" s="212">
        <f>IF(N822="snížená",J822,0)</f>
        <v>0</v>
      </c>
      <c r="BG822" s="212">
        <f>IF(N822="zákl. přenesená",J822,0)</f>
        <v>0</v>
      </c>
      <c r="BH822" s="212">
        <f>IF(N822="sníž. přenesená",J822,0)</f>
        <v>0</v>
      </c>
      <c r="BI822" s="212">
        <f>IF(N822="nulová",J822,0)</f>
        <v>0</v>
      </c>
      <c r="BJ822" s="20" t="s">
        <v>77</v>
      </c>
      <c r="BK822" s="212">
        <f>ROUND(I822*H822,2)</f>
        <v>0</v>
      </c>
      <c r="BL822" s="20" t="s">
        <v>129</v>
      </c>
      <c r="BM822" s="211" t="s">
        <v>745</v>
      </c>
    </row>
    <row r="823" s="2" customFormat="1">
      <c r="A823" s="41"/>
      <c r="B823" s="42"/>
      <c r="C823" s="43"/>
      <c r="D823" s="213" t="s">
        <v>131</v>
      </c>
      <c r="E823" s="43"/>
      <c r="F823" s="214" t="s">
        <v>746</v>
      </c>
      <c r="G823" s="43"/>
      <c r="H823" s="43"/>
      <c r="I823" s="215"/>
      <c r="J823" s="43"/>
      <c r="K823" s="43"/>
      <c r="L823" s="47"/>
      <c r="M823" s="216"/>
      <c r="N823" s="217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131</v>
      </c>
      <c r="AU823" s="20" t="s">
        <v>79</v>
      </c>
    </row>
    <row r="824" s="2" customFormat="1" ht="21.75" customHeight="1">
      <c r="A824" s="41"/>
      <c r="B824" s="42"/>
      <c r="C824" s="200" t="s">
        <v>747</v>
      </c>
      <c r="D824" s="200" t="s">
        <v>124</v>
      </c>
      <c r="E824" s="201" t="s">
        <v>748</v>
      </c>
      <c r="F824" s="202" t="s">
        <v>749</v>
      </c>
      <c r="G824" s="203" t="s">
        <v>145</v>
      </c>
      <c r="H824" s="204">
        <v>6</v>
      </c>
      <c r="I824" s="205"/>
      <c r="J824" s="206">
        <f>ROUND(I824*H824,2)</f>
        <v>0</v>
      </c>
      <c r="K824" s="202" t="s">
        <v>128</v>
      </c>
      <c r="L824" s="47"/>
      <c r="M824" s="207" t="s">
        <v>19</v>
      </c>
      <c r="N824" s="208" t="s">
        <v>43</v>
      </c>
      <c r="O824" s="87"/>
      <c r="P824" s="209">
        <f>O824*H824</f>
        <v>0</v>
      </c>
      <c r="Q824" s="209">
        <v>0</v>
      </c>
      <c r="R824" s="209">
        <f>Q824*H824</f>
        <v>0</v>
      </c>
      <c r="S824" s="209">
        <v>0</v>
      </c>
      <c r="T824" s="210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1" t="s">
        <v>129</v>
      </c>
      <c r="AT824" s="211" t="s">
        <v>124</v>
      </c>
      <c r="AU824" s="211" t="s">
        <v>79</v>
      </c>
      <c r="AY824" s="20" t="s">
        <v>121</v>
      </c>
      <c r="BE824" s="212">
        <f>IF(N824="základní",J824,0)</f>
        <v>0</v>
      </c>
      <c r="BF824" s="212">
        <f>IF(N824="snížená",J824,0)</f>
        <v>0</v>
      </c>
      <c r="BG824" s="212">
        <f>IF(N824="zákl. přenesená",J824,0)</f>
        <v>0</v>
      </c>
      <c r="BH824" s="212">
        <f>IF(N824="sníž. přenesená",J824,0)</f>
        <v>0</v>
      </c>
      <c r="BI824" s="212">
        <f>IF(N824="nulová",J824,0)</f>
        <v>0</v>
      </c>
      <c r="BJ824" s="20" t="s">
        <v>77</v>
      </c>
      <c r="BK824" s="212">
        <f>ROUND(I824*H824,2)</f>
        <v>0</v>
      </c>
      <c r="BL824" s="20" t="s">
        <v>129</v>
      </c>
      <c r="BM824" s="211" t="s">
        <v>750</v>
      </c>
    </row>
    <row r="825" s="2" customFormat="1">
      <c r="A825" s="41"/>
      <c r="B825" s="42"/>
      <c r="C825" s="43"/>
      <c r="D825" s="213" t="s">
        <v>131</v>
      </c>
      <c r="E825" s="43"/>
      <c r="F825" s="214" t="s">
        <v>751</v>
      </c>
      <c r="G825" s="43"/>
      <c r="H825" s="43"/>
      <c r="I825" s="215"/>
      <c r="J825" s="43"/>
      <c r="K825" s="43"/>
      <c r="L825" s="47"/>
      <c r="M825" s="216"/>
      <c r="N825" s="217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131</v>
      </c>
      <c r="AU825" s="20" t="s">
        <v>79</v>
      </c>
    </row>
    <row r="826" s="13" customFormat="1">
      <c r="A826" s="13"/>
      <c r="B826" s="218"/>
      <c r="C826" s="219"/>
      <c r="D826" s="220" t="s">
        <v>133</v>
      </c>
      <c r="E826" s="221" t="s">
        <v>19</v>
      </c>
      <c r="F826" s="222" t="s">
        <v>752</v>
      </c>
      <c r="G826" s="219"/>
      <c r="H826" s="221" t="s">
        <v>19</v>
      </c>
      <c r="I826" s="223"/>
      <c r="J826" s="219"/>
      <c r="K826" s="219"/>
      <c r="L826" s="224"/>
      <c r="M826" s="225"/>
      <c r="N826" s="226"/>
      <c r="O826" s="226"/>
      <c r="P826" s="226"/>
      <c r="Q826" s="226"/>
      <c r="R826" s="226"/>
      <c r="S826" s="226"/>
      <c r="T826" s="22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28" t="s">
        <v>133</v>
      </c>
      <c r="AU826" s="228" t="s">
        <v>79</v>
      </c>
      <c r="AV826" s="13" t="s">
        <v>77</v>
      </c>
      <c r="AW826" s="13" t="s">
        <v>33</v>
      </c>
      <c r="AX826" s="13" t="s">
        <v>72</v>
      </c>
      <c r="AY826" s="228" t="s">
        <v>121</v>
      </c>
    </row>
    <row r="827" s="14" customFormat="1">
      <c r="A827" s="14"/>
      <c r="B827" s="229"/>
      <c r="C827" s="230"/>
      <c r="D827" s="220" t="s">
        <v>133</v>
      </c>
      <c r="E827" s="231" t="s">
        <v>19</v>
      </c>
      <c r="F827" s="232" t="s">
        <v>753</v>
      </c>
      <c r="G827" s="230"/>
      <c r="H827" s="233">
        <v>6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39" t="s">
        <v>133</v>
      </c>
      <c r="AU827" s="239" t="s">
        <v>79</v>
      </c>
      <c r="AV827" s="14" t="s">
        <v>79</v>
      </c>
      <c r="AW827" s="14" t="s">
        <v>33</v>
      </c>
      <c r="AX827" s="14" t="s">
        <v>77</v>
      </c>
      <c r="AY827" s="239" t="s">
        <v>121</v>
      </c>
    </row>
    <row r="828" s="2" customFormat="1" ht="24.15" customHeight="1">
      <c r="A828" s="41"/>
      <c r="B828" s="42"/>
      <c r="C828" s="200" t="s">
        <v>754</v>
      </c>
      <c r="D828" s="200" t="s">
        <v>124</v>
      </c>
      <c r="E828" s="201" t="s">
        <v>755</v>
      </c>
      <c r="F828" s="202" t="s">
        <v>756</v>
      </c>
      <c r="G828" s="203" t="s">
        <v>145</v>
      </c>
      <c r="H828" s="204">
        <v>540</v>
      </c>
      <c r="I828" s="205"/>
      <c r="J828" s="206">
        <f>ROUND(I828*H828,2)</f>
        <v>0</v>
      </c>
      <c r="K828" s="202" t="s">
        <v>128</v>
      </c>
      <c r="L828" s="47"/>
      <c r="M828" s="207" t="s">
        <v>19</v>
      </c>
      <c r="N828" s="208" t="s">
        <v>43</v>
      </c>
      <c r="O828" s="87"/>
      <c r="P828" s="209">
        <f>O828*H828</f>
        <v>0</v>
      </c>
      <c r="Q828" s="209">
        <v>0</v>
      </c>
      <c r="R828" s="209">
        <f>Q828*H828</f>
        <v>0</v>
      </c>
      <c r="S828" s="209">
        <v>0</v>
      </c>
      <c r="T828" s="210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1" t="s">
        <v>129</v>
      </c>
      <c r="AT828" s="211" t="s">
        <v>124</v>
      </c>
      <c r="AU828" s="211" t="s">
        <v>79</v>
      </c>
      <c r="AY828" s="20" t="s">
        <v>121</v>
      </c>
      <c r="BE828" s="212">
        <f>IF(N828="základní",J828,0)</f>
        <v>0</v>
      </c>
      <c r="BF828" s="212">
        <f>IF(N828="snížená",J828,0)</f>
        <v>0</v>
      </c>
      <c r="BG828" s="212">
        <f>IF(N828="zákl. přenesená",J828,0)</f>
        <v>0</v>
      </c>
      <c r="BH828" s="212">
        <f>IF(N828="sníž. přenesená",J828,0)</f>
        <v>0</v>
      </c>
      <c r="BI828" s="212">
        <f>IF(N828="nulová",J828,0)</f>
        <v>0</v>
      </c>
      <c r="BJ828" s="20" t="s">
        <v>77</v>
      </c>
      <c r="BK828" s="212">
        <f>ROUND(I828*H828,2)</f>
        <v>0</v>
      </c>
      <c r="BL828" s="20" t="s">
        <v>129</v>
      </c>
      <c r="BM828" s="211" t="s">
        <v>757</v>
      </c>
    </row>
    <row r="829" s="2" customFormat="1">
      <c r="A829" s="41"/>
      <c r="B829" s="42"/>
      <c r="C829" s="43"/>
      <c r="D829" s="213" t="s">
        <v>131</v>
      </c>
      <c r="E829" s="43"/>
      <c r="F829" s="214" t="s">
        <v>758</v>
      </c>
      <c r="G829" s="43"/>
      <c r="H829" s="43"/>
      <c r="I829" s="215"/>
      <c r="J829" s="43"/>
      <c r="K829" s="43"/>
      <c r="L829" s="47"/>
      <c r="M829" s="216"/>
      <c r="N829" s="217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131</v>
      </c>
      <c r="AU829" s="20" t="s">
        <v>79</v>
      </c>
    </row>
    <row r="830" s="14" customFormat="1">
      <c r="A830" s="14"/>
      <c r="B830" s="229"/>
      <c r="C830" s="230"/>
      <c r="D830" s="220" t="s">
        <v>133</v>
      </c>
      <c r="E830" s="231" t="s">
        <v>19</v>
      </c>
      <c r="F830" s="232" t="s">
        <v>759</v>
      </c>
      <c r="G830" s="230"/>
      <c r="H830" s="233">
        <v>540</v>
      </c>
      <c r="I830" s="234"/>
      <c r="J830" s="230"/>
      <c r="K830" s="230"/>
      <c r="L830" s="235"/>
      <c r="M830" s="236"/>
      <c r="N830" s="237"/>
      <c r="O830" s="237"/>
      <c r="P830" s="237"/>
      <c r="Q830" s="237"/>
      <c r="R830" s="237"/>
      <c r="S830" s="237"/>
      <c r="T830" s="23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39" t="s">
        <v>133</v>
      </c>
      <c r="AU830" s="239" t="s">
        <v>79</v>
      </c>
      <c r="AV830" s="14" t="s">
        <v>79</v>
      </c>
      <c r="AW830" s="14" t="s">
        <v>33</v>
      </c>
      <c r="AX830" s="14" t="s">
        <v>77</v>
      </c>
      <c r="AY830" s="239" t="s">
        <v>121</v>
      </c>
    </row>
    <row r="831" s="2" customFormat="1" ht="21.75" customHeight="1">
      <c r="A831" s="41"/>
      <c r="B831" s="42"/>
      <c r="C831" s="200" t="s">
        <v>760</v>
      </c>
      <c r="D831" s="200" t="s">
        <v>124</v>
      </c>
      <c r="E831" s="201" t="s">
        <v>761</v>
      </c>
      <c r="F831" s="202" t="s">
        <v>762</v>
      </c>
      <c r="G831" s="203" t="s">
        <v>145</v>
      </c>
      <c r="H831" s="204">
        <v>6</v>
      </c>
      <c r="I831" s="205"/>
      <c r="J831" s="206">
        <f>ROUND(I831*H831,2)</f>
        <v>0</v>
      </c>
      <c r="K831" s="202" t="s">
        <v>128</v>
      </c>
      <c r="L831" s="47"/>
      <c r="M831" s="207" t="s">
        <v>19</v>
      </c>
      <c r="N831" s="208" t="s">
        <v>43</v>
      </c>
      <c r="O831" s="87"/>
      <c r="P831" s="209">
        <f>O831*H831</f>
        <v>0</v>
      </c>
      <c r="Q831" s="209">
        <v>0</v>
      </c>
      <c r="R831" s="209">
        <f>Q831*H831</f>
        <v>0</v>
      </c>
      <c r="S831" s="209">
        <v>0</v>
      </c>
      <c r="T831" s="210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11" t="s">
        <v>129</v>
      </c>
      <c r="AT831" s="211" t="s">
        <v>124</v>
      </c>
      <c r="AU831" s="211" t="s">
        <v>79</v>
      </c>
      <c r="AY831" s="20" t="s">
        <v>121</v>
      </c>
      <c r="BE831" s="212">
        <f>IF(N831="základní",J831,0)</f>
        <v>0</v>
      </c>
      <c r="BF831" s="212">
        <f>IF(N831="snížená",J831,0)</f>
        <v>0</v>
      </c>
      <c r="BG831" s="212">
        <f>IF(N831="zákl. přenesená",J831,0)</f>
        <v>0</v>
      </c>
      <c r="BH831" s="212">
        <f>IF(N831="sníž. přenesená",J831,0)</f>
        <v>0</v>
      </c>
      <c r="BI831" s="212">
        <f>IF(N831="nulová",J831,0)</f>
        <v>0</v>
      </c>
      <c r="BJ831" s="20" t="s">
        <v>77</v>
      </c>
      <c r="BK831" s="212">
        <f>ROUND(I831*H831,2)</f>
        <v>0</v>
      </c>
      <c r="BL831" s="20" t="s">
        <v>129</v>
      </c>
      <c r="BM831" s="211" t="s">
        <v>763</v>
      </c>
    </row>
    <row r="832" s="2" customFormat="1">
      <c r="A832" s="41"/>
      <c r="B832" s="42"/>
      <c r="C832" s="43"/>
      <c r="D832" s="213" t="s">
        <v>131</v>
      </c>
      <c r="E832" s="43"/>
      <c r="F832" s="214" t="s">
        <v>764</v>
      </c>
      <c r="G832" s="43"/>
      <c r="H832" s="43"/>
      <c r="I832" s="215"/>
      <c r="J832" s="43"/>
      <c r="K832" s="43"/>
      <c r="L832" s="47"/>
      <c r="M832" s="216"/>
      <c r="N832" s="217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131</v>
      </c>
      <c r="AU832" s="20" t="s">
        <v>79</v>
      </c>
    </row>
    <row r="833" s="2" customFormat="1" ht="24.15" customHeight="1">
      <c r="A833" s="41"/>
      <c r="B833" s="42"/>
      <c r="C833" s="200" t="s">
        <v>765</v>
      </c>
      <c r="D833" s="200" t="s">
        <v>124</v>
      </c>
      <c r="E833" s="201" t="s">
        <v>766</v>
      </c>
      <c r="F833" s="202" t="s">
        <v>767</v>
      </c>
      <c r="G833" s="203" t="s">
        <v>138</v>
      </c>
      <c r="H833" s="204">
        <v>4</v>
      </c>
      <c r="I833" s="205"/>
      <c r="J833" s="206">
        <f>ROUND(I833*H833,2)</f>
        <v>0</v>
      </c>
      <c r="K833" s="202" t="s">
        <v>128</v>
      </c>
      <c r="L833" s="47"/>
      <c r="M833" s="207" t="s">
        <v>19</v>
      </c>
      <c r="N833" s="208" t="s">
        <v>43</v>
      </c>
      <c r="O833" s="87"/>
      <c r="P833" s="209">
        <f>O833*H833</f>
        <v>0</v>
      </c>
      <c r="Q833" s="209">
        <v>0.00012999999999999999</v>
      </c>
      <c r="R833" s="209">
        <f>Q833*H833</f>
        <v>0.00051999999999999995</v>
      </c>
      <c r="S833" s="209">
        <v>0</v>
      </c>
      <c r="T833" s="210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1" t="s">
        <v>129</v>
      </c>
      <c r="AT833" s="211" t="s">
        <v>124</v>
      </c>
      <c r="AU833" s="211" t="s">
        <v>79</v>
      </c>
      <c r="AY833" s="20" t="s">
        <v>121</v>
      </c>
      <c r="BE833" s="212">
        <f>IF(N833="základní",J833,0)</f>
        <v>0</v>
      </c>
      <c r="BF833" s="212">
        <f>IF(N833="snížená",J833,0)</f>
        <v>0</v>
      </c>
      <c r="BG833" s="212">
        <f>IF(N833="zákl. přenesená",J833,0)</f>
        <v>0</v>
      </c>
      <c r="BH833" s="212">
        <f>IF(N833="sníž. přenesená",J833,0)</f>
        <v>0</v>
      </c>
      <c r="BI833" s="212">
        <f>IF(N833="nulová",J833,0)</f>
        <v>0</v>
      </c>
      <c r="BJ833" s="20" t="s">
        <v>77</v>
      </c>
      <c r="BK833" s="212">
        <f>ROUND(I833*H833,2)</f>
        <v>0</v>
      </c>
      <c r="BL833" s="20" t="s">
        <v>129</v>
      </c>
      <c r="BM833" s="211" t="s">
        <v>768</v>
      </c>
    </row>
    <row r="834" s="2" customFormat="1">
      <c r="A834" s="41"/>
      <c r="B834" s="42"/>
      <c r="C834" s="43"/>
      <c r="D834" s="213" t="s">
        <v>131</v>
      </c>
      <c r="E834" s="43"/>
      <c r="F834" s="214" t="s">
        <v>769</v>
      </c>
      <c r="G834" s="43"/>
      <c r="H834" s="43"/>
      <c r="I834" s="215"/>
      <c r="J834" s="43"/>
      <c r="K834" s="43"/>
      <c r="L834" s="47"/>
      <c r="M834" s="216"/>
      <c r="N834" s="217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131</v>
      </c>
      <c r="AU834" s="20" t="s">
        <v>79</v>
      </c>
    </row>
    <row r="835" s="13" customFormat="1">
      <c r="A835" s="13"/>
      <c r="B835" s="218"/>
      <c r="C835" s="219"/>
      <c r="D835" s="220" t="s">
        <v>133</v>
      </c>
      <c r="E835" s="221" t="s">
        <v>19</v>
      </c>
      <c r="F835" s="222" t="s">
        <v>178</v>
      </c>
      <c r="G835" s="219"/>
      <c r="H835" s="221" t="s">
        <v>19</v>
      </c>
      <c r="I835" s="223"/>
      <c r="J835" s="219"/>
      <c r="K835" s="219"/>
      <c r="L835" s="224"/>
      <c r="M835" s="225"/>
      <c r="N835" s="226"/>
      <c r="O835" s="226"/>
      <c r="P835" s="226"/>
      <c r="Q835" s="226"/>
      <c r="R835" s="226"/>
      <c r="S835" s="226"/>
      <c r="T835" s="22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28" t="s">
        <v>133</v>
      </c>
      <c r="AU835" s="228" t="s">
        <v>79</v>
      </c>
      <c r="AV835" s="13" t="s">
        <v>77</v>
      </c>
      <c r="AW835" s="13" t="s">
        <v>33</v>
      </c>
      <c r="AX835" s="13" t="s">
        <v>72</v>
      </c>
      <c r="AY835" s="228" t="s">
        <v>121</v>
      </c>
    </row>
    <row r="836" s="13" customFormat="1">
      <c r="A836" s="13"/>
      <c r="B836" s="218"/>
      <c r="C836" s="219"/>
      <c r="D836" s="220" t="s">
        <v>133</v>
      </c>
      <c r="E836" s="221" t="s">
        <v>19</v>
      </c>
      <c r="F836" s="222" t="s">
        <v>179</v>
      </c>
      <c r="G836" s="219"/>
      <c r="H836" s="221" t="s">
        <v>19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28" t="s">
        <v>133</v>
      </c>
      <c r="AU836" s="228" t="s">
        <v>79</v>
      </c>
      <c r="AV836" s="13" t="s">
        <v>77</v>
      </c>
      <c r="AW836" s="13" t="s">
        <v>33</v>
      </c>
      <c r="AX836" s="13" t="s">
        <v>72</v>
      </c>
      <c r="AY836" s="228" t="s">
        <v>121</v>
      </c>
    </row>
    <row r="837" s="14" customFormat="1">
      <c r="A837" s="14"/>
      <c r="B837" s="229"/>
      <c r="C837" s="230"/>
      <c r="D837" s="220" t="s">
        <v>133</v>
      </c>
      <c r="E837" s="231" t="s">
        <v>19</v>
      </c>
      <c r="F837" s="232" t="s">
        <v>770</v>
      </c>
      <c r="G837" s="230"/>
      <c r="H837" s="233">
        <v>2</v>
      </c>
      <c r="I837" s="234"/>
      <c r="J837" s="230"/>
      <c r="K837" s="230"/>
      <c r="L837" s="235"/>
      <c r="M837" s="236"/>
      <c r="N837" s="237"/>
      <c r="O837" s="237"/>
      <c r="P837" s="237"/>
      <c r="Q837" s="237"/>
      <c r="R837" s="237"/>
      <c r="S837" s="237"/>
      <c r="T837" s="23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39" t="s">
        <v>133</v>
      </c>
      <c r="AU837" s="239" t="s">
        <v>79</v>
      </c>
      <c r="AV837" s="14" t="s">
        <v>79</v>
      </c>
      <c r="AW837" s="14" t="s">
        <v>33</v>
      </c>
      <c r="AX837" s="14" t="s">
        <v>72</v>
      </c>
      <c r="AY837" s="239" t="s">
        <v>121</v>
      </c>
    </row>
    <row r="838" s="13" customFormat="1">
      <c r="A838" s="13"/>
      <c r="B838" s="218"/>
      <c r="C838" s="219"/>
      <c r="D838" s="220" t="s">
        <v>133</v>
      </c>
      <c r="E838" s="221" t="s">
        <v>19</v>
      </c>
      <c r="F838" s="222" t="s">
        <v>181</v>
      </c>
      <c r="G838" s="219"/>
      <c r="H838" s="221" t="s">
        <v>19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28" t="s">
        <v>133</v>
      </c>
      <c r="AU838" s="228" t="s">
        <v>79</v>
      </c>
      <c r="AV838" s="13" t="s">
        <v>77</v>
      </c>
      <c r="AW838" s="13" t="s">
        <v>33</v>
      </c>
      <c r="AX838" s="13" t="s">
        <v>72</v>
      </c>
      <c r="AY838" s="228" t="s">
        <v>121</v>
      </c>
    </row>
    <row r="839" s="14" customFormat="1">
      <c r="A839" s="14"/>
      <c r="B839" s="229"/>
      <c r="C839" s="230"/>
      <c r="D839" s="220" t="s">
        <v>133</v>
      </c>
      <c r="E839" s="231" t="s">
        <v>19</v>
      </c>
      <c r="F839" s="232" t="s">
        <v>77</v>
      </c>
      <c r="G839" s="230"/>
      <c r="H839" s="233">
        <v>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39" t="s">
        <v>133</v>
      </c>
      <c r="AU839" s="239" t="s">
        <v>79</v>
      </c>
      <c r="AV839" s="14" t="s">
        <v>79</v>
      </c>
      <c r="AW839" s="14" t="s">
        <v>33</v>
      </c>
      <c r="AX839" s="14" t="s">
        <v>72</v>
      </c>
      <c r="AY839" s="239" t="s">
        <v>121</v>
      </c>
    </row>
    <row r="840" s="13" customFormat="1">
      <c r="A840" s="13"/>
      <c r="B840" s="218"/>
      <c r="C840" s="219"/>
      <c r="D840" s="220" t="s">
        <v>133</v>
      </c>
      <c r="E840" s="221" t="s">
        <v>19</v>
      </c>
      <c r="F840" s="222" t="s">
        <v>182</v>
      </c>
      <c r="G840" s="219"/>
      <c r="H840" s="221" t="s">
        <v>19</v>
      </c>
      <c r="I840" s="223"/>
      <c r="J840" s="219"/>
      <c r="K840" s="219"/>
      <c r="L840" s="224"/>
      <c r="M840" s="225"/>
      <c r="N840" s="226"/>
      <c r="O840" s="226"/>
      <c r="P840" s="226"/>
      <c r="Q840" s="226"/>
      <c r="R840" s="226"/>
      <c r="S840" s="226"/>
      <c r="T840" s="22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28" t="s">
        <v>133</v>
      </c>
      <c r="AU840" s="228" t="s">
        <v>79</v>
      </c>
      <c r="AV840" s="13" t="s">
        <v>77</v>
      </c>
      <c r="AW840" s="13" t="s">
        <v>33</v>
      </c>
      <c r="AX840" s="13" t="s">
        <v>72</v>
      </c>
      <c r="AY840" s="228" t="s">
        <v>121</v>
      </c>
    </row>
    <row r="841" s="14" customFormat="1">
      <c r="A841" s="14"/>
      <c r="B841" s="229"/>
      <c r="C841" s="230"/>
      <c r="D841" s="220" t="s">
        <v>133</v>
      </c>
      <c r="E841" s="231" t="s">
        <v>19</v>
      </c>
      <c r="F841" s="232" t="s">
        <v>77</v>
      </c>
      <c r="G841" s="230"/>
      <c r="H841" s="233">
        <v>1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39" t="s">
        <v>133</v>
      </c>
      <c r="AU841" s="239" t="s">
        <v>79</v>
      </c>
      <c r="AV841" s="14" t="s">
        <v>79</v>
      </c>
      <c r="AW841" s="14" t="s">
        <v>33</v>
      </c>
      <c r="AX841" s="14" t="s">
        <v>72</v>
      </c>
      <c r="AY841" s="239" t="s">
        <v>121</v>
      </c>
    </row>
    <row r="842" s="15" customFormat="1">
      <c r="A842" s="15"/>
      <c r="B842" s="240"/>
      <c r="C842" s="241"/>
      <c r="D842" s="220" t="s">
        <v>133</v>
      </c>
      <c r="E842" s="242" t="s">
        <v>19</v>
      </c>
      <c r="F842" s="243" t="s">
        <v>173</v>
      </c>
      <c r="G842" s="241"/>
      <c r="H842" s="244">
        <v>4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0" t="s">
        <v>133</v>
      </c>
      <c r="AU842" s="250" t="s">
        <v>79</v>
      </c>
      <c r="AV842" s="15" t="s">
        <v>129</v>
      </c>
      <c r="AW842" s="15" t="s">
        <v>33</v>
      </c>
      <c r="AX842" s="15" t="s">
        <v>77</v>
      </c>
      <c r="AY842" s="250" t="s">
        <v>121</v>
      </c>
    </row>
    <row r="843" s="2" customFormat="1" ht="24.15" customHeight="1">
      <c r="A843" s="41"/>
      <c r="B843" s="42"/>
      <c r="C843" s="200" t="s">
        <v>771</v>
      </c>
      <c r="D843" s="200" t="s">
        <v>124</v>
      </c>
      <c r="E843" s="201" t="s">
        <v>772</v>
      </c>
      <c r="F843" s="202" t="s">
        <v>773</v>
      </c>
      <c r="G843" s="203" t="s">
        <v>138</v>
      </c>
      <c r="H843" s="204">
        <v>16</v>
      </c>
      <c r="I843" s="205"/>
      <c r="J843" s="206">
        <f>ROUND(I843*H843,2)</f>
        <v>0</v>
      </c>
      <c r="K843" s="202" t="s">
        <v>128</v>
      </c>
      <c r="L843" s="47"/>
      <c r="M843" s="207" t="s">
        <v>19</v>
      </c>
      <c r="N843" s="208" t="s">
        <v>43</v>
      </c>
      <c r="O843" s="87"/>
      <c r="P843" s="209">
        <f>O843*H843</f>
        <v>0</v>
      </c>
      <c r="Q843" s="209">
        <v>4.0000000000000003E-05</v>
      </c>
      <c r="R843" s="209">
        <f>Q843*H843</f>
        <v>0.00064000000000000005</v>
      </c>
      <c r="S843" s="209">
        <v>0</v>
      </c>
      <c r="T843" s="210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1" t="s">
        <v>129</v>
      </c>
      <c r="AT843" s="211" t="s">
        <v>124</v>
      </c>
      <c r="AU843" s="211" t="s">
        <v>79</v>
      </c>
      <c r="AY843" s="20" t="s">
        <v>121</v>
      </c>
      <c r="BE843" s="212">
        <f>IF(N843="základní",J843,0)</f>
        <v>0</v>
      </c>
      <c r="BF843" s="212">
        <f>IF(N843="snížená",J843,0)</f>
        <v>0</v>
      </c>
      <c r="BG843" s="212">
        <f>IF(N843="zákl. přenesená",J843,0)</f>
        <v>0</v>
      </c>
      <c r="BH843" s="212">
        <f>IF(N843="sníž. přenesená",J843,0)</f>
        <v>0</v>
      </c>
      <c r="BI843" s="212">
        <f>IF(N843="nulová",J843,0)</f>
        <v>0</v>
      </c>
      <c r="BJ843" s="20" t="s">
        <v>77</v>
      </c>
      <c r="BK843" s="212">
        <f>ROUND(I843*H843,2)</f>
        <v>0</v>
      </c>
      <c r="BL843" s="20" t="s">
        <v>129</v>
      </c>
      <c r="BM843" s="211" t="s">
        <v>774</v>
      </c>
    </row>
    <row r="844" s="2" customFormat="1">
      <c r="A844" s="41"/>
      <c r="B844" s="42"/>
      <c r="C844" s="43"/>
      <c r="D844" s="213" t="s">
        <v>131</v>
      </c>
      <c r="E844" s="43"/>
      <c r="F844" s="214" t="s">
        <v>775</v>
      </c>
      <c r="G844" s="43"/>
      <c r="H844" s="43"/>
      <c r="I844" s="215"/>
      <c r="J844" s="43"/>
      <c r="K844" s="43"/>
      <c r="L844" s="47"/>
      <c r="M844" s="216"/>
      <c r="N844" s="217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131</v>
      </c>
      <c r="AU844" s="20" t="s">
        <v>79</v>
      </c>
    </row>
    <row r="845" s="13" customFormat="1">
      <c r="A845" s="13"/>
      <c r="B845" s="218"/>
      <c r="C845" s="219"/>
      <c r="D845" s="220" t="s">
        <v>133</v>
      </c>
      <c r="E845" s="221" t="s">
        <v>19</v>
      </c>
      <c r="F845" s="222" t="s">
        <v>776</v>
      </c>
      <c r="G845" s="219"/>
      <c r="H845" s="221" t="s">
        <v>19</v>
      </c>
      <c r="I845" s="223"/>
      <c r="J845" s="219"/>
      <c r="K845" s="219"/>
      <c r="L845" s="224"/>
      <c r="M845" s="225"/>
      <c r="N845" s="226"/>
      <c r="O845" s="226"/>
      <c r="P845" s="226"/>
      <c r="Q845" s="226"/>
      <c r="R845" s="226"/>
      <c r="S845" s="226"/>
      <c r="T845" s="22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28" t="s">
        <v>133</v>
      </c>
      <c r="AU845" s="228" t="s">
        <v>79</v>
      </c>
      <c r="AV845" s="13" t="s">
        <v>77</v>
      </c>
      <c r="AW845" s="13" t="s">
        <v>33</v>
      </c>
      <c r="AX845" s="13" t="s">
        <v>72</v>
      </c>
      <c r="AY845" s="228" t="s">
        <v>121</v>
      </c>
    </row>
    <row r="846" s="13" customFormat="1">
      <c r="A846" s="13"/>
      <c r="B846" s="218"/>
      <c r="C846" s="219"/>
      <c r="D846" s="220" t="s">
        <v>133</v>
      </c>
      <c r="E846" s="221" t="s">
        <v>19</v>
      </c>
      <c r="F846" s="222" t="s">
        <v>179</v>
      </c>
      <c r="G846" s="219"/>
      <c r="H846" s="221" t="s">
        <v>19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28" t="s">
        <v>133</v>
      </c>
      <c r="AU846" s="228" t="s">
        <v>79</v>
      </c>
      <c r="AV846" s="13" t="s">
        <v>77</v>
      </c>
      <c r="AW846" s="13" t="s">
        <v>33</v>
      </c>
      <c r="AX846" s="13" t="s">
        <v>72</v>
      </c>
      <c r="AY846" s="228" t="s">
        <v>121</v>
      </c>
    </row>
    <row r="847" s="14" customFormat="1">
      <c r="A847" s="14"/>
      <c r="B847" s="229"/>
      <c r="C847" s="230"/>
      <c r="D847" s="220" t="s">
        <v>133</v>
      </c>
      <c r="E847" s="231" t="s">
        <v>19</v>
      </c>
      <c r="F847" s="232" t="s">
        <v>180</v>
      </c>
      <c r="G847" s="230"/>
      <c r="H847" s="233">
        <v>8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39" t="s">
        <v>133</v>
      </c>
      <c r="AU847" s="239" t="s">
        <v>79</v>
      </c>
      <c r="AV847" s="14" t="s">
        <v>79</v>
      </c>
      <c r="AW847" s="14" t="s">
        <v>33</v>
      </c>
      <c r="AX847" s="14" t="s">
        <v>72</v>
      </c>
      <c r="AY847" s="239" t="s">
        <v>121</v>
      </c>
    </row>
    <row r="848" s="13" customFormat="1">
      <c r="A848" s="13"/>
      <c r="B848" s="218"/>
      <c r="C848" s="219"/>
      <c r="D848" s="220" t="s">
        <v>133</v>
      </c>
      <c r="E848" s="221" t="s">
        <v>19</v>
      </c>
      <c r="F848" s="222" t="s">
        <v>181</v>
      </c>
      <c r="G848" s="219"/>
      <c r="H848" s="221" t="s">
        <v>19</v>
      </c>
      <c r="I848" s="223"/>
      <c r="J848" s="219"/>
      <c r="K848" s="219"/>
      <c r="L848" s="224"/>
      <c r="M848" s="225"/>
      <c r="N848" s="226"/>
      <c r="O848" s="226"/>
      <c r="P848" s="226"/>
      <c r="Q848" s="226"/>
      <c r="R848" s="226"/>
      <c r="S848" s="226"/>
      <c r="T848" s="22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28" t="s">
        <v>133</v>
      </c>
      <c r="AU848" s="228" t="s">
        <v>79</v>
      </c>
      <c r="AV848" s="13" t="s">
        <v>77</v>
      </c>
      <c r="AW848" s="13" t="s">
        <v>33</v>
      </c>
      <c r="AX848" s="13" t="s">
        <v>72</v>
      </c>
      <c r="AY848" s="228" t="s">
        <v>121</v>
      </c>
    </row>
    <row r="849" s="14" customFormat="1">
      <c r="A849" s="14"/>
      <c r="B849" s="229"/>
      <c r="C849" s="230"/>
      <c r="D849" s="220" t="s">
        <v>133</v>
      </c>
      <c r="E849" s="231" t="s">
        <v>19</v>
      </c>
      <c r="F849" s="232" t="s">
        <v>129</v>
      </c>
      <c r="G849" s="230"/>
      <c r="H849" s="233">
        <v>4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39" t="s">
        <v>133</v>
      </c>
      <c r="AU849" s="239" t="s">
        <v>79</v>
      </c>
      <c r="AV849" s="14" t="s">
        <v>79</v>
      </c>
      <c r="AW849" s="14" t="s">
        <v>33</v>
      </c>
      <c r="AX849" s="14" t="s">
        <v>72</v>
      </c>
      <c r="AY849" s="239" t="s">
        <v>121</v>
      </c>
    </row>
    <row r="850" s="13" customFormat="1">
      <c r="A850" s="13"/>
      <c r="B850" s="218"/>
      <c r="C850" s="219"/>
      <c r="D850" s="220" t="s">
        <v>133</v>
      </c>
      <c r="E850" s="221" t="s">
        <v>19</v>
      </c>
      <c r="F850" s="222" t="s">
        <v>182</v>
      </c>
      <c r="G850" s="219"/>
      <c r="H850" s="221" t="s">
        <v>19</v>
      </c>
      <c r="I850" s="223"/>
      <c r="J850" s="219"/>
      <c r="K850" s="219"/>
      <c r="L850" s="224"/>
      <c r="M850" s="225"/>
      <c r="N850" s="226"/>
      <c r="O850" s="226"/>
      <c r="P850" s="226"/>
      <c r="Q850" s="226"/>
      <c r="R850" s="226"/>
      <c r="S850" s="226"/>
      <c r="T850" s="227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28" t="s">
        <v>133</v>
      </c>
      <c r="AU850" s="228" t="s">
        <v>79</v>
      </c>
      <c r="AV850" s="13" t="s">
        <v>77</v>
      </c>
      <c r="AW850" s="13" t="s">
        <v>33</v>
      </c>
      <c r="AX850" s="13" t="s">
        <v>72</v>
      </c>
      <c r="AY850" s="228" t="s">
        <v>121</v>
      </c>
    </row>
    <row r="851" s="14" customFormat="1">
      <c r="A851" s="14"/>
      <c r="B851" s="229"/>
      <c r="C851" s="230"/>
      <c r="D851" s="220" t="s">
        <v>133</v>
      </c>
      <c r="E851" s="231" t="s">
        <v>19</v>
      </c>
      <c r="F851" s="232" t="s">
        <v>129</v>
      </c>
      <c r="G851" s="230"/>
      <c r="H851" s="233">
        <v>4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39" t="s">
        <v>133</v>
      </c>
      <c r="AU851" s="239" t="s">
        <v>79</v>
      </c>
      <c r="AV851" s="14" t="s">
        <v>79</v>
      </c>
      <c r="AW851" s="14" t="s">
        <v>33</v>
      </c>
      <c r="AX851" s="14" t="s">
        <v>72</v>
      </c>
      <c r="AY851" s="239" t="s">
        <v>121</v>
      </c>
    </row>
    <row r="852" s="15" customFormat="1">
      <c r="A852" s="15"/>
      <c r="B852" s="240"/>
      <c r="C852" s="241"/>
      <c r="D852" s="220" t="s">
        <v>133</v>
      </c>
      <c r="E852" s="242" t="s">
        <v>19</v>
      </c>
      <c r="F852" s="243" t="s">
        <v>173</v>
      </c>
      <c r="G852" s="241"/>
      <c r="H852" s="244">
        <v>16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0" t="s">
        <v>133</v>
      </c>
      <c r="AU852" s="250" t="s">
        <v>79</v>
      </c>
      <c r="AV852" s="15" t="s">
        <v>129</v>
      </c>
      <c r="AW852" s="15" t="s">
        <v>33</v>
      </c>
      <c r="AX852" s="15" t="s">
        <v>77</v>
      </c>
      <c r="AY852" s="250" t="s">
        <v>121</v>
      </c>
    </row>
    <row r="853" s="12" customFormat="1" ht="22.8" customHeight="1">
      <c r="A853" s="12"/>
      <c r="B853" s="184"/>
      <c r="C853" s="185"/>
      <c r="D853" s="186" t="s">
        <v>71</v>
      </c>
      <c r="E853" s="198" t="s">
        <v>777</v>
      </c>
      <c r="F853" s="198" t="s">
        <v>778</v>
      </c>
      <c r="G853" s="185"/>
      <c r="H853" s="185"/>
      <c r="I853" s="188"/>
      <c r="J853" s="199">
        <f>BK853</f>
        <v>0</v>
      </c>
      <c r="K853" s="185"/>
      <c r="L853" s="190"/>
      <c r="M853" s="191"/>
      <c r="N853" s="192"/>
      <c r="O853" s="192"/>
      <c r="P853" s="193">
        <f>SUM(P854:P871)</f>
        <v>0</v>
      </c>
      <c r="Q853" s="192"/>
      <c r="R853" s="193">
        <f>SUM(R854:R871)</f>
        <v>0</v>
      </c>
      <c r="S853" s="192"/>
      <c r="T853" s="194">
        <f>SUM(T854:T871)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195" t="s">
        <v>77</v>
      </c>
      <c r="AT853" s="196" t="s">
        <v>71</v>
      </c>
      <c r="AU853" s="196" t="s">
        <v>77</v>
      </c>
      <c r="AY853" s="195" t="s">
        <v>121</v>
      </c>
      <c r="BK853" s="197">
        <f>SUM(BK854:BK871)</f>
        <v>0</v>
      </c>
    </row>
    <row r="854" s="2" customFormat="1" ht="16.5" customHeight="1">
      <c r="A854" s="41"/>
      <c r="B854" s="42"/>
      <c r="C854" s="200" t="s">
        <v>779</v>
      </c>
      <c r="D854" s="200" t="s">
        <v>124</v>
      </c>
      <c r="E854" s="201" t="s">
        <v>780</v>
      </c>
      <c r="F854" s="202" t="s">
        <v>781</v>
      </c>
      <c r="G854" s="203" t="s">
        <v>782</v>
      </c>
      <c r="H854" s="204">
        <v>26.103000000000002</v>
      </c>
      <c r="I854" s="205"/>
      <c r="J854" s="206">
        <f>ROUND(I854*H854,2)</f>
        <v>0</v>
      </c>
      <c r="K854" s="202" t="s">
        <v>128</v>
      </c>
      <c r="L854" s="47"/>
      <c r="M854" s="207" t="s">
        <v>19</v>
      </c>
      <c r="N854" s="208" t="s">
        <v>43</v>
      </c>
      <c r="O854" s="87"/>
      <c r="P854" s="209">
        <f>O854*H854</f>
        <v>0</v>
      </c>
      <c r="Q854" s="209">
        <v>0</v>
      </c>
      <c r="R854" s="209">
        <f>Q854*H854</f>
        <v>0</v>
      </c>
      <c r="S854" s="209">
        <v>0</v>
      </c>
      <c r="T854" s="210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1" t="s">
        <v>129</v>
      </c>
      <c r="AT854" s="211" t="s">
        <v>124</v>
      </c>
      <c r="AU854" s="211" t="s">
        <v>79</v>
      </c>
      <c r="AY854" s="20" t="s">
        <v>121</v>
      </c>
      <c r="BE854" s="212">
        <f>IF(N854="základní",J854,0)</f>
        <v>0</v>
      </c>
      <c r="BF854" s="212">
        <f>IF(N854="snížená",J854,0)</f>
        <v>0</v>
      </c>
      <c r="BG854" s="212">
        <f>IF(N854="zákl. přenesená",J854,0)</f>
        <v>0</v>
      </c>
      <c r="BH854" s="212">
        <f>IF(N854="sníž. přenesená",J854,0)</f>
        <v>0</v>
      </c>
      <c r="BI854" s="212">
        <f>IF(N854="nulová",J854,0)</f>
        <v>0</v>
      </c>
      <c r="BJ854" s="20" t="s">
        <v>77</v>
      </c>
      <c r="BK854" s="212">
        <f>ROUND(I854*H854,2)</f>
        <v>0</v>
      </c>
      <c r="BL854" s="20" t="s">
        <v>129</v>
      </c>
      <c r="BM854" s="211" t="s">
        <v>783</v>
      </c>
    </row>
    <row r="855" s="2" customFormat="1">
      <c r="A855" s="41"/>
      <c r="B855" s="42"/>
      <c r="C855" s="43"/>
      <c r="D855" s="213" t="s">
        <v>131</v>
      </c>
      <c r="E855" s="43"/>
      <c r="F855" s="214" t="s">
        <v>784</v>
      </c>
      <c r="G855" s="43"/>
      <c r="H855" s="43"/>
      <c r="I855" s="215"/>
      <c r="J855" s="43"/>
      <c r="K855" s="43"/>
      <c r="L855" s="47"/>
      <c r="M855" s="216"/>
      <c r="N855" s="217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131</v>
      </c>
      <c r="AU855" s="20" t="s">
        <v>79</v>
      </c>
    </row>
    <row r="856" s="2" customFormat="1" ht="24.15" customHeight="1">
      <c r="A856" s="41"/>
      <c r="B856" s="42"/>
      <c r="C856" s="200" t="s">
        <v>785</v>
      </c>
      <c r="D856" s="200" t="s">
        <v>124</v>
      </c>
      <c r="E856" s="201" t="s">
        <v>786</v>
      </c>
      <c r="F856" s="202" t="s">
        <v>787</v>
      </c>
      <c r="G856" s="203" t="s">
        <v>782</v>
      </c>
      <c r="H856" s="204">
        <v>26.103000000000002</v>
      </c>
      <c r="I856" s="205"/>
      <c r="J856" s="206">
        <f>ROUND(I856*H856,2)</f>
        <v>0</v>
      </c>
      <c r="K856" s="202" t="s">
        <v>128</v>
      </c>
      <c r="L856" s="47"/>
      <c r="M856" s="207" t="s">
        <v>19</v>
      </c>
      <c r="N856" s="208" t="s">
        <v>43</v>
      </c>
      <c r="O856" s="87"/>
      <c r="P856" s="209">
        <f>O856*H856</f>
        <v>0</v>
      </c>
      <c r="Q856" s="209">
        <v>0</v>
      </c>
      <c r="R856" s="209">
        <f>Q856*H856</f>
        <v>0</v>
      </c>
      <c r="S856" s="209">
        <v>0</v>
      </c>
      <c r="T856" s="210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11" t="s">
        <v>129</v>
      </c>
      <c r="AT856" s="211" t="s">
        <v>124</v>
      </c>
      <c r="AU856" s="211" t="s">
        <v>79</v>
      </c>
      <c r="AY856" s="20" t="s">
        <v>121</v>
      </c>
      <c r="BE856" s="212">
        <f>IF(N856="základní",J856,0)</f>
        <v>0</v>
      </c>
      <c r="BF856" s="212">
        <f>IF(N856="snížená",J856,0)</f>
        <v>0</v>
      </c>
      <c r="BG856" s="212">
        <f>IF(N856="zákl. přenesená",J856,0)</f>
        <v>0</v>
      </c>
      <c r="BH856" s="212">
        <f>IF(N856="sníž. přenesená",J856,0)</f>
        <v>0</v>
      </c>
      <c r="BI856" s="212">
        <f>IF(N856="nulová",J856,0)</f>
        <v>0</v>
      </c>
      <c r="BJ856" s="20" t="s">
        <v>77</v>
      </c>
      <c r="BK856" s="212">
        <f>ROUND(I856*H856,2)</f>
        <v>0</v>
      </c>
      <c r="BL856" s="20" t="s">
        <v>129</v>
      </c>
      <c r="BM856" s="211" t="s">
        <v>788</v>
      </c>
    </row>
    <row r="857" s="2" customFormat="1">
      <c r="A857" s="41"/>
      <c r="B857" s="42"/>
      <c r="C857" s="43"/>
      <c r="D857" s="213" t="s">
        <v>131</v>
      </c>
      <c r="E857" s="43"/>
      <c r="F857" s="214" t="s">
        <v>789</v>
      </c>
      <c r="G857" s="43"/>
      <c r="H857" s="43"/>
      <c r="I857" s="215"/>
      <c r="J857" s="43"/>
      <c r="K857" s="43"/>
      <c r="L857" s="47"/>
      <c r="M857" s="216"/>
      <c r="N857" s="217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131</v>
      </c>
      <c r="AU857" s="20" t="s">
        <v>79</v>
      </c>
    </row>
    <row r="858" s="2" customFormat="1" ht="21.75" customHeight="1">
      <c r="A858" s="41"/>
      <c r="B858" s="42"/>
      <c r="C858" s="200" t="s">
        <v>790</v>
      </c>
      <c r="D858" s="200" t="s">
        <v>124</v>
      </c>
      <c r="E858" s="201" t="s">
        <v>791</v>
      </c>
      <c r="F858" s="202" t="s">
        <v>792</v>
      </c>
      <c r="G858" s="203" t="s">
        <v>782</v>
      </c>
      <c r="H858" s="204">
        <v>26.103000000000002</v>
      </c>
      <c r="I858" s="205"/>
      <c r="J858" s="206">
        <f>ROUND(I858*H858,2)</f>
        <v>0</v>
      </c>
      <c r="K858" s="202" t="s">
        <v>128</v>
      </c>
      <c r="L858" s="47"/>
      <c r="M858" s="207" t="s">
        <v>19</v>
      </c>
      <c r="N858" s="208" t="s">
        <v>43</v>
      </c>
      <c r="O858" s="87"/>
      <c r="P858" s="209">
        <f>O858*H858</f>
        <v>0</v>
      </c>
      <c r="Q858" s="209">
        <v>0</v>
      </c>
      <c r="R858" s="209">
        <f>Q858*H858</f>
        <v>0</v>
      </c>
      <c r="S858" s="209">
        <v>0</v>
      </c>
      <c r="T858" s="210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1" t="s">
        <v>129</v>
      </c>
      <c r="AT858" s="211" t="s">
        <v>124</v>
      </c>
      <c r="AU858" s="211" t="s">
        <v>79</v>
      </c>
      <c r="AY858" s="20" t="s">
        <v>121</v>
      </c>
      <c r="BE858" s="212">
        <f>IF(N858="základní",J858,0)</f>
        <v>0</v>
      </c>
      <c r="BF858" s="212">
        <f>IF(N858="snížená",J858,0)</f>
        <v>0</v>
      </c>
      <c r="BG858" s="212">
        <f>IF(N858="zákl. přenesená",J858,0)</f>
        <v>0</v>
      </c>
      <c r="BH858" s="212">
        <f>IF(N858="sníž. přenesená",J858,0)</f>
        <v>0</v>
      </c>
      <c r="BI858" s="212">
        <f>IF(N858="nulová",J858,0)</f>
        <v>0</v>
      </c>
      <c r="BJ858" s="20" t="s">
        <v>77</v>
      </c>
      <c r="BK858" s="212">
        <f>ROUND(I858*H858,2)</f>
        <v>0</v>
      </c>
      <c r="BL858" s="20" t="s">
        <v>129</v>
      </c>
      <c r="BM858" s="211" t="s">
        <v>793</v>
      </c>
    </row>
    <row r="859" s="2" customFormat="1">
      <c r="A859" s="41"/>
      <c r="B859" s="42"/>
      <c r="C859" s="43"/>
      <c r="D859" s="213" t="s">
        <v>131</v>
      </c>
      <c r="E859" s="43"/>
      <c r="F859" s="214" t="s">
        <v>794</v>
      </c>
      <c r="G859" s="43"/>
      <c r="H859" s="43"/>
      <c r="I859" s="215"/>
      <c r="J859" s="43"/>
      <c r="K859" s="43"/>
      <c r="L859" s="47"/>
      <c r="M859" s="216"/>
      <c r="N859" s="217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131</v>
      </c>
      <c r="AU859" s="20" t="s">
        <v>79</v>
      </c>
    </row>
    <row r="860" s="2" customFormat="1" ht="24.15" customHeight="1">
      <c r="A860" s="41"/>
      <c r="B860" s="42"/>
      <c r="C860" s="200" t="s">
        <v>795</v>
      </c>
      <c r="D860" s="200" t="s">
        <v>124</v>
      </c>
      <c r="E860" s="201" t="s">
        <v>796</v>
      </c>
      <c r="F860" s="202" t="s">
        <v>797</v>
      </c>
      <c r="G860" s="203" t="s">
        <v>782</v>
      </c>
      <c r="H860" s="204">
        <v>182.721</v>
      </c>
      <c r="I860" s="205"/>
      <c r="J860" s="206">
        <f>ROUND(I860*H860,2)</f>
        <v>0</v>
      </c>
      <c r="K860" s="202" t="s">
        <v>128</v>
      </c>
      <c r="L860" s="47"/>
      <c r="M860" s="207" t="s">
        <v>19</v>
      </c>
      <c r="N860" s="208" t="s">
        <v>43</v>
      </c>
      <c r="O860" s="87"/>
      <c r="P860" s="209">
        <f>O860*H860</f>
        <v>0</v>
      </c>
      <c r="Q860" s="209">
        <v>0</v>
      </c>
      <c r="R860" s="209">
        <f>Q860*H860</f>
        <v>0</v>
      </c>
      <c r="S860" s="209">
        <v>0</v>
      </c>
      <c r="T860" s="210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1" t="s">
        <v>129</v>
      </c>
      <c r="AT860" s="211" t="s">
        <v>124</v>
      </c>
      <c r="AU860" s="211" t="s">
        <v>79</v>
      </c>
      <c r="AY860" s="20" t="s">
        <v>121</v>
      </c>
      <c r="BE860" s="212">
        <f>IF(N860="základní",J860,0)</f>
        <v>0</v>
      </c>
      <c r="BF860" s="212">
        <f>IF(N860="snížená",J860,0)</f>
        <v>0</v>
      </c>
      <c r="BG860" s="212">
        <f>IF(N860="zákl. přenesená",J860,0)</f>
        <v>0</v>
      </c>
      <c r="BH860" s="212">
        <f>IF(N860="sníž. přenesená",J860,0)</f>
        <v>0</v>
      </c>
      <c r="BI860" s="212">
        <f>IF(N860="nulová",J860,0)</f>
        <v>0</v>
      </c>
      <c r="BJ860" s="20" t="s">
        <v>77</v>
      </c>
      <c r="BK860" s="212">
        <f>ROUND(I860*H860,2)</f>
        <v>0</v>
      </c>
      <c r="BL860" s="20" t="s">
        <v>129</v>
      </c>
      <c r="BM860" s="211" t="s">
        <v>798</v>
      </c>
    </row>
    <row r="861" s="2" customFormat="1">
      <c r="A861" s="41"/>
      <c r="B861" s="42"/>
      <c r="C861" s="43"/>
      <c r="D861" s="213" t="s">
        <v>131</v>
      </c>
      <c r="E861" s="43"/>
      <c r="F861" s="214" t="s">
        <v>799</v>
      </c>
      <c r="G861" s="43"/>
      <c r="H861" s="43"/>
      <c r="I861" s="215"/>
      <c r="J861" s="43"/>
      <c r="K861" s="43"/>
      <c r="L861" s="47"/>
      <c r="M861" s="216"/>
      <c r="N861" s="217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131</v>
      </c>
      <c r="AU861" s="20" t="s">
        <v>79</v>
      </c>
    </row>
    <row r="862" s="14" customFormat="1">
      <c r="A862" s="14"/>
      <c r="B862" s="229"/>
      <c r="C862" s="230"/>
      <c r="D862" s="220" t="s">
        <v>133</v>
      </c>
      <c r="E862" s="231" t="s">
        <v>19</v>
      </c>
      <c r="F862" s="232" t="s">
        <v>800</v>
      </c>
      <c r="G862" s="230"/>
      <c r="H862" s="233">
        <v>182.721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39" t="s">
        <v>133</v>
      </c>
      <c r="AU862" s="239" t="s">
        <v>79</v>
      </c>
      <c r="AV862" s="14" t="s">
        <v>79</v>
      </c>
      <c r="AW862" s="14" t="s">
        <v>33</v>
      </c>
      <c r="AX862" s="14" t="s">
        <v>77</v>
      </c>
      <c r="AY862" s="239" t="s">
        <v>121</v>
      </c>
    </row>
    <row r="863" s="2" customFormat="1" ht="24.15" customHeight="1">
      <c r="A863" s="41"/>
      <c r="B863" s="42"/>
      <c r="C863" s="200" t="s">
        <v>801</v>
      </c>
      <c r="D863" s="200" t="s">
        <v>124</v>
      </c>
      <c r="E863" s="201" t="s">
        <v>802</v>
      </c>
      <c r="F863" s="202" t="s">
        <v>803</v>
      </c>
      <c r="G863" s="203" t="s">
        <v>782</v>
      </c>
      <c r="H863" s="204">
        <v>1.1339999999999999</v>
      </c>
      <c r="I863" s="205"/>
      <c r="J863" s="206">
        <f>ROUND(I863*H863,2)</f>
        <v>0</v>
      </c>
      <c r="K863" s="202" t="s">
        <v>128</v>
      </c>
      <c r="L863" s="47"/>
      <c r="M863" s="207" t="s">
        <v>19</v>
      </c>
      <c r="N863" s="208" t="s">
        <v>43</v>
      </c>
      <c r="O863" s="87"/>
      <c r="P863" s="209">
        <f>O863*H863</f>
        <v>0</v>
      </c>
      <c r="Q863" s="209">
        <v>0</v>
      </c>
      <c r="R863" s="209">
        <f>Q863*H863</f>
        <v>0</v>
      </c>
      <c r="S863" s="209">
        <v>0</v>
      </c>
      <c r="T863" s="210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1" t="s">
        <v>129</v>
      </c>
      <c r="AT863" s="211" t="s">
        <v>124</v>
      </c>
      <c r="AU863" s="211" t="s">
        <v>79</v>
      </c>
      <c r="AY863" s="20" t="s">
        <v>121</v>
      </c>
      <c r="BE863" s="212">
        <f>IF(N863="základní",J863,0)</f>
        <v>0</v>
      </c>
      <c r="BF863" s="212">
        <f>IF(N863="snížená",J863,0)</f>
        <v>0</v>
      </c>
      <c r="BG863" s="212">
        <f>IF(N863="zákl. přenesená",J863,0)</f>
        <v>0</v>
      </c>
      <c r="BH863" s="212">
        <f>IF(N863="sníž. přenesená",J863,0)</f>
        <v>0</v>
      </c>
      <c r="BI863" s="212">
        <f>IF(N863="nulová",J863,0)</f>
        <v>0</v>
      </c>
      <c r="BJ863" s="20" t="s">
        <v>77</v>
      </c>
      <c r="BK863" s="212">
        <f>ROUND(I863*H863,2)</f>
        <v>0</v>
      </c>
      <c r="BL863" s="20" t="s">
        <v>129</v>
      </c>
      <c r="BM863" s="211" t="s">
        <v>804</v>
      </c>
    </row>
    <row r="864" s="2" customFormat="1">
      <c r="A864" s="41"/>
      <c r="B864" s="42"/>
      <c r="C864" s="43"/>
      <c r="D864" s="213" t="s">
        <v>131</v>
      </c>
      <c r="E864" s="43"/>
      <c r="F864" s="214" t="s">
        <v>805</v>
      </c>
      <c r="G864" s="43"/>
      <c r="H864" s="43"/>
      <c r="I864" s="215"/>
      <c r="J864" s="43"/>
      <c r="K864" s="43"/>
      <c r="L864" s="47"/>
      <c r="M864" s="216"/>
      <c r="N864" s="217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131</v>
      </c>
      <c r="AU864" s="20" t="s">
        <v>79</v>
      </c>
    </row>
    <row r="865" s="2" customFormat="1" ht="24.15" customHeight="1">
      <c r="A865" s="41"/>
      <c r="B865" s="42"/>
      <c r="C865" s="200" t="s">
        <v>806</v>
      </c>
      <c r="D865" s="200" t="s">
        <v>124</v>
      </c>
      <c r="E865" s="201" t="s">
        <v>807</v>
      </c>
      <c r="F865" s="202" t="s">
        <v>808</v>
      </c>
      <c r="G865" s="203" t="s">
        <v>782</v>
      </c>
      <c r="H865" s="204">
        <v>10.065</v>
      </c>
      <c r="I865" s="205"/>
      <c r="J865" s="206">
        <f>ROUND(I865*H865,2)</f>
        <v>0</v>
      </c>
      <c r="K865" s="202" t="s">
        <v>128</v>
      </c>
      <c r="L865" s="47"/>
      <c r="M865" s="207" t="s">
        <v>19</v>
      </c>
      <c r="N865" s="208" t="s">
        <v>43</v>
      </c>
      <c r="O865" s="87"/>
      <c r="P865" s="209">
        <f>O865*H865</f>
        <v>0</v>
      </c>
      <c r="Q865" s="209">
        <v>0</v>
      </c>
      <c r="R865" s="209">
        <f>Q865*H865</f>
        <v>0</v>
      </c>
      <c r="S865" s="209">
        <v>0</v>
      </c>
      <c r="T865" s="210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1" t="s">
        <v>129</v>
      </c>
      <c r="AT865" s="211" t="s">
        <v>124</v>
      </c>
      <c r="AU865" s="211" t="s">
        <v>79</v>
      </c>
      <c r="AY865" s="20" t="s">
        <v>121</v>
      </c>
      <c r="BE865" s="212">
        <f>IF(N865="základní",J865,0)</f>
        <v>0</v>
      </c>
      <c r="BF865" s="212">
        <f>IF(N865="snížená",J865,0)</f>
        <v>0</v>
      </c>
      <c r="BG865" s="212">
        <f>IF(N865="zákl. přenesená",J865,0)</f>
        <v>0</v>
      </c>
      <c r="BH865" s="212">
        <f>IF(N865="sníž. přenesená",J865,0)</f>
        <v>0</v>
      </c>
      <c r="BI865" s="212">
        <f>IF(N865="nulová",J865,0)</f>
        <v>0</v>
      </c>
      <c r="BJ865" s="20" t="s">
        <v>77</v>
      </c>
      <c r="BK865" s="212">
        <f>ROUND(I865*H865,2)</f>
        <v>0</v>
      </c>
      <c r="BL865" s="20" t="s">
        <v>129</v>
      </c>
      <c r="BM865" s="211" t="s">
        <v>809</v>
      </c>
    </row>
    <row r="866" s="2" customFormat="1">
      <c r="A866" s="41"/>
      <c r="B866" s="42"/>
      <c r="C866" s="43"/>
      <c r="D866" s="213" t="s">
        <v>131</v>
      </c>
      <c r="E866" s="43"/>
      <c r="F866" s="214" t="s">
        <v>810</v>
      </c>
      <c r="G866" s="43"/>
      <c r="H866" s="43"/>
      <c r="I866" s="215"/>
      <c r="J866" s="43"/>
      <c r="K866" s="43"/>
      <c r="L866" s="47"/>
      <c r="M866" s="216"/>
      <c r="N866" s="217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131</v>
      </c>
      <c r="AU866" s="20" t="s">
        <v>79</v>
      </c>
    </row>
    <row r="867" s="2" customFormat="1" ht="24.15" customHeight="1">
      <c r="A867" s="41"/>
      <c r="B867" s="42"/>
      <c r="C867" s="200" t="s">
        <v>811</v>
      </c>
      <c r="D867" s="200" t="s">
        <v>124</v>
      </c>
      <c r="E867" s="201" t="s">
        <v>812</v>
      </c>
      <c r="F867" s="202" t="s">
        <v>813</v>
      </c>
      <c r="G867" s="203" t="s">
        <v>782</v>
      </c>
      <c r="H867" s="204">
        <v>13.662000000000001</v>
      </c>
      <c r="I867" s="205"/>
      <c r="J867" s="206">
        <f>ROUND(I867*H867,2)</f>
        <v>0</v>
      </c>
      <c r="K867" s="202" t="s">
        <v>128</v>
      </c>
      <c r="L867" s="47"/>
      <c r="M867" s="207" t="s">
        <v>19</v>
      </c>
      <c r="N867" s="208" t="s">
        <v>43</v>
      </c>
      <c r="O867" s="87"/>
      <c r="P867" s="209">
        <f>O867*H867</f>
        <v>0</v>
      </c>
      <c r="Q867" s="209">
        <v>0</v>
      </c>
      <c r="R867" s="209">
        <f>Q867*H867</f>
        <v>0</v>
      </c>
      <c r="S867" s="209">
        <v>0</v>
      </c>
      <c r="T867" s="210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1" t="s">
        <v>129</v>
      </c>
      <c r="AT867" s="211" t="s">
        <v>124</v>
      </c>
      <c r="AU867" s="211" t="s">
        <v>79</v>
      </c>
      <c r="AY867" s="20" t="s">
        <v>121</v>
      </c>
      <c r="BE867" s="212">
        <f>IF(N867="základní",J867,0)</f>
        <v>0</v>
      </c>
      <c r="BF867" s="212">
        <f>IF(N867="snížená",J867,0)</f>
        <v>0</v>
      </c>
      <c r="BG867" s="212">
        <f>IF(N867="zákl. přenesená",J867,0)</f>
        <v>0</v>
      </c>
      <c r="BH867" s="212">
        <f>IF(N867="sníž. přenesená",J867,0)</f>
        <v>0</v>
      </c>
      <c r="BI867" s="212">
        <f>IF(N867="nulová",J867,0)</f>
        <v>0</v>
      </c>
      <c r="BJ867" s="20" t="s">
        <v>77</v>
      </c>
      <c r="BK867" s="212">
        <f>ROUND(I867*H867,2)</f>
        <v>0</v>
      </c>
      <c r="BL867" s="20" t="s">
        <v>129</v>
      </c>
      <c r="BM867" s="211" t="s">
        <v>814</v>
      </c>
    </row>
    <row r="868" s="2" customFormat="1">
      <c r="A868" s="41"/>
      <c r="B868" s="42"/>
      <c r="C868" s="43"/>
      <c r="D868" s="213" t="s">
        <v>131</v>
      </c>
      <c r="E868" s="43"/>
      <c r="F868" s="214" t="s">
        <v>815</v>
      </c>
      <c r="G868" s="43"/>
      <c r="H868" s="43"/>
      <c r="I868" s="215"/>
      <c r="J868" s="43"/>
      <c r="K868" s="43"/>
      <c r="L868" s="47"/>
      <c r="M868" s="216"/>
      <c r="N868" s="217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131</v>
      </c>
      <c r="AU868" s="20" t="s">
        <v>79</v>
      </c>
    </row>
    <row r="869" s="2" customFormat="1" ht="24.15" customHeight="1">
      <c r="A869" s="41"/>
      <c r="B869" s="42"/>
      <c r="C869" s="200" t="s">
        <v>816</v>
      </c>
      <c r="D869" s="200" t="s">
        <v>124</v>
      </c>
      <c r="E869" s="201" t="s">
        <v>817</v>
      </c>
      <c r="F869" s="202" t="s">
        <v>818</v>
      </c>
      <c r="G869" s="203" t="s">
        <v>782</v>
      </c>
      <c r="H869" s="204">
        <v>1.242</v>
      </c>
      <c r="I869" s="205"/>
      <c r="J869" s="206">
        <f>ROUND(I869*H869,2)</f>
        <v>0</v>
      </c>
      <c r="K869" s="202" t="s">
        <v>128</v>
      </c>
      <c r="L869" s="47"/>
      <c r="M869" s="207" t="s">
        <v>19</v>
      </c>
      <c r="N869" s="208" t="s">
        <v>43</v>
      </c>
      <c r="O869" s="87"/>
      <c r="P869" s="209">
        <f>O869*H869</f>
        <v>0</v>
      </c>
      <c r="Q869" s="209">
        <v>0</v>
      </c>
      <c r="R869" s="209">
        <f>Q869*H869</f>
        <v>0</v>
      </c>
      <c r="S869" s="209">
        <v>0</v>
      </c>
      <c r="T869" s="210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1" t="s">
        <v>129</v>
      </c>
      <c r="AT869" s="211" t="s">
        <v>124</v>
      </c>
      <c r="AU869" s="211" t="s">
        <v>79</v>
      </c>
      <c r="AY869" s="20" t="s">
        <v>121</v>
      </c>
      <c r="BE869" s="212">
        <f>IF(N869="základní",J869,0)</f>
        <v>0</v>
      </c>
      <c r="BF869" s="212">
        <f>IF(N869="snížená",J869,0)</f>
        <v>0</v>
      </c>
      <c r="BG869" s="212">
        <f>IF(N869="zákl. přenesená",J869,0)</f>
        <v>0</v>
      </c>
      <c r="BH869" s="212">
        <f>IF(N869="sníž. přenesená",J869,0)</f>
        <v>0</v>
      </c>
      <c r="BI869" s="212">
        <f>IF(N869="nulová",J869,0)</f>
        <v>0</v>
      </c>
      <c r="BJ869" s="20" t="s">
        <v>77</v>
      </c>
      <c r="BK869" s="212">
        <f>ROUND(I869*H869,2)</f>
        <v>0</v>
      </c>
      <c r="BL869" s="20" t="s">
        <v>129</v>
      </c>
      <c r="BM869" s="211" t="s">
        <v>819</v>
      </c>
    </row>
    <row r="870" s="2" customFormat="1">
      <c r="A870" s="41"/>
      <c r="B870" s="42"/>
      <c r="C870" s="43"/>
      <c r="D870" s="213" t="s">
        <v>131</v>
      </c>
      <c r="E870" s="43"/>
      <c r="F870" s="214" t="s">
        <v>820</v>
      </c>
      <c r="G870" s="43"/>
      <c r="H870" s="43"/>
      <c r="I870" s="215"/>
      <c r="J870" s="43"/>
      <c r="K870" s="43"/>
      <c r="L870" s="47"/>
      <c r="M870" s="216"/>
      <c r="N870" s="217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131</v>
      </c>
      <c r="AU870" s="20" t="s">
        <v>79</v>
      </c>
    </row>
    <row r="871" s="14" customFormat="1">
      <c r="A871" s="14"/>
      <c r="B871" s="229"/>
      <c r="C871" s="230"/>
      <c r="D871" s="220" t="s">
        <v>133</v>
      </c>
      <c r="E871" s="231" t="s">
        <v>19</v>
      </c>
      <c r="F871" s="232" t="s">
        <v>821</v>
      </c>
      <c r="G871" s="230"/>
      <c r="H871" s="233">
        <v>1.242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39" t="s">
        <v>133</v>
      </c>
      <c r="AU871" s="239" t="s">
        <v>79</v>
      </c>
      <c r="AV871" s="14" t="s">
        <v>79</v>
      </c>
      <c r="AW871" s="14" t="s">
        <v>33</v>
      </c>
      <c r="AX871" s="14" t="s">
        <v>77</v>
      </c>
      <c r="AY871" s="239" t="s">
        <v>121</v>
      </c>
    </row>
    <row r="872" s="12" customFormat="1" ht="22.8" customHeight="1">
      <c r="A872" s="12"/>
      <c r="B872" s="184"/>
      <c r="C872" s="185"/>
      <c r="D872" s="186" t="s">
        <v>71</v>
      </c>
      <c r="E872" s="198" t="s">
        <v>822</v>
      </c>
      <c r="F872" s="198" t="s">
        <v>823</v>
      </c>
      <c r="G872" s="185"/>
      <c r="H872" s="185"/>
      <c r="I872" s="188"/>
      <c r="J872" s="199">
        <f>BK872</f>
        <v>0</v>
      </c>
      <c r="K872" s="185"/>
      <c r="L872" s="190"/>
      <c r="M872" s="191"/>
      <c r="N872" s="192"/>
      <c r="O872" s="192"/>
      <c r="P872" s="193">
        <f>SUM(P873:P874)</f>
        <v>0</v>
      </c>
      <c r="Q872" s="192"/>
      <c r="R872" s="193">
        <f>SUM(R873:R874)</f>
        <v>0</v>
      </c>
      <c r="S872" s="192"/>
      <c r="T872" s="194">
        <f>SUM(T873:T874)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195" t="s">
        <v>77</v>
      </c>
      <c r="AT872" s="196" t="s">
        <v>71</v>
      </c>
      <c r="AU872" s="196" t="s">
        <v>77</v>
      </c>
      <c r="AY872" s="195" t="s">
        <v>121</v>
      </c>
      <c r="BK872" s="197">
        <f>SUM(BK873:BK874)</f>
        <v>0</v>
      </c>
    </row>
    <row r="873" s="2" customFormat="1" ht="33" customHeight="1">
      <c r="A873" s="41"/>
      <c r="B873" s="42"/>
      <c r="C873" s="200" t="s">
        <v>824</v>
      </c>
      <c r="D873" s="200" t="s">
        <v>124</v>
      </c>
      <c r="E873" s="201" t="s">
        <v>825</v>
      </c>
      <c r="F873" s="202" t="s">
        <v>826</v>
      </c>
      <c r="G873" s="203" t="s">
        <v>782</v>
      </c>
      <c r="H873" s="204">
        <v>34.597000000000001</v>
      </c>
      <c r="I873" s="205"/>
      <c r="J873" s="206">
        <f>ROUND(I873*H873,2)</f>
        <v>0</v>
      </c>
      <c r="K873" s="202" t="s">
        <v>128</v>
      </c>
      <c r="L873" s="47"/>
      <c r="M873" s="207" t="s">
        <v>19</v>
      </c>
      <c r="N873" s="208" t="s">
        <v>43</v>
      </c>
      <c r="O873" s="87"/>
      <c r="P873" s="209">
        <f>O873*H873</f>
        <v>0</v>
      </c>
      <c r="Q873" s="209">
        <v>0</v>
      </c>
      <c r="R873" s="209">
        <f>Q873*H873</f>
        <v>0</v>
      </c>
      <c r="S873" s="209">
        <v>0</v>
      </c>
      <c r="T873" s="210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1" t="s">
        <v>129</v>
      </c>
      <c r="AT873" s="211" t="s">
        <v>124</v>
      </c>
      <c r="AU873" s="211" t="s">
        <v>79</v>
      </c>
      <c r="AY873" s="20" t="s">
        <v>121</v>
      </c>
      <c r="BE873" s="212">
        <f>IF(N873="základní",J873,0)</f>
        <v>0</v>
      </c>
      <c r="BF873" s="212">
        <f>IF(N873="snížená",J873,0)</f>
        <v>0</v>
      </c>
      <c r="BG873" s="212">
        <f>IF(N873="zákl. přenesená",J873,0)</f>
        <v>0</v>
      </c>
      <c r="BH873" s="212">
        <f>IF(N873="sníž. přenesená",J873,0)</f>
        <v>0</v>
      </c>
      <c r="BI873" s="212">
        <f>IF(N873="nulová",J873,0)</f>
        <v>0</v>
      </c>
      <c r="BJ873" s="20" t="s">
        <v>77</v>
      </c>
      <c r="BK873" s="212">
        <f>ROUND(I873*H873,2)</f>
        <v>0</v>
      </c>
      <c r="BL873" s="20" t="s">
        <v>129</v>
      </c>
      <c r="BM873" s="211" t="s">
        <v>827</v>
      </c>
    </row>
    <row r="874" s="2" customFormat="1">
      <c r="A874" s="41"/>
      <c r="B874" s="42"/>
      <c r="C874" s="43"/>
      <c r="D874" s="213" t="s">
        <v>131</v>
      </c>
      <c r="E874" s="43"/>
      <c r="F874" s="214" t="s">
        <v>828</v>
      </c>
      <c r="G874" s="43"/>
      <c r="H874" s="43"/>
      <c r="I874" s="215"/>
      <c r="J874" s="43"/>
      <c r="K874" s="43"/>
      <c r="L874" s="47"/>
      <c r="M874" s="216"/>
      <c r="N874" s="217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131</v>
      </c>
      <c r="AU874" s="20" t="s">
        <v>79</v>
      </c>
    </row>
    <row r="875" s="12" customFormat="1" ht="25.92" customHeight="1">
      <c r="A875" s="12"/>
      <c r="B875" s="184"/>
      <c r="C875" s="185"/>
      <c r="D875" s="186" t="s">
        <v>71</v>
      </c>
      <c r="E875" s="187" t="s">
        <v>829</v>
      </c>
      <c r="F875" s="187" t="s">
        <v>830</v>
      </c>
      <c r="G875" s="185"/>
      <c r="H875" s="185"/>
      <c r="I875" s="188"/>
      <c r="J875" s="189">
        <f>BK875</f>
        <v>0</v>
      </c>
      <c r="K875" s="185"/>
      <c r="L875" s="190"/>
      <c r="M875" s="191"/>
      <c r="N875" s="192"/>
      <c r="O875" s="192"/>
      <c r="P875" s="193">
        <f>P876+P889+P923+P928+P934+P937+P982+P1044+P1074</f>
        <v>0</v>
      </c>
      <c r="Q875" s="192"/>
      <c r="R875" s="193">
        <f>R876+R889+R923+R928+R934+R937+R982+R1044+R1074</f>
        <v>0.52270716000000006</v>
      </c>
      <c r="S875" s="192"/>
      <c r="T875" s="194">
        <f>T876+T889+T923+T928+T934+T937+T982+T1044+T1074</f>
        <v>0.88887289999999997</v>
      </c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R875" s="195" t="s">
        <v>79</v>
      </c>
      <c r="AT875" s="196" t="s">
        <v>71</v>
      </c>
      <c r="AU875" s="196" t="s">
        <v>72</v>
      </c>
      <c r="AY875" s="195" t="s">
        <v>121</v>
      </c>
      <c r="BK875" s="197">
        <f>BK876+BK889+BK923+BK928+BK934+BK937+BK982+BK1044+BK1074</f>
        <v>0</v>
      </c>
    </row>
    <row r="876" s="12" customFormat="1" ht="22.8" customHeight="1">
      <c r="A876" s="12"/>
      <c r="B876" s="184"/>
      <c r="C876" s="185"/>
      <c r="D876" s="186" t="s">
        <v>71</v>
      </c>
      <c r="E876" s="198" t="s">
        <v>831</v>
      </c>
      <c r="F876" s="198" t="s">
        <v>832</v>
      </c>
      <c r="G876" s="185"/>
      <c r="H876" s="185"/>
      <c r="I876" s="188"/>
      <c r="J876" s="199">
        <f>BK876</f>
        <v>0</v>
      </c>
      <c r="K876" s="185"/>
      <c r="L876" s="190"/>
      <c r="M876" s="191"/>
      <c r="N876" s="192"/>
      <c r="O876" s="192"/>
      <c r="P876" s="193">
        <f>SUM(P877:P888)</f>
        <v>0</v>
      </c>
      <c r="Q876" s="192"/>
      <c r="R876" s="193">
        <f>SUM(R877:R888)</f>
        <v>0</v>
      </c>
      <c r="S876" s="192"/>
      <c r="T876" s="194">
        <f>SUM(T877:T888)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195" t="s">
        <v>79</v>
      </c>
      <c r="AT876" s="196" t="s">
        <v>71</v>
      </c>
      <c r="AU876" s="196" t="s">
        <v>77</v>
      </c>
      <c r="AY876" s="195" t="s">
        <v>121</v>
      </c>
      <c r="BK876" s="197">
        <f>SUM(BK877:BK888)</f>
        <v>0</v>
      </c>
    </row>
    <row r="877" s="2" customFormat="1" ht="16.5" customHeight="1">
      <c r="A877" s="41"/>
      <c r="B877" s="42"/>
      <c r="C877" s="200" t="s">
        <v>833</v>
      </c>
      <c r="D877" s="200" t="s">
        <v>124</v>
      </c>
      <c r="E877" s="201" t="s">
        <v>834</v>
      </c>
      <c r="F877" s="202" t="s">
        <v>835</v>
      </c>
      <c r="G877" s="203" t="s">
        <v>145</v>
      </c>
      <c r="H877" s="204">
        <v>121.13</v>
      </c>
      <c r="I877" s="205"/>
      <c r="J877" s="206">
        <f>ROUND(I877*H877,2)</f>
        <v>0</v>
      </c>
      <c r="K877" s="202" t="s">
        <v>19</v>
      </c>
      <c r="L877" s="47"/>
      <c r="M877" s="207" t="s">
        <v>19</v>
      </c>
      <c r="N877" s="208" t="s">
        <v>43</v>
      </c>
      <c r="O877" s="87"/>
      <c r="P877" s="209">
        <f>O877*H877</f>
        <v>0</v>
      </c>
      <c r="Q877" s="209">
        <v>0</v>
      </c>
      <c r="R877" s="209">
        <f>Q877*H877</f>
        <v>0</v>
      </c>
      <c r="S877" s="209">
        <v>0</v>
      </c>
      <c r="T877" s="210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1" t="s">
        <v>285</v>
      </c>
      <c r="AT877" s="211" t="s">
        <v>124</v>
      </c>
      <c r="AU877" s="211" t="s">
        <v>79</v>
      </c>
      <c r="AY877" s="20" t="s">
        <v>121</v>
      </c>
      <c r="BE877" s="212">
        <f>IF(N877="základní",J877,0)</f>
        <v>0</v>
      </c>
      <c r="BF877" s="212">
        <f>IF(N877="snížená",J877,0)</f>
        <v>0</v>
      </c>
      <c r="BG877" s="212">
        <f>IF(N877="zákl. přenesená",J877,0)</f>
        <v>0</v>
      </c>
      <c r="BH877" s="212">
        <f>IF(N877="sníž. přenesená",J877,0)</f>
        <v>0</v>
      </c>
      <c r="BI877" s="212">
        <f>IF(N877="nulová",J877,0)</f>
        <v>0</v>
      </c>
      <c r="BJ877" s="20" t="s">
        <v>77</v>
      </c>
      <c r="BK877" s="212">
        <f>ROUND(I877*H877,2)</f>
        <v>0</v>
      </c>
      <c r="BL877" s="20" t="s">
        <v>285</v>
      </c>
      <c r="BM877" s="211" t="s">
        <v>836</v>
      </c>
    </row>
    <row r="878" s="13" customFormat="1">
      <c r="A878" s="13"/>
      <c r="B878" s="218"/>
      <c r="C878" s="219"/>
      <c r="D878" s="220" t="s">
        <v>133</v>
      </c>
      <c r="E878" s="221" t="s">
        <v>19</v>
      </c>
      <c r="F878" s="222" t="s">
        <v>155</v>
      </c>
      <c r="G878" s="219"/>
      <c r="H878" s="221" t="s">
        <v>19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28" t="s">
        <v>133</v>
      </c>
      <c r="AU878" s="228" t="s">
        <v>79</v>
      </c>
      <c r="AV878" s="13" t="s">
        <v>77</v>
      </c>
      <c r="AW878" s="13" t="s">
        <v>33</v>
      </c>
      <c r="AX878" s="13" t="s">
        <v>72</v>
      </c>
      <c r="AY878" s="228" t="s">
        <v>121</v>
      </c>
    </row>
    <row r="879" s="14" customFormat="1">
      <c r="A879" s="14"/>
      <c r="B879" s="229"/>
      <c r="C879" s="230"/>
      <c r="D879" s="220" t="s">
        <v>133</v>
      </c>
      <c r="E879" s="231" t="s">
        <v>19</v>
      </c>
      <c r="F879" s="232" t="s">
        <v>540</v>
      </c>
      <c r="G879" s="230"/>
      <c r="H879" s="233">
        <v>4.0800000000000001</v>
      </c>
      <c r="I879" s="234"/>
      <c r="J879" s="230"/>
      <c r="K879" s="230"/>
      <c r="L879" s="235"/>
      <c r="M879" s="236"/>
      <c r="N879" s="237"/>
      <c r="O879" s="237"/>
      <c r="P879" s="237"/>
      <c r="Q879" s="237"/>
      <c r="R879" s="237"/>
      <c r="S879" s="237"/>
      <c r="T879" s="23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39" t="s">
        <v>133</v>
      </c>
      <c r="AU879" s="239" t="s">
        <v>79</v>
      </c>
      <c r="AV879" s="14" t="s">
        <v>79</v>
      </c>
      <c r="AW879" s="14" t="s">
        <v>33</v>
      </c>
      <c r="AX879" s="14" t="s">
        <v>72</v>
      </c>
      <c r="AY879" s="239" t="s">
        <v>121</v>
      </c>
    </row>
    <row r="880" s="13" customFormat="1">
      <c r="A880" s="13"/>
      <c r="B880" s="218"/>
      <c r="C880" s="219"/>
      <c r="D880" s="220" t="s">
        <v>133</v>
      </c>
      <c r="E880" s="221" t="s">
        <v>19</v>
      </c>
      <c r="F880" s="222" t="s">
        <v>157</v>
      </c>
      <c r="G880" s="219"/>
      <c r="H880" s="221" t="s">
        <v>19</v>
      </c>
      <c r="I880" s="223"/>
      <c r="J880" s="219"/>
      <c r="K880" s="219"/>
      <c r="L880" s="224"/>
      <c r="M880" s="225"/>
      <c r="N880" s="226"/>
      <c r="O880" s="226"/>
      <c r="P880" s="226"/>
      <c r="Q880" s="226"/>
      <c r="R880" s="226"/>
      <c r="S880" s="226"/>
      <c r="T880" s="22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28" t="s">
        <v>133</v>
      </c>
      <c r="AU880" s="228" t="s">
        <v>79</v>
      </c>
      <c r="AV880" s="13" t="s">
        <v>77</v>
      </c>
      <c r="AW880" s="13" t="s">
        <v>33</v>
      </c>
      <c r="AX880" s="13" t="s">
        <v>72</v>
      </c>
      <c r="AY880" s="228" t="s">
        <v>121</v>
      </c>
    </row>
    <row r="881" s="14" customFormat="1">
      <c r="A881" s="14"/>
      <c r="B881" s="229"/>
      <c r="C881" s="230"/>
      <c r="D881" s="220" t="s">
        <v>133</v>
      </c>
      <c r="E881" s="231" t="s">
        <v>19</v>
      </c>
      <c r="F881" s="232" t="s">
        <v>556</v>
      </c>
      <c r="G881" s="230"/>
      <c r="H881" s="233">
        <v>58.020000000000003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39" t="s">
        <v>133</v>
      </c>
      <c r="AU881" s="239" t="s">
        <v>79</v>
      </c>
      <c r="AV881" s="14" t="s">
        <v>79</v>
      </c>
      <c r="AW881" s="14" t="s">
        <v>33</v>
      </c>
      <c r="AX881" s="14" t="s">
        <v>72</v>
      </c>
      <c r="AY881" s="239" t="s">
        <v>121</v>
      </c>
    </row>
    <row r="882" s="13" customFormat="1">
      <c r="A882" s="13"/>
      <c r="B882" s="218"/>
      <c r="C882" s="219"/>
      <c r="D882" s="220" t="s">
        <v>133</v>
      </c>
      <c r="E882" s="221" t="s">
        <v>19</v>
      </c>
      <c r="F882" s="222" t="s">
        <v>163</v>
      </c>
      <c r="G882" s="219"/>
      <c r="H882" s="221" t="s">
        <v>19</v>
      </c>
      <c r="I882" s="223"/>
      <c r="J882" s="219"/>
      <c r="K882" s="219"/>
      <c r="L882" s="224"/>
      <c r="M882" s="225"/>
      <c r="N882" s="226"/>
      <c r="O882" s="226"/>
      <c r="P882" s="226"/>
      <c r="Q882" s="226"/>
      <c r="R882" s="226"/>
      <c r="S882" s="226"/>
      <c r="T882" s="22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28" t="s">
        <v>133</v>
      </c>
      <c r="AU882" s="228" t="s">
        <v>79</v>
      </c>
      <c r="AV882" s="13" t="s">
        <v>77</v>
      </c>
      <c r="AW882" s="13" t="s">
        <v>33</v>
      </c>
      <c r="AX882" s="13" t="s">
        <v>72</v>
      </c>
      <c r="AY882" s="228" t="s">
        <v>121</v>
      </c>
    </row>
    <row r="883" s="14" customFormat="1">
      <c r="A883" s="14"/>
      <c r="B883" s="229"/>
      <c r="C883" s="230"/>
      <c r="D883" s="220" t="s">
        <v>133</v>
      </c>
      <c r="E883" s="231" t="s">
        <v>19</v>
      </c>
      <c r="F883" s="232" t="s">
        <v>546</v>
      </c>
      <c r="G883" s="230"/>
      <c r="H883" s="233">
        <v>3.4399999999999999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39" t="s">
        <v>133</v>
      </c>
      <c r="AU883" s="239" t="s">
        <v>79</v>
      </c>
      <c r="AV883" s="14" t="s">
        <v>79</v>
      </c>
      <c r="AW883" s="14" t="s">
        <v>33</v>
      </c>
      <c r="AX883" s="14" t="s">
        <v>72</v>
      </c>
      <c r="AY883" s="239" t="s">
        <v>121</v>
      </c>
    </row>
    <row r="884" s="13" customFormat="1">
      <c r="A884" s="13"/>
      <c r="B884" s="218"/>
      <c r="C884" s="219"/>
      <c r="D884" s="220" t="s">
        <v>133</v>
      </c>
      <c r="E884" s="221" t="s">
        <v>19</v>
      </c>
      <c r="F884" s="222" t="s">
        <v>167</v>
      </c>
      <c r="G884" s="219"/>
      <c r="H884" s="221" t="s">
        <v>19</v>
      </c>
      <c r="I884" s="223"/>
      <c r="J884" s="219"/>
      <c r="K884" s="219"/>
      <c r="L884" s="224"/>
      <c r="M884" s="225"/>
      <c r="N884" s="226"/>
      <c r="O884" s="226"/>
      <c r="P884" s="226"/>
      <c r="Q884" s="226"/>
      <c r="R884" s="226"/>
      <c r="S884" s="226"/>
      <c r="T884" s="22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28" t="s">
        <v>133</v>
      </c>
      <c r="AU884" s="228" t="s">
        <v>79</v>
      </c>
      <c r="AV884" s="13" t="s">
        <v>77</v>
      </c>
      <c r="AW884" s="13" t="s">
        <v>33</v>
      </c>
      <c r="AX884" s="13" t="s">
        <v>72</v>
      </c>
      <c r="AY884" s="228" t="s">
        <v>121</v>
      </c>
    </row>
    <row r="885" s="14" customFormat="1">
      <c r="A885" s="14"/>
      <c r="B885" s="229"/>
      <c r="C885" s="230"/>
      <c r="D885" s="220" t="s">
        <v>133</v>
      </c>
      <c r="E885" s="231" t="s">
        <v>19</v>
      </c>
      <c r="F885" s="232" t="s">
        <v>557</v>
      </c>
      <c r="G885" s="230"/>
      <c r="H885" s="233">
        <v>55.590000000000003</v>
      </c>
      <c r="I885" s="234"/>
      <c r="J885" s="230"/>
      <c r="K885" s="230"/>
      <c r="L885" s="235"/>
      <c r="M885" s="236"/>
      <c r="N885" s="237"/>
      <c r="O885" s="237"/>
      <c r="P885" s="237"/>
      <c r="Q885" s="237"/>
      <c r="R885" s="237"/>
      <c r="S885" s="237"/>
      <c r="T885" s="23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39" t="s">
        <v>133</v>
      </c>
      <c r="AU885" s="239" t="s">
        <v>79</v>
      </c>
      <c r="AV885" s="14" t="s">
        <v>79</v>
      </c>
      <c r="AW885" s="14" t="s">
        <v>33</v>
      </c>
      <c r="AX885" s="14" t="s">
        <v>72</v>
      </c>
      <c r="AY885" s="239" t="s">
        <v>121</v>
      </c>
    </row>
    <row r="886" s="15" customFormat="1">
      <c r="A886" s="15"/>
      <c r="B886" s="240"/>
      <c r="C886" s="241"/>
      <c r="D886" s="220" t="s">
        <v>133</v>
      </c>
      <c r="E886" s="242" t="s">
        <v>19</v>
      </c>
      <c r="F886" s="243" t="s">
        <v>173</v>
      </c>
      <c r="G886" s="241"/>
      <c r="H886" s="244">
        <v>121.13000000000001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0" t="s">
        <v>133</v>
      </c>
      <c r="AU886" s="250" t="s">
        <v>79</v>
      </c>
      <c r="AV886" s="15" t="s">
        <v>129</v>
      </c>
      <c r="AW886" s="15" t="s">
        <v>33</v>
      </c>
      <c r="AX886" s="15" t="s">
        <v>77</v>
      </c>
      <c r="AY886" s="250" t="s">
        <v>121</v>
      </c>
    </row>
    <row r="887" s="2" customFormat="1" ht="24.15" customHeight="1">
      <c r="A887" s="41"/>
      <c r="B887" s="42"/>
      <c r="C887" s="200" t="s">
        <v>837</v>
      </c>
      <c r="D887" s="200" t="s">
        <v>124</v>
      </c>
      <c r="E887" s="201" t="s">
        <v>838</v>
      </c>
      <c r="F887" s="202" t="s">
        <v>839</v>
      </c>
      <c r="G887" s="203" t="s">
        <v>840</v>
      </c>
      <c r="H887" s="272"/>
      <c r="I887" s="205"/>
      <c r="J887" s="206">
        <f>ROUND(I887*H887,2)</f>
        <v>0</v>
      </c>
      <c r="K887" s="202" t="s">
        <v>128</v>
      </c>
      <c r="L887" s="47"/>
      <c r="M887" s="207" t="s">
        <v>19</v>
      </c>
      <c r="N887" s="208" t="s">
        <v>43</v>
      </c>
      <c r="O887" s="87"/>
      <c r="P887" s="209">
        <f>O887*H887</f>
        <v>0</v>
      </c>
      <c r="Q887" s="209">
        <v>0</v>
      </c>
      <c r="R887" s="209">
        <f>Q887*H887</f>
        <v>0</v>
      </c>
      <c r="S887" s="209">
        <v>0</v>
      </c>
      <c r="T887" s="210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1" t="s">
        <v>285</v>
      </c>
      <c r="AT887" s="211" t="s">
        <v>124</v>
      </c>
      <c r="AU887" s="211" t="s">
        <v>79</v>
      </c>
      <c r="AY887" s="20" t="s">
        <v>121</v>
      </c>
      <c r="BE887" s="212">
        <f>IF(N887="základní",J887,0)</f>
        <v>0</v>
      </c>
      <c r="BF887" s="212">
        <f>IF(N887="snížená",J887,0)</f>
        <v>0</v>
      </c>
      <c r="BG887" s="212">
        <f>IF(N887="zákl. přenesená",J887,0)</f>
        <v>0</v>
      </c>
      <c r="BH887" s="212">
        <f>IF(N887="sníž. přenesená",J887,0)</f>
        <v>0</v>
      </c>
      <c r="BI887" s="212">
        <f>IF(N887="nulová",J887,0)</f>
        <v>0</v>
      </c>
      <c r="BJ887" s="20" t="s">
        <v>77</v>
      </c>
      <c r="BK887" s="212">
        <f>ROUND(I887*H887,2)</f>
        <v>0</v>
      </c>
      <c r="BL887" s="20" t="s">
        <v>285</v>
      </c>
      <c r="BM887" s="211" t="s">
        <v>841</v>
      </c>
    </row>
    <row r="888" s="2" customFormat="1">
      <c r="A888" s="41"/>
      <c r="B888" s="42"/>
      <c r="C888" s="43"/>
      <c r="D888" s="213" t="s">
        <v>131</v>
      </c>
      <c r="E888" s="43"/>
      <c r="F888" s="214" t="s">
        <v>842</v>
      </c>
      <c r="G888" s="43"/>
      <c r="H888" s="43"/>
      <c r="I888" s="215"/>
      <c r="J888" s="43"/>
      <c r="K888" s="43"/>
      <c r="L888" s="47"/>
      <c r="M888" s="216"/>
      <c r="N888" s="217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131</v>
      </c>
      <c r="AU888" s="20" t="s">
        <v>79</v>
      </c>
    </row>
    <row r="889" s="12" customFormat="1" ht="22.8" customHeight="1">
      <c r="A889" s="12"/>
      <c r="B889" s="184"/>
      <c r="C889" s="185"/>
      <c r="D889" s="186" t="s">
        <v>71</v>
      </c>
      <c r="E889" s="198" t="s">
        <v>843</v>
      </c>
      <c r="F889" s="198" t="s">
        <v>844</v>
      </c>
      <c r="G889" s="185"/>
      <c r="H889" s="185"/>
      <c r="I889" s="188"/>
      <c r="J889" s="199">
        <f>BK889</f>
        <v>0</v>
      </c>
      <c r="K889" s="185"/>
      <c r="L889" s="190"/>
      <c r="M889" s="191"/>
      <c r="N889" s="192"/>
      <c r="O889" s="192"/>
      <c r="P889" s="193">
        <f>SUM(P890:P922)</f>
        <v>0</v>
      </c>
      <c r="Q889" s="192"/>
      <c r="R889" s="193">
        <f>SUM(R890:R922)</f>
        <v>0</v>
      </c>
      <c r="S889" s="192"/>
      <c r="T889" s="194">
        <f>SUM(T890:T922)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195" t="s">
        <v>79</v>
      </c>
      <c r="AT889" s="196" t="s">
        <v>71</v>
      </c>
      <c r="AU889" s="196" t="s">
        <v>77</v>
      </c>
      <c r="AY889" s="195" t="s">
        <v>121</v>
      </c>
      <c r="BK889" s="197">
        <f>SUM(BK890:BK922)</f>
        <v>0</v>
      </c>
    </row>
    <row r="890" s="2" customFormat="1" ht="16.5" customHeight="1">
      <c r="A890" s="41"/>
      <c r="B890" s="42"/>
      <c r="C890" s="200" t="s">
        <v>845</v>
      </c>
      <c r="D890" s="200" t="s">
        <v>124</v>
      </c>
      <c r="E890" s="201" t="s">
        <v>846</v>
      </c>
      <c r="F890" s="202" t="s">
        <v>847</v>
      </c>
      <c r="G890" s="203" t="s">
        <v>145</v>
      </c>
      <c r="H890" s="204">
        <v>36</v>
      </c>
      <c r="I890" s="205"/>
      <c r="J890" s="206">
        <f>ROUND(I890*H890,2)</f>
        <v>0</v>
      </c>
      <c r="K890" s="202" t="s">
        <v>19</v>
      </c>
      <c r="L890" s="47"/>
      <c r="M890" s="207" t="s">
        <v>19</v>
      </c>
      <c r="N890" s="208" t="s">
        <v>43</v>
      </c>
      <c r="O890" s="87"/>
      <c r="P890" s="209">
        <f>O890*H890</f>
        <v>0</v>
      </c>
      <c r="Q890" s="209">
        <v>0</v>
      </c>
      <c r="R890" s="209">
        <f>Q890*H890</f>
        <v>0</v>
      </c>
      <c r="S890" s="209">
        <v>0</v>
      </c>
      <c r="T890" s="210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11" t="s">
        <v>285</v>
      </c>
      <c r="AT890" s="211" t="s">
        <v>124</v>
      </c>
      <c r="AU890" s="211" t="s">
        <v>79</v>
      </c>
      <c r="AY890" s="20" t="s">
        <v>121</v>
      </c>
      <c r="BE890" s="212">
        <f>IF(N890="základní",J890,0)</f>
        <v>0</v>
      </c>
      <c r="BF890" s="212">
        <f>IF(N890="snížená",J890,0)</f>
        <v>0</v>
      </c>
      <c r="BG890" s="212">
        <f>IF(N890="zákl. přenesená",J890,0)</f>
        <v>0</v>
      </c>
      <c r="BH890" s="212">
        <f>IF(N890="sníž. přenesená",J890,0)</f>
        <v>0</v>
      </c>
      <c r="BI890" s="212">
        <f>IF(N890="nulová",J890,0)</f>
        <v>0</v>
      </c>
      <c r="BJ890" s="20" t="s">
        <v>77</v>
      </c>
      <c r="BK890" s="212">
        <f>ROUND(I890*H890,2)</f>
        <v>0</v>
      </c>
      <c r="BL890" s="20" t="s">
        <v>285</v>
      </c>
      <c r="BM890" s="211" t="s">
        <v>848</v>
      </c>
    </row>
    <row r="891" s="13" customFormat="1">
      <c r="A891" s="13"/>
      <c r="B891" s="218"/>
      <c r="C891" s="219"/>
      <c r="D891" s="220" t="s">
        <v>133</v>
      </c>
      <c r="E891" s="221" t="s">
        <v>19</v>
      </c>
      <c r="F891" s="222" t="s">
        <v>155</v>
      </c>
      <c r="G891" s="219"/>
      <c r="H891" s="221" t="s">
        <v>19</v>
      </c>
      <c r="I891" s="223"/>
      <c r="J891" s="219"/>
      <c r="K891" s="219"/>
      <c r="L891" s="224"/>
      <c r="M891" s="225"/>
      <c r="N891" s="226"/>
      <c r="O891" s="226"/>
      <c r="P891" s="226"/>
      <c r="Q891" s="226"/>
      <c r="R891" s="226"/>
      <c r="S891" s="226"/>
      <c r="T891" s="22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28" t="s">
        <v>133</v>
      </c>
      <c r="AU891" s="228" t="s">
        <v>79</v>
      </c>
      <c r="AV891" s="13" t="s">
        <v>77</v>
      </c>
      <c r="AW891" s="13" t="s">
        <v>33</v>
      </c>
      <c r="AX891" s="13" t="s">
        <v>72</v>
      </c>
      <c r="AY891" s="228" t="s">
        <v>121</v>
      </c>
    </row>
    <row r="892" s="14" customFormat="1">
      <c r="A892" s="14"/>
      <c r="B892" s="229"/>
      <c r="C892" s="230"/>
      <c r="D892" s="220" t="s">
        <v>133</v>
      </c>
      <c r="E892" s="231" t="s">
        <v>19</v>
      </c>
      <c r="F892" s="232" t="s">
        <v>197</v>
      </c>
      <c r="G892" s="230"/>
      <c r="H892" s="233">
        <v>8</v>
      </c>
      <c r="I892" s="234"/>
      <c r="J892" s="230"/>
      <c r="K892" s="230"/>
      <c r="L892" s="235"/>
      <c r="M892" s="236"/>
      <c r="N892" s="237"/>
      <c r="O892" s="237"/>
      <c r="P892" s="237"/>
      <c r="Q892" s="237"/>
      <c r="R892" s="237"/>
      <c r="S892" s="237"/>
      <c r="T892" s="23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39" t="s">
        <v>133</v>
      </c>
      <c r="AU892" s="239" t="s">
        <v>79</v>
      </c>
      <c r="AV892" s="14" t="s">
        <v>79</v>
      </c>
      <c r="AW892" s="14" t="s">
        <v>33</v>
      </c>
      <c r="AX892" s="14" t="s">
        <v>72</v>
      </c>
      <c r="AY892" s="239" t="s">
        <v>121</v>
      </c>
    </row>
    <row r="893" s="13" customFormat="1">
      <c r="A893" s="13"/>
      <c r="B893" s="218"/>
      <c r="C893" s="219"/>
      <c r="D893" s="220" t="s">
        <v>133</v>
      </c>
      <c r="E893" s="221" t="s">
        <v>19</v>
      </c>
      <c r="F893" s="222" t="s">
        <v>157</v>
      </c>
      <c r="G893" s="219"/>
      <c r="H893" s="221" t="s">
        <v>19</v>
      </c>
      <c r="I893" s="223"/>
      <c r="J893" s="219"/>
      <c r="K893" s="219"/>
      <c r="L893" s="224"/>
      <c r="M893" s="225"/>
      <c r="N893" s="226"/>
      <c r="O893" s="226"/>
      <c r="P893" s="226"/>
      <c r="Q893" s="226"/>
      <c r="R893" s="226"/>
      <c r="S893" s="226"/>
      <c r="T893" s="22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28" t="s">
        <v>133</v>
      </c>
      <c r="AU893" s="228" t="s">
        <v>79</v>
      </c>
      <c r="AV893" s="13" t="s">
        <v>77</v>
      </c>
      <c r="AW893" s="13" t="s">
        <v>33</v>
      </c>
      <c r="AX893" s="13" t="s">
        <v>72</v>
      </c>
      <c r="AY893" s="228" t="s">
        <v>121</v>
      </c>
    </row>
    <row r="894" s="14" customFormat="1">
      <c r="A894" s="14"/>
      <c r="B894" s="229"/>
      <c r="C894" s="230"/>
      <c r="D894" s="220" t="s">
        <v>133</v>
      </c>
      <c r="E894" s="231" t="s">
        <v>19</v>
      </c>
      <c r="F894" s="232" t="s">
        <v>849</v>
      </c>
      <c r="G894" s="230"/>
      <c r="H894" s="233">
        <v>14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39" t="s">
        <v>133</v>
      </c>
      <c r="AU894" s="239" t="s">
        <v>79</v>
      </c>
      <c r="AV894" s="14" t="s">
        <v>79</v>
      </c>
      <c r="AW894" s="14" t="s">
        <v>33</v>
      </c>
      <c r="AX894" s="14" t="s">
        <v>72</v>
      </c>
      <c r="AY894" s="239" t="s">
        <v>121</v>
      </c>
    </row>
    <row r="895" s="13" customFormat="1">
      <c r="A895" s="13"/>
      <c r="B895" s="218"/>
      <c r="C895" s="219"/>
      <c r="D895" s="220" t="s">
        <v>133</v>
      </c>
      <c r="E895" s="221" t="s">
        <v>19</v>
      </c>
      <c r="F895" s="222" t="s">
        <v>167</v>
      </c>
      <c r="G895" s="219"/>
      <c r="H895" s="221" t="s">
        <v>19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28" t="s">
        <v>133</v>
      </c>
      <c r="AU895" s="228" t="s">
        <v>79</v>
      </c>
      <c r="AV895" s="13" t="s">
        <v>77</v>
      </c>
      <c r="AW895" s="13" t="s">
        <v>33</v>
      </c>
      <c r="AX895" s="13" t="s">
        <v>72</v>
      </c>
      <c r="AY895" s="228" t="s">
        <v>121</v>
      </c>
    </row>
    <row r="896" s="14" customFormat="1">
      <c r="A896" s="14"/>
      <c r="B896" s="229"/>
      <c r="C896" s="230"/>
      <c r="D896" s="220" t="s">
        <v>133</v>
      </c>
      <c r="E896" s="231" t="s">
        <v>19</v>
      </c>
      <c r="F896" s="232" t="s">
        <v>849</v>
      </c>
      <c r="G896" s="230"/>
      <c r="H896" s="233">
        <v>14</v>
      </c>
      <c r="I896" s="234"/>
      <c r="J896" s="230"/>
      <c r="K896" s="230"/>
      <c r="L896" s="235"/>
      <c r="M896" s="236"/>
      <c r="N896" s="237"/>
      <c r="O896" s="237"/>
      <c r="P896" s="237"/>
      <c r="Q896" s="237"/>
      <c r="R896" s="237"/>
      <c r="S896" s="237"/>
      <c r="T896" s="23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39" t="s">
        <v>133</v>
      </c>
      <c r="AU896" s="239" t="s">
        <v>79</v>
      </c>
      <c r="AV896" s="14" t="s">
        <v>79</v>
      </c>
      <c r="AW896" s="14" t="s">
        <v>33</v>
      </c>
      <c r="AX896" s="14" t="s">
        <v>72</v>
      </c>
      <c r="AY896" s="239" t="s">
        <v>121</v>
      </c>
    </row>
    <row r="897" s="15" customFormat="1">
      <c r="A897" s="15"/>
      <c r="B897" s="240"/>
      <c r="C897" s="241"/>
      <c r="D897" s="220" t="s">
        <v>133</v>
      </c>
      <c r="E897" s="242" t="s">
        <v>19</v>
      </c>
      <c r="F897" s="243" t="s">
        <v>173</v>
      </c>
      <c r="G897" s="241"/>
      <c r="H897" s="244">
        <v>36</v>
      </c>
      <c r="I897" s="245"/>
      <c r="J897" s="241"/>
      <c r="K897" s="241"/>
      <c r="L897" s="246"/>
      <c r="M897" s="247"/>
      <c r="N897" s="248"/>
      <c r="O897" s="248"/>
      <c r="P897" s="248"/>
      <c r="Q897" s="248"/>
      <c r="R897" s="248"/>
      <c r="S897" s="248"/>
      <c r="T897" s="24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0" t="s">
        <v>133</v>
      </c>
      <c r="AU897" s="250" t="s">
        <v>79</v>
      </c>
      <c r="AV897" s="15" t="s">
        <v>129</v>
      </c>
      <c r="AW897" s="15" t="s">
        <v>33</v>
      </c>
      <c r="AX897" s="15" t="s">
        <v>77</v>
      </c>
      <c r="AY897" s="250" t="s">
        <v>121</v>
      </c>
    </row>
    <row r="898" s="2" customFormat="1" ht="16.5" customHeight="1">
      <c r="A898" s="41"/>
      <c r="B898" s="42"/>
      <c r="C898" s="200" t="s">
        <v>850</v>
      </c>
      <c r="D898" s="200" t="s">
        <v>124</v>
      </c>
      <c r="E898" s="201" t="s">
        <v>851</v>
      </c>
      <c r="F898" s="202" t="s">
        <v>852</v>
      </c>
      <c r="G898" s="203" t="s">
        <v>127</v>
      </c>
      <c r="H898" s="204">
        <v>2</v>
      </c>
      <c r="I898" s="205"/>
      <c r="J898" s="206">
        <f>ROUND(I898*H898,2)</f>
        <v>0</v>
      </c>
      <c r="K898" s="202" t="s">
        <v>19</v>
      </c>
      <c r="L898" s="47"/>
      <c r="M898" s="207" t="s">
        <v>19</v>
      </c>
      <c r="N898" s="208" t="s">
        <v>43</v>
      </c>
      <c r="O898" s="87"/>
      <c r="P898" s="209">
        <f>O898*H898</f>
        <v>0</v>
      </c>
      <c r="Q898" s="209">
        <v>0</v>
      </c>
      <c r="R898" s="209">
        <f>Q898*H898</f>
        <v>0</v>
      </c>
      <c r="S898" s="209">
        <v>0</v>
      </c>
      <c r="T898" s="210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11" t="s">
        <v>285</v>
      </c>
      <c r="AT898" s="211" t="s">
        <v>124</v>
      </c>
      <c r="AU898" s="211" t="s">
        <v>79</v>
      </c>
      <c r="AY898" s="20" t="s">
        <v>121</v>
      </c>
      <c r="BE898" s="212">
        <f>IF(N898="základní",J898,0)</f>
        <v>0</v>
      </c>
      <c r="BF898" s="212">
        <f>IF(N898="snížená",J898,0)</f>
        <v>0</v>
      </c>
      <c r="BG898" s="212">
        <f>IF(N898="zákl. přenesená",J898,0)</f>
        <v>0</v>
      </c>
      <c r="BH898" s="212">
        <f>IF(N898="sníž. přenesená",J898,0)</f>
        <v>0</v>
      </c>
      <c r="BI898" s="212">
        <f>IF(N898="nulová",J898,0)</f>
        <v>0</v>
      </c>
      <c r="BJ898" s="20" t="s">
        <v>77</v>
      </c>
      <c r="BK898" s="212">
        <f>ROUND(I898*H898,2)</f>
        <v>0</v>
      </c>
      <c r="BL898" s="20" t="s">
        <v>285</v>
      </c>
      <c r="BM898" s="211" t="s">
        <v>853</v>
      </c>
    </row>
    <row r="899" s="13" customFormat="1">
      <c r="A899" s="13"/>
      <c r="B899" s="218"/>
      <c r="C899" s="219"/>
      <c r="D899" s="220" t="s">
        <v>133</v>
      </c>
      <c r="E899" s="221" t="s">
        <v>19</v>
      </c>
      <c r="F899" s="222" t="s">
        <v>854</v>
      </c>
      <c r="G899" s="219"/>
      <c r="H899" s="221" t="s">
        <v>19</v>
      </c>
      <c r="I899" s="223"/>
      <c r="J899" s="219"/>
      <c r="K899" s="219"/>
      <c r="L899" s="224"/>
      <c r="M899" s="225"/>
      <c r="N899" s="226"/>
      <c r="O899" s="226"/>
      <c r="P899" s="226"/>
      <c r="Q899" s="226"/>
      <c r="R899" s="226"/>
      <c r="S899" s="226"/>
      <c r="T899" s="22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28" t="s">
        <v>133</v>
      </c>
      <c r="AU899" s="228" t="s">
        <v>79</v>
      </c>
      <c r="AV899" s="13" t="s">
        <v>77</v>
      </c>
      <c r="AW899" s="13" t="s">
        <v>33</v>
      </c>
      <c r="AX899" s="13" t="s">
        <v>72</v>
      </c>
      <c r="AY899" s="228" t="s">
        <v>121</v>
      </c>
    </row>
    <row r="900" s="14" customFormat="1">
      <c r="A900" s="14"/>
      <c r="B900" s="229"/>
      <c r="C900" s="230"/>
      <c r="D900" s="220" t="s">
        <v>133</v>
      </c>
      <c r="E900" s="231" t="s">
        <v>19</v>
      </c>
      <c r="F900" s="232" t="s">
        <v>77</v>
      </c>
      <c r="G900" s="230"/>
      <c r="H900" s="233">
        <v>1</v>
      </c>
      <c r="I900" s="234"/>
      <c r="J900" s="230"/>
      <c r="K900" s="230"/>
      <c r="L900" s="235"/>
      <c r="M900" s="236"/>
      <c r="N900" s="237"/>
      <c r="O900" s="237"/>
      <c r="P900" s="237"/>
      <c r="Q900" s="237"/>
      <c r="R900" s="237"/>
      <c r="S900" s="237"/>
      <c r="T900" s="238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39" t="s">
        <v>133</v>
      </c>
      <c r="AU900" s="239" t="s">
        <v>79</v>
      </c>
      <c r="AV900" s="14" t="s">
        <v>79</v>
      </c>
      <c r="AW900" s="14" t="s">
        <v>33</v>
      </c>
      <c r="AX900" s="14" t="s">
        <v>72</v>
      </c>
      <c r="AY900" s="239" t="s">
        <v>121</v>
      </c>
    </row>
    <row r="901" s="13" customFormat="1">
      <c r="A901" s="13"/>
      <c r="B901" s="218"/>
      <c r="C901" s="219"/>
      <c r="D901" s="220" t="s">
        <v>133</v>
      </c>
      <c r="E901" s="221" t="s">
        <v>19</v>
      </c>
      <c r="F901" s="222" t="s">
        <v>855</v>
      </c>
      <c r="G901" s="219"/>
      <c r="H901" s="221" t="s">
        <v>19</v>
      </c>
      <c r="I901" s="223"/>
      <c r="J901" s="219"/>
      <c r="K901" s="219"/>
      <c r="L901" s="224"/>
      <c r="M901" s="225"/>
      <c r="N901" s="226"/>
      <c r="O901" s="226"/>
      <c r="P901" s="226"/>
      <c r="Q901" s="226"/>
      <c r="R901" s="226"/>
      <c r="S901" s="226"/>
      <c r="T901" s="22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28" t="s">
        <v>133</v>
      </c>
      <c r="AU901" s="228" t="s">
        <v>79</v>
      </c>
      <c r="AV901" s="13" t="s">
        <v>77</v>
      </c>
      <c r="AW901" s="13" t="s">
        <v>33</v>
      </c>
      <c r="AX901" s="13" t="s">
        <v>72</v>
      </c>
      <c r="AY901" s="228" t="s">
        <v>121</v>
      </c>
    </row>
    <row r="902" s="14" customFormat="1">
      <c r="A902" s="14"/>
      <c r="B902" s="229"/>
      <c r="C902" s="230"/>
      <c r="D902" s="220" t="s">
        <v>133</v>
      </c>
      <c r="E902" s="231" t="s">
        <v>19</v>
      </c>
      <c r="F902" s="232" t="s">
        <v>77</v>
      </c>
      <c r="G902" s="230"/>
      <c r="H902" s="233">
        <v>1</v>
      </c>
      <c r="I902" s="234"/>
      <c r="J902" s="230"/>
      <c r="K902" s="230"/>
      <c r="L902" s="235"/>
      <c r="M902" s="236"/>
      <c r="N902" s="237"/>
      <c r="O902" s="237"/>
      <c r="P902" s="237"/>
      <c r="Q902" s="237"/>
      <c r="R902" s="237"/>
      <c r="S902" s="237"/>
      <c r="T902" s="23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39" t="s">
        <v>133</v>
      </c>
      <c r="AU902" s="239" t="s">
        <v>79</v>
      </c>
      <c r="AV902" s="14" t="s">
        <v>79</v>
      </c>
      <c r="AW902" s="14" t="s">
        <v>33</v>
      </c>
      <c r="AX902" s="14" t="s">
        <v>72</v>
      </c>
      <c r="AY902" s="239" t="s">
        <v>121</v>
      </c>
    </row>
    <row r="903" s="15" customFormat="1">
      <c r="A903" s="15"/>
      <c r="B903" s="240"/>
      <c r="C903" s="241"/>
      <c r="D903" s="220" t="s">
        <v>133</v>
      </c>
      <c r="E903" s="242" t="s">
        <v>19</v>
      </c>
      <c r="F903" s="243" t="s">
        <v>173</v>
      </c>
      <c r="G903" s="241"/>
      <c r="H903" s="244">
        <v>2</v>
      </c>
      <c r="I903" s="245"/>
      <c r="J903" s="241"/>
      <c r="K903" s="241"/>
      <c r="L903" s="246"/>
      <c r="M903" s="247"/>
      <c r="N903" s="248"/>
      <c r="O903" s="248"/>
      <c r="P903" s="248"/>
      <c r="Q903" s="248"/>
      <c r="R903" s="248"/>
      <c r="S903" s="248"/>
      <c r="T903" s="249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0" t="s">
        <v>133</v>
      </c>
      <c r="AU903" s="250" t="s">
        <v>79</v>
      </c>
      <c r="AV903" s="15" t="s">
        <v>129</v>
      </c>
      <c r="AW903" s="15" t="s">
        <v>33</v>
      </c>
      <c r="AX903" s="15" t="s">
        <v>77</v>
      </c>
      <c r="AY903" s="250" t="s">
        <v>121</v>
      </c>
    </row>
    <row r="904" s="2" customFormat="1" ht="16.5" customHeight="1">
      <c r="A904" s="41"/>
      <c r="B904" s="42"/>
      <c r="C904" s="200" t="s">
        <v>856</v>
      </c>
      <c r="D904" s="200" t="s">
        <v>124</v>
      </c>
      <c r="E904" s="201" t="s">
        <v>857</v>
      </c>
      <c r="F904" s="202" t="s">
        <v>858</v>
      </c>
      <c r="G904" s="203" t="s">
        <v>127</v>
      </c>
      <c r="H904" s="204">
        <v>2</v>
      </c>
      <c r="I904" s="205"/>
      <c r="J904" s="206">
        <f>ROUND(I904*H904,2)</f>
        <v>0</v>
      </c>
      <c r="K904" s="202" t="s">
        <v>19</v>
      </c>
      <c r="L904" s="47"/>
      <c r="M904" s="207" t="s">
        <v>19</v>
      </c>
      <c r="N904" s="208" t="s">
        <v>43</v>
      </c>
      <c r="O904" s="87"/>
      <c r="P904" s="209">
        <f>O904*H904</f>
        <v>0</v>
      </c>
      <c r="Q904" s="209">
        <v>0</v>
      </c>
      <c r="R904" s="209">
        <f>Q904*H904</f>
        <v>0</v>
      </c>
      <c r="S904" s="209">
        <v>0</v>
      </c>
      <c r="T904" s="210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1" t="s">
        <v>285</v>
      </c>
      <c r="AT904" s="211" t="s">
        <v>124</v>
      </c>
      <c r="AU904" s="211" t="s">
        <v>79</v>
      </c>
      <c r="AY904" s="20" t="s">
        <v>121</v>
      </c>
      <c r="BE904" s="212">
        <f>IF(N904="základní",J904,0)</f>
        <v>0</v>
      </c>
      <c r="BF904" s="212">
        <f>IF(N904="snížená",J904,0)</f>
        <v>0</v>
      </c>
      <c r="BG904" s="212">
        <f>IF(N904="zákl. přenesená",J904,0)</f>
        <v>0</v>
      </c>
      <c r="BH904" s="212">
        <f>IF(N904="sníž. přenesená",J904,0)</f>
        <v>0</v>
      </c>
      <c r="BI904" s="212">
        <f>IF(N904="nulová",J904,0)</f>
        <v>0</v>
      </c>
      <c r="BJ904" s="20" t="s">
        <v>77</v>
      </c>
      <c r="BK904" s="212">
        <f>ROUND(I904*H904,2)</f>
        <v>0</v>
      </c>
      <c r="BL904" s="20" t="s">
        <v>285</v>
      </c>
      <c r="BM904" s="211" t="s">
        <v>859</v>
      </c>
    </row>
    <row r="905" s="13" customFormat="1">
      <c r="A905" s="13"/>
      <c r="B905" s="218"/>
      <c r="C905" s="219"/>
      <c r="D905" s="220" t="s">
        <v>133</v>
      </c>
      <c r="E905" s="221" t="s">
        <v>19</v>
      </c>
      <c r="F905" s="222" t="s">
        <v>860</v>
      </c>
      <c r="G905" s="219"/>
      <c r="H905" s="221" t="s">
        <v>19</v>
      </c>
      <c r="I905" s="223"/>
      <c r="J905" s="219"/>
      <c r="K905" s="219"/>
      <c r="L905" s="224"/>
      <c r="M905" s="225"/>
      <c r="N905" s="226"/>
      <c r="O905" s="226"/>
      <c r="P905" s="226"/>
      <c r="Q905" s="226"/>
      <c r="R905" s="226"/>
      <c r="S905" s="226"/>
      <c r="T905" s="227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8" t="s">
        <v>133</v>
      </c>
      <c r="AU905" s="228" t="s">
        <v>79</v>
      </c>
      <c r="AV905" s="13" t="s">
        <v>77</v>
      </c>
      <c r="AW905" s="13" t="s">
        <v>33</v>
      </c>
      <c r="AX905" s="13" t="s">
        <v>72</v>
      </c>
      <c r="AY905" s="228" t="s">
        <v>121</v>
      </c>
    </row>
    <row r="906" s="14" customFormat="1">
      <c r="A906" s="14"/>
      <c r="B906" s="229"/>
      <c r="C906" s="230"/>
      <c r="D906" s="220" t="s">
        <v>133</v>
      </c>
      <c r="E906" s="231" t="s">
        <v>19</v>
      </c>
      <c r="F906" s="232" t="s">
        <v>77</v>
      </c>
      <c r="G906" s="230"/>
      <c r="H906" s="233">
        <v>1</v>
      </c>
      <c r="I906" s="234"/>
      <c r="J906" s="230"/>
      <c r="K906" s="230"/>
      <c r="L906" s="235"/>
      <c r="M906" s="236"/>
      <c r="N906" s="237"/>
      <c r="O906" s="237"/>
      <c r="P906" s="237"/>
      <c r="Q906" s="237"/>
      <c r="R906" s="237"/>
      <c r="S906" s="237"/>
      <c r="T906" s="23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39" t="s">
        <v>133</v>
      </c>
      <c r="AU906" s="239" t="s">
        <v>79</v>
      </c>
      <c r="AV906" s="14" t="s">
        <v>79</v>
      </c>
      <c r="AW906" s="14" t="s">
        <v>33</v>
      </c>
      <c r="AX906" s="14" t="s">
        <v>72</v>
      </c>
      <c r="AY906" s="239" t="s">
        <v>121</v>
      </c>
    </row>
    <row r="907" s="13" customFormat="1">
      <c r="A907" s="13"/>
      <c r="B907" s="218"/>
      <c r="C907" s="219"/>
      <c r="D907" s="220" t="s">
        <v>133</v>
      </c>
      <c r="E907" s="221" t="s">
        <v>19</v>
      </c>
      <c r="F907" s="222" t="s">
        <v>861</v>
      </c>
      <c r="G907" s="219"/>
      <c r="H907" s="221" t="s">
        <v>19</v>
      </c>
      <c r="I907" s="223"/>
      <c r="J907" s="219"/>
      <c r="K907" s="219"/>
      <c r="L907" s="224"/>
      <c r="M907" s="225"/>
      <c r="N907" s="226"/>
      <c r="O907" s="226"/>
      <c r="P907" s="226"/>
      <c r="Q907" s="226"/>
      <c r="R907" s="226"/>
      <c r="S907" s="226"/>
      <c r="T907" s="22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28" t="s">
        <v>133</v>
      </c>
      <c r="AU907" s="228" t="s">
        <v>79</v>
      </c>
      <c r="AV907" s="13" t="s">
        <v>77</v>
      </c>
      <c r="AW907" s="13" t="s">
        <v>33</v>
      </c>
      <c r="AX907" s="13" t="s">
        <v>72</v>
      </c>
      <c r="AY907" s="228" t="s">
        <v>121</v>
      </c>
    </row>
    <row r="908" s="14" customFormat="1">
      <c r="A908" s="14"/>
      <c r="B908" s="229"/>
      <c r="C908" s="230"/>
      <c r="D908" s="220" t="s">
        <v>133</v>
      </c>
      <c r="E908" s="231" t="s">
        <v>19</v>
      </c>
      <c r="F908" s="232" t="s">
        <v>77</v>
      </c>
      <c r="G908" s="230"/>
      <c r="H908" s="233">
        <v>1</v>
      </c>
      <c r="I908" s="234"/>
      <c r="J908" s="230"/>
      <c r="K908" s="230"/>
      <c r="L908" s="235"/>
      <c r="M908" s="236"/>
      <c r="N908" s="237"/>
      <c r="O908" s="237"/>
      <c r="P908" s="237"/>
      <c r="Q908" s="237"/>
      <c r="R908" s="237"/>
      <c r="S908" s="237"/>
      <c r="T908" s="23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39" t="s">
        <v>133</v>
      </c>
      <c r="AU908" s="239" t="s">
        <v>79</v>
      </c>
      <c r="AV908" s="14" t="s">
        <v>79</v>
      </c>
      <c r="AW908" s="14" t="s">
        <v>33</v>
      </c>
      <c r="AX908" s="14" t="s">
        <v>72</v>
      </c>
      <c r="AY908" s="239" t="s">
        <v>121</v>
      </c>
    </row>
    <row r="909" s="15" customFormat="1">
      <c r="A909" s="15"/>
      <c r="B909" s="240"/>
      <c r="C909" s="241"/>
      <c r="D909" s="220" t="s">
        <v>133</v>
      </c>
      <c r="E909" s="242" t="s">
        <v>19</v>
      </c>
      <c r="F909" s="243" t="s">
        <v>173</v>
      </c>
      <c r="G909" s="241"/>
      <c r="H909" s="244">
        <v>2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0" t="s">
        <v>133</v>
      </c>
      <c r="AU909" s="250" t="s">
        <v>79</v>
      </c>
      <c r="AV909" s="15" t="s">
        <v>129</v>
      </c>
      <c r="AW909" s="15" t="s">
        <v>33</v>
      </c>
      <c r="AX909" s="15" t="s">
        <v>77</v>
      </c>
      <c r="AY909" s="250" t="s">
        <v>121</v>
      </c>
    </row>
    <row r="910" s="2" customFormat="1" ht="16.5" customHeight="1">
      <c r="A910" s="41"/>
      <c r="B910" s="42"/>
      <c r="C910" s="200" t="s">
        <v>862</v>
      </c>
      <c r="D910" s="200" t="s">
        <v>124</v>
      </c>
      <c r="E910" s="201" t="s">
        <v>863</v>
      </c>
      <c r="F910" s="202" t="s">
        <v>864</v>
      </c>
      <c r="G910" s="203" t="s">
        <v>659</v>
      </c>
      <c r="H910" s="204">
        <v>1</v>
      </c>
      <c r="I910" s="205"/>
      <c r="J910" s="206">
        <f>ROUND(I910*H910,2)</f>
        <v>0</v>
      </c>
      <c r="K910" s="202" t="s">
        <v>19</v>
      </c>
      <c r="L910" s="47"/>
      <c r="M910" s="207" t="s">
        <v>19</v>
      </c>
      <c r="N910" s="208" t="s">
        <v>43</v>
      </c>
      <c r="O910" s="87"/>
      <c r="P910" s="209">
        <f>O910*H910</f>
        <v>0</v>
      </c>
      <c r="Q910" s="209">
        <v>0</v>
      </c>
      <c r="R910" s="209">
        <f>Q910*H910</f>
        <v>0</v>
      </c>
      <c r="S910" s="209">
        <v>0</v>
      </c>
      <c r="T910" s="210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1" t="s">
        <v>285</v>
      </c>
      <c r="AT910" s="211" t="s">
        <v>124</v>
      </c>
      <c r="AU910" s="211" t="s">
        <v>79</v>
      </c>
      <c r="AY910" s="20" t="s">
        <v>121</v>
      </c>
      <c r="BE910" s="212">
        <f>IF(N910="základní",J910,0)</f>
        <v>0</v>
      </c>
      <c r="BF910" s="212">
        <f>IF(N910="snížená",J910,0)</f>
        <v>0</v>
      </c>
      <c r="BG910" s="212">
        <f>IF(N910="zákl. přenesená",J910,0)</f>
        <v>0</v>
      </c>
      <c r="BH910" s="212">
        <f>IF(N910="sníž. přenesená",J910,0)</f>
        <v>0</v>
      </c>
      <c r="BI910" s="212">
        <f>IF(N910="nulová",J910,0)</f>
        <v>0</v>
      </c>
      <c r="BJ910" s="20" t="s">
        <v>77</v>
      </c>
      <c r="BK910" s="212">
        <f>ROUND(I910*H910,2)</f>
        <v>0</v>
      </c>
      <c r="BL910" s="20" t="s">
        <v>285</v>
      </c>
      <c r="BM910" s="211" t="s">
        <v>865</v>
      </c>
    </row>
    <row r="911" s="2" customFormat="1" ht="16.5" customHeight="1">
      <c r="A911" s="41"/>
      <c r="B911" s="42"/>
      <c r="C911" s="200" t="s">
        <v>866</v>
      </c>
      <c r="D911" s="200" t="s">
        <v>124</v>
      </c>
      <c r="E911" s="201" t="s">
        <v>867</v>
      </c>
      <c r="F911" s="202" t="s">
        <v>868</v>
      </c>
      <c r="G911" s="203" t="s">
        <v>145</v>
      </c>
      <c r="H911" s="204">
        <v>36</v>
      </c>
      <c r="I911" s="205"/>
      <c r="J911" s="206">
        <f>ROUND(I911*H911,2)</f>
        <v>0</v>
      </c>
      <c r="K911" s="202" t="s">
        <v>19</v>
      </c>
      <c r="L911" s="47"/>
      <c r="M911" s="207" t="s">
        <v>19</v>
      </c>
      <c r="N911" s="208" t="s">
        <v>43</v>
      </c>
      <c r="O911" s="87"/>
      <c r="P911" s="209">
        <f>O911*H911</f>
        <v>0</v>
      </c>
      <c r="Q911" s="209">
        <v>0</v>
      </c>
      <c r="R911" s="209">
        <f>Q911*H911</f>
        <v>0</v>
      </c>
      <c r="S911" s="209">
        <v>0</v>
      </c>
      <c r="T911" s="210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1" t="s">
        <v>285</v>
      </c>
      <c r="AT911" s="211" t="s">
        <v>124</v>
      </c>
      <c r="AU911" s="211" t="s">
        <v>79</v>
      </c>
      <c r="AY911" s="20" t="s">
        <v>121</v>
      </c>
      <c r="BE911" s="212">
        <f>IF(N911="základní",J911,0)</f>
        <v>0</v>
      </c>
      <c r="BF911" s="212">
        <f>IF(N911="snížená",J911,0)</f>
        <v>0</v>
      </c>
      <c r="BG911" s="212">
        <f>IF(N911="zákl. přenesená",J911,0)</f>
        <v>0</v>
      </c>
      <c r="BH911" s="212">
        <f>IF(N911="sníž. přenesená",J911,0)</f>
        <v>0</v>
      </c>
      <c r="BI911" s="212">
        <f>IF(N911="nulová",J911,0)</f>
        <v>0</v>
      </c>
      <c r="BJ911" s="20" t="s">
        <v>77</v>
      </c>
      <c r="BK911" s="212">
        <f>ROUND(I911*H911,2)</f>
        <v>0</v>
      </c>
      <c r="BL911" s="20" t="s">
        <v>285</v>
      </c>
      <c r="BM911" s="211" t="s">
        <v>869</v>
      </c>
    </row>
    <row r="912" s="2" customFormat="1" ht="16.5" customHeight="1">
      <c r="A912" s="41"/>
      <c r="B912" s="42"/>
      <c r="C912" s="200" t="s">
        <v>870</v>
      </c>
      <c r="D912" s="200" t="s">
        <v>124</v>
      </c>
      <c r="E912" s="201" t="s">
        <v>871</v>
      </c>
      <c r="F912" s="202" t="s">
        <v>872</v>
      </c>
      <c r="G912" s="203" t="s">
        <v>127</v>
      </c>
      <c r="H912" s="204">
        <v>2</v>
      </c>
      <c r="I912" s="205"/>
      <c r="J912" s="206">
        <f>ROUND(I912*H912,2)</f>
        <v>0</v>
      </c>
      <c r="K912" s="202" t="s">
        <v>19</v>
      </c>
      <c r="L912" s="47"/>
      <c r="M912" s="207" t="s">
        <v>19</v>
      </c>
      <c r="N912" s="208" t="s">
        <v>43</v>
      </c>
      <c r="O912" s="87"/>
      <c r="P912" s="209">
        <f>O912*H912</f>
        <v>0</v>
      </c>
      <c r="Q912" s="209">
        <v>0</v>
      </c>
      <c r="R912" s="209">
        <f>Q912*H912</f>
        <v>0</v>
      </c>
      <c r="S912" s="209">
        <v>0</v>
      </c>
      <c r="T912" s="210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1" t="s">
        <v>285</v>
      </c>
      <c r="AT912" s="211" t="s">
        <v>124</v>
      </c>
      <c r="AU912" s="211" t="s">
        <v>79</v>
      </c>
      <c r="AY912" s="20" t="s">
        <v>121</v>
      </c>
      <c r="BE912" s="212">
        <f>IF(N912="základní",J912,0)</f>
        <v>0</v>
      </c>
      <c r="BF912" s="212">
        <f>IF(N912="snížená",J912,0)</f>
        <v>0</v>
      </c>
      <c r="BG912" s="212">
        <f>IF(N912="zákl. přenesená",J912,0)</f>
        <v>0</v>
      </c>
      <c r="BH912" s="212">
        <f>IF(N912="sníž. přenesená",J912,0)</f>
        <v>0</v>
      </c>
      <c r="BI912" s="212">
        <f>IF(N912="nulová",J912,0)</f>
        <v>0</v>
      </c>
      <c r="BJ912" s="20" t="s">
        <v>77</v>
      </c>
      <c r="BK912" s="212">
        <f>ROUND(I912*H912,2)</f>
        <v>0</v>
      </c>
      <c r="BL912" s="20" t="s">
        <v>285</v>
      </c>
      <c r="BM912" s="211" t="s">
        <v>873</v>
      </c>
    </row>
    <row r="913" s="13" customFormat="1">
      <c r="A913" s="13"/>
      <c r="B913" s="218"/>
      <c r="C913" s="219"/>
      <c r="D913" s="220" t="s">
        <v>133</v>
      </c>
      <c r="E913" s="221" t="s">
        <v>19</v>
      </c>
      <c r="F913" s="222" t="s">
        <v>854</v>
      </c>
      <c r="G913" s="219"/>
      <c r="H913" s="221" t="s">
        <v>19</v>
      </c>
      <c r="I913" s="223"/>
      <c r="J913" s="219"/>
      <c r="K913" s="219"/>
      <c r="L913" s="224"/>
      <c r="M913" s="225"/>
      <c r="N913" s="226"/>
      <c r="O913" s="226"/>
      <c r="P913" s="226"/>
      <c r="Q913" s="226"/>
      <c r="R913" s="226"/>
      <c r="S913" s="226"/>
      <c r="T913" s="227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8" t="s">
        <v>133</v>
      </c>
      <c r="AU913" s="228" t="s">
        <v>79</v>
      </c>
      <c r="AV913" s="13" t="s">
        <v>77</v>
      </c>
      <c r="AW913" s="13" t="s">
        <v>33</v>
      </c>
      <c r="AX913" s="13" t="s">
        <v>72</v>
      </c>
      <c r="AY913" s="228" t="s">
        <v>121</v>
      </c>
    </row>
    <row r="914" s="14" customFormat="1">
      <c r="A914" s="14"/>
      <c r="B914" s="229"/>
      <c r="C914" s="230"/>
      <c r="D914" s="220" t="s">
        <v>133</v>
      </c>
      <c r="E914" s="231" t="s">
        <v>19</v>
      </c>
      <c r="F914" s="232" t="s">
        <v>77</v>
      </c>
      <c r="G914" s="230"/>
      <c r="H914" s="233">
        <v>1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39" t="s">
        <v>133</v>
      </c>
      <c r="AU914" s="239" t="s">
        <v>79</v>
      </c>
      <c r="AV914" s="14" t="s">
        <v>79</v>
      </c>
      <c r="AW914" s="14" t="s">
        <v>33</v>
      </c>
      <c r="AX914" s="14" t="s">
        <v>72</v>
      </c>
      <c r="AY914" s="239" t="s">
        <v>121</v>
      </c>
    </row>
    <row r="915" s="13" customFormat="1">
      <c r="A915" s="13"/>
      <c r="B915" s="218"/>
      <c r="C915" s="219"/>
      <c r="D915" s="220" t="s">
        <v>133</v>
      </c>
      <c r="E915" s="221" t="s">
        <v>19</v>
      </c>
      <c r="F915" s="222" t="s">
        <v>855</v>
      </c>
      <c r="G915" s="219"/>
      <c r="H915" s="221" t="s">
        <v>19</v>
      </c>
      <c r="I915" s="223"/>
      <c r="J915" s="219"/>
      <c r="K915" s="219"/>
      <c r="L915" s="224"/>
      <c r="M915" s="225"/>
      <c r="N915" s="226"/>
      <c r="O915" s="226"/>
      <c r="P915" s="226"/>
      <c r="Q915" s="226"/>
      <c r="R915" s="226"/>
      <c r="S915" s="226"/>
      <c r="T915" s="22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28" t="s">
        <v>133</v>
      </c>
      <c r="AU915" s="228" t="s">
        <v>79</v>
      </c>
      <c r="AV915" s="13" t="s">
        <v>77</v>
      </c>
      <c r="AW915" s="13" t="s">
        <v>33</v>
      </c>
      <c r="AX915" s="13" t="s">
        <v>72</v>
      </c>
      <c r="AY915" s="228" t="s">
        <v>121</v>
      </c>
    </row>
    <row r="916" s="14" customFormat="1">
      <c r="A916" s="14"/>
      <c r="B916" s="229"/>
      <c r="C916" s="230"/>
      <c r="D916" s="220" t="s">
        <v>133</v>
      </c>
      <c r="E916" s="231" t="s">
        <v>19</v>
      </c>
      <c r="F916" s="232" t="s">
        <v>77</v>
      </c>
      <c r="G916" s="230"/>
      <c r="H916" s="233">
        <v>1</v>
      </c>
      <c r="I916" s="234"/>
      <c r="J916" s="230"/>
      <c r="K916" s="230"/>
      <c r="L916" s="235"/>
      <c r="M916" s="236"/>
      <c r="N916" s="237"/>
      <c r="O916" s="237"/>
      <c r="P916" s="237"/>
      <c r="Q916" s="237"/>
      <c r="R916" s="237"/>
      <c r="S916" s="237"/>
      <c r="T916" s="23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39" t="s">
        <v>133</v>
      </c>
      <c r="AU916" s="239" t="s">
        <v>79</v>
      </c>
      <c r="AV916" s="14" t="s">
        <v>79</v>
      </c>
      <c r="AW916" s="14" t="s">
        <v>33</v>
      </c>
      <c r="AX916" s="14" t="s">
        <v>72</v>
      </c>
      <c r="AY916" s="239" t="s">
        <v>121</v>
      </c>
    </row>
    <row r="917" s="15" customFormat="1">
      <c r="A917" s="15"/>
      <c r="B917" s="240"/>
      <c r="C917" s="241"/>
      <c r="D917" s="220" t="s">
        <v>133</v>
      </c>
      <c r="E917" s="242" t="s">
        <v>19</v>
      </c>
      <c r="F917" s="243" t="s">
        <v>173</v>
      </c>
      <c r="G917" s="241"/>
      <c r="H917" s="244">
        <v>2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0" t="s">
        <v>133</v>
      </c>
      <c r="AU917" s="250" t="s">
        <v>79</v>
      </c>
      <c r="AV917" s="15" t="s">
        <v>129</v>
      </c>
      <c r="AW917" s="15" t="s">
        <v>33</v>
      </c>
      <c r="AX917" s="15" t="s">
        <v>77</v>
      </c>
      <c r="AY917" s="250" t="s">
        <v>121</v>
      </c>
    </row>
    <row r="918" s="2" customFormat="1" ht="33" customHeight="1">
      <c r="A918" s="41"/>
      <c r="B918" s="42"/>
      <c r="C918" s="200" t="s">
        <v>874</v>
      </c>
      <c r="D918" s="200" t="s">
        <v>124</v>
      </c>
      <c r="E918" s="201" t="s">
        <v>875</v>
      </c>
      <c r="F918" s="202" t="s">
        <v>876</v>
      </c>
      <c r="G918" s="203" t="s">
        <v>659</v>
      </c>
      <c r="H918" s="204">
        <v>1</v>
      </c>
      <c r="I918" s="205"/>
      <c r="J918" s="206">
        <f>ROUND(I918*H918,2)</f>
        <v>0</v>
      </c>
      <c r="K918" s="202" t="s">
        <v>19</v>
      </c>
      <c r="L918" s="47"/>
      <c r="M918" s="207" t="s">
        <v>19</v>
      </c>
      <c r="N918" s="208" t="s">
        <v>43</v>
      </c>
      <c r="O918" s="87"/>
      <c r="P918" s="209">
        <f>O918*H918</f>
        <v>0</v>
      </c>
      <c r="Q918" s="209">
        <v>0</v>
      </c>
      <c r="R918" s="209">
        <f>Q918*H918</f>
        <v>0</v>
      </c>
      <c r="S918" s="209">
        <v>0</v>
      </c>
      <c r="T918" s="210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1" t="s">
        <v>285</v>
      </c>
      <c r="AT918" s="211" t="s">
        <v>124</v>
      </c>
      <c r="AU918" s="211" t="s">
        <v>79</v>
      </c>
      <c r="AY918" s="20" t="s">
        <v>121</v>
      </c>
      <c r="BE918" s="212">
        <f>IF(N918="základní",J918,0)</f>
        <v>0</v>
      </c>
      <c r="BF918" s="212">
        <f>IF(N918="snížená",J918,0)</f>
        <v>0</v>
      </c>
      <c r="BG918" s="212">
        <f>IF(N918="zákl. přenesená",J918,0)</f>
        <v>0</v>
      </c>
      <c r="BH918" s="212">
        <f>IF(N918="sníž. přenesená",J918,0)</f>
        <v>0</v>
      </c>
      <c r="BI918" s="212">
        <f>IF(N918="nulová",J918,0)</f>
        <v>0</v>
      </c>
      <c r="BJ918" s="20" t="s">
        <v>77</v>
      </c>
      <c r="BK918" s="212">
        <f>ROUND(I918*H918,2)</f>
        <v>0</v>
      </c>
      <c r="BL918" s="20" t="s">
        <v>285</v>
      </c>
      <c r="BM918" s="211" t="s">
        <v>877</v>
      </c>
    </row>
    <row r="919" s="2" customFormat="1" ht="24.15" customHeight="1">
      <c r="A919" s="41"/>
      <c r="B919" s="42"/>
      <c r="C919" s="200" t="s">
        <v>878</v>
      </c>
      <c r="D919" s="200" t="s">
        <v>124</v>
      </c>
      <c r="E919" s="201" t="s">
        <v>879</v>
      </c>
      <c r="F919" s="202" t="s">
        <v>880</v>
      </c>
      <c r="G919" s="203" t="s">
        <v>659</v>
      </c>
      <c r="H919" s="204">
        <v>1</v>
      </c>
      <c r="I919" s="205"/>
      <c r="J919" s="206">
        <f>ROUND(I919*H919,2)</f>
        <v>0</v>
      </c>
      <c r="K919" s="202" t="s">
        <v>19</v>
      </c>
      <c r="L919" s="47"/>
      <c r="M919" s="207" t="s">
        <v>19</v>
      </c>
      <c r="N919" s="208" t="s">
        <v>43</v>
      </c>
      <c r="O919" s="87"/>
      <c r="P919" s="209">
        <f>O919*H919</f>
        <v>0</v>
      </c>
      <c r="Q919" s="209">
        <v>0</v>
      </c>
      <c r="R919" s="209">
        <f>Q919*H919</f>
        <v>0</v>
      </c>
      <c r="S919" s="209">
        <v>0</v>
      </c>
      <c r="T919" s="210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1" t="s">
        <v>285</v>
      </c>
      <c r="AT919" s="211" t="s">
        <v>124</v>
      </c>
      <c r="AU919" s="211" t="s">
        <v>79</v>
      </c>
      <c r="AY919" s="20" t="s">
        <v>121</v>
      </c>
      <c r="BE919" s="212">
        <f>IF(N919="základní",J919,0)</f>
        <v>0</v>
      </c>
      <c r="BF919" s="212">
        <f>IF(N919="snížená",J919,0)</f>
        <v>0</v>
      </c>
      <c r="BG919" s="212">
        <f>IF(N919="zákl. přenesená",J919,0)</f>
        <v>0</v>
      </c>
      <c r="BH919" s="212">
        <f>IF(N919="sníž. přenesená",J919,0)</f>
        <v>0</v>
      </c>
      <c r="BI919" s="212">
        <f>IF(N919="nulová",J919,0)</f>
        <v>0</v>
      </c>
      <c r="BJ919" s="20" t="s">
        <v>77</v>
      </c>
      <c r="BK919" s="212">
        <f>ROUND(I919*H919,2)</f>
        <v>0</v>
      </c>
      <c r="BL919" s="20" t="s">
        <v>285</v>
      </c>
      <c r="BM919" s="211" t="s">
        <v>881</v>
      </c>
    </row>
    <row r="920" s="2" customFormat="1" ht="16.5" customHeight="1">
      <c r="A920" s="41"/>
      <c r="B920" s="42"/>
      <c r="C920" s="200" t="s">
        <v>882</v>
      </c>
      <c r="D920" s="200" t="s">
        <v>124</v>
      </c>
      <c r="E920" s="201" t="s">
        <v>883</v>
      </c>
      <c r="F920" s="202" t="s">
        <v>884</v>
      </c>
      <c r="G920" s="203" t="s">
        <v>127</v>
      </c>
      <c r="H920" s="204">
        <v>1</v>
      </c>
      <c r="I920" s="205"/>
      <c r="J920" s="206">
        <f>ROUND(I920*H920,2)</f>
        <v>0</v>
      </c>
      <c r="K920" s="202" t="s">
        <v>19</v>
      </c>
      <c r="L920" s="47"/>
      <c r="M920" s="207" t="s">
        <v>19</v>
      </c>
      <c r="N920" s="208" t="s">
        <v>43</v>
      </c>
      <c r="O920" s="87"/>
      <c r="P920" s="209">
        <f>O920*H920</f>
        <v>0</v>
      </c>
      <c r="Q920" s="209">
        <v>0</v>
      </c>
      <c r="R920" s="209">
        <f>Q920*H920</f>
        <v>0</v>
      </c>
      <c r="S920" s="209">
        <v>0</v>
      </c>
      <c r="T920" s="210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1" t="s">
        <v>285</v>
      </c>
      <c r="AT920" s="211" t="s">
        <v>124</v>
      </c>
      <c r="AU920" s="211" t="s">
        <v>79</v>
      </c>
      <c r="AY920" s="20" t="s">
        <v>121</v>
      </c>
      <c r="BE920" s="212">
        <f>IF(N920="základní",J920,0)</f>
        <v>0</v>
      </c>
      <c r="BF920" s="212">
        <f>IF(N920="snížená",J920,0)</f>
        <v>0</v>
      </c>
      <c r="BG920" s="212">
        <f>IF(N920="zákl. přenesená",J920,0)</f>
        <v>0</v>
      </c>
      <c r="BH920" s="212">
        <f>IF(N920="sníž. přenesená",J920,0)</f>
        <v>0</v>
      </c>
      <c r="BI920" s="212">
        <f>IF(N920="nulová",J920,0)</f>
        <v>0</v>
      </c>
      <c r="BJ920" s="20" t="s">
        <v>77</v>
      </c>
      <c r="BK920" s="212">
        <f>ROUND(I920*H920,2)</f>
        <v>0</v>
      </c>
      <c r="BL920" s="20" t="s">
        <v>285</v>
      </c>
      <c r="BM920" s="211" t="s">
        <v>885</v>
      </c>
    </row>
    <row r="921" s="2" customFormat="1" ht="24.15" customHeight="1">
      <c r="A921" s="41"/>
      <c r="B921" s="42"/>
      <c r="C921" s="200" t="s">
        <v>886</v>
      </c>
      <c r="D921" s="200" t="s">
        <v>124</v>
      </c>
      <c r="E921" s="201" t="s">
        <v>887</v>
      </c>
      <c r="F921" s="202" t="s">
        <v>888</v>
      </c>
      <c r="G921" s="203" t="s">
        <v>840</v>
      </c>
      <c r="H921" s="272"/>
      <c r="I921" s="205"/>
      <c r="J921" s="206">
        <f>ROUND(I921*H921,2)</f>
        <v>0</v>
      </c>
      <c r="K921" s="202" t="s">
        <v>128</v>
      </c>
      <c r="L921" s="47"/>
      <c r="M921" s="207" t="s">
        <v>19</v>
      </c>
      <c r="N921" s="208" t="s">
        <v>43</v>
      </c>
      <c r="O921" s="87"/>
      <c r="P921" s="209">
        <f>O921*H921</f>
        <v>0</v>
      </c>
      <c r="Q921" s="209">
        <v>0</v>
      </c>
      <c r="R921" s="209">
        <f>Q921*H921</f>
        <v>0</v>
      </c>
      <c r="S921" s="209">
        <v>0</v>
      </c>
      <c r="T921" s="210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1" t="s">
        <v>285</v>
      </c>
      <c r="AT921" s="211" t="s">
        <v>124</v>
      </c>
      <c r="AU921" s="211" t="s">
        <v>79</v>
      </c>
      <c r="AY921" s="20" t="s">
        <v>121</v>
      </c>
      <c r="BE921" s="212">
        <f>IF(N921="základní",J921,0)</f>
        <v>0</v>
      </c>
      <c r="BF921" s="212">
        <f>IF(N921="snížená",J921,0)</f>
        <v>0</v>
      </c>
      <c r="BG921" s="212">
        <f>IF(N921="zákl. přenesená",J921,0)</f>
        <v>0</v>
      </c>
      <c r="BH921" s="212">
        <f>IF(N921="sníž. přenesená",J921,0)</f>
        <v>0</v>
      </c>
      <c r="BI921" s="212">
        <f>IF(N921="nulová",J921,0)</f>
        <v>0</v>
      </c>
      <c r="BJ921" s="20" t="s">
        <v>77</v>
      </c>
      <c r="BK921" s="212">
        <f>ROUND(I921*H921,2)</f>
        <v>0</v>
      </c>
      <c r="BL921" s="20" t="s">
        <v>285</v>
      </c>
      <c r="BM921" s="211" t="s">
        <v>889</v>
      </c>
    </row>
    <row r="922" s="2" customFormat="1">
      <c r="A922" s="41"/>
      <c r="B922" s="42"/>
      <c r="C922" s="43"/>
      <c r="D922" s="213" t="s">
        <v>131</v>
      </c>
      <c r="E922" s="43"/>
      <c r="F922" s="214" t="s">
        <v>890</v>
      </c>
      <c r="G922" s="43"/>
      <c r="H922" s="43"/>
      <c r="I922" s="215"/>
      <c r="J922" s="43"/>
      <c r="K922" s="43"/>
      <c r="L922" s="47"/>
      <c r="M922" s="216"/>
      <c r="N922" s="217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131</v>
      </c>
      <c r="AU922" s="20" t="s">
        <v>79</v>
      </c>
    </row>
    <row r="923" s="12" customFormat="1" ht="22.8" customHeight="1">
      <c r="A923" s="12"/>
      <c r="B923" s="184"/>
      <c r="C923" s="185"/>
      <c r="D923" s="186" t="s">
        <v>71</v>
      </c>
      <c r="E923" s="198" t="s">
        <v>891</v>
      </c>
      <c r="F923" s="198" t="s">
        <v>892</v>
      </c>
      <c r="G923" s="185"/>
      <c r="H923" s="185"/>
      <c r="I923" s="188"/>
      <c r="J923" s="199">
        <f>BK923</f>
        <v>0</v>
      </c>
      <c r="K923" s="185"/>
      <c r="L923" s="190"/>
      <c r="M923" s="191"/>
      <c r="N923" s="192"/>
      <c r="O923" s="192"/>
      <c r="P923" s="193">
        <f>SUM(P924:P927)</f>
        <v>0</v>
      </c>
      <c r="Q923" s="192"/>
      <c r="R923" s="193">
        <f>SUM(R924:R927)</f>
        <v>0</v>
      </c>
      <c r="S923" s="192"/>
      <c r="T923" s="194">
        <f>SUM(T924:T927)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195" t="s">
        <v>79</v>
      </c>
      <c r="AT923" s="196" t="s">
        <v>71</v>
      </c>
      <c r="AU923" s="196" t="s">
        <v>77</v>
      </c>
      <c r="AY923" s="195" t="s">
        <v>121</v>
      </c>
      <c r="BK923" s="197">
        <f>SUM(BK924:BK927)</f>
        <v>0</v>
      </c>
    </row>
    <row r="924" s="2" customFormat="1" ht="16.5" customHeight="1">
      <c r="A924" s="41"/>
      <c r="B924" s="42"/>
      <c r="C924" s="200" t="s">
        <v>893</v>
      </c>
      <c r="D924" s="200" t="s">
        <v>124</v>
      </c>
      <c r="E924" s="201" t="s">
        <v>894</v>
      </c>
      <c r="F924" s="202" t="s">
        <v>895</v>
      </c>
      <c r="G924" s="203" t="s">
        <v>127</v>
      </c>
      <c r="H924" s="204">
        <v>1</v>
      </c>
      <c r="I924" s="205"/>
      <c r="J924" s="206">
        <f>ROUND(I924*H924,2)</f>
        <v>0</v>
      </c>
      <c r="K924" s="202" t="s">
        <v>19</v>
      </c>
      <c r="L924" s="47"/>
      <c r="M924" s="207" t="s">
        <v>19</v>
      </c>
      <c r="N924" s="208" t="s">
        <v>43</v>
      </c>
      <c r="O924" s="87"/>
      <c r="P924" s="209">
        <f>O924*H924</f>
        <v>0</v>
      </c>
      <c r="Q924" s="209">
        <v>0</v>
      </c>
      <c r="R924" s="209">
        <f>Q924*H924</f>
        <v>0</v>
      </c>
      <c r="S924" s="209">
        <v>0</v>
      </c>
      <c r="T924" s="210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1" t="s">
        <v>285</v>
      </c>
      <c r="AT924" s="211" t="s">
        <v>124</v>
      </c>
      <c r="AU924" s="211" t="s">
        <v>79</v>
      </c>
      <c r="AY924" s="20" t="s">
        <v>121</v>
      </c>
      <c r="BE924" s="212">
        <f>IF(N924="základní",J924,0)</f>
        <v>0</v>
      </c>
      <c r="BF924" s="212">
        <f>IF(N924="snížená",J924,0)</f>
        <v>0</v>
      </c>
      <c r="BG924" s="212">
        <f>IF(N924="zákl. přenesená",J924,0)</f>
        <v>0</v>
      </c>
      <c r="BH924" s="212">
        <f>IF(N924="sníž. přenesená",J924,0)</f>
        <v>0</v>
      </c>
      <c r="BI924" s="212">
        <f>IF(N924="nulová",J924,0)</f>
        <v>0</v>
      </c>
      <c r="BJ924" s="20" t="s">
        <v>77</v>
      </c>
      <c r="BK924" s="212">
        <f>ROUND(I924*H924,2)</f>
        <v>0</v>
      </c>
      <c r="BL924" s="20" t="s">
        <v>285</v>
      </c>
      <c r="BM924" s="211" t="s">
        <v>896</v>
      </c>
    </row>
    <row r="925" s="2" customFormat="1" ht="24.15" customHeight="1">
      <c r="A925" s="41"/>
      <c r="B925" s="42"/>
      <c r="C925" s="200" t="s">
        <v>897</v>
      </c>
      <c r="D925" s="200" t="s">
        <v>124</v>
      </c>
      <c r="E925" s="201" t="s">
        <v>898</v>
      </c>
      <c r="F925" s="202" t="s">
        <v>899</v>
      </c>
      <c r="G925" s="203" t="s">
        <v>659</v>
      </c>
      <c r="H925" s="204">
        <v>1</v>
      </c>
      <c r="I925" s="205"/>
      <c r="J925" s="206">
        <f>ROUND(I925*H925,2)</f>
        <v>0</v>
      </c>
      <c r="K925" s="202" t="s">
        <v>19</v>
      </c>
      <c r="L925" s="47"/>
      <c r="M925" s="207" t="s">
        <v>19</v>
      </c>
      <c r="N925" s="208" t="s">
        <v>43</v>
      </c>
      <c r="O925" s="87"/>
      <c r="P925" s="209">
        <f>O925*H925</f>
        <v>0</v>
      </c>
      <c r="Q925" s="209">
        <v>0</v>
      </c>
      <c r="R925" s="209">
        <f>Q925*H925</f>
        <v>0</v>
      </c>
      <c r="S925" s="209">
        <v>0</v>
      </c>
      <c r="T925" s="210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1" t="s">
        <v>285</v>
      </c>
      <c r="AT925" s="211" t="s">
        <v>124</v>
      </c>
      <c r="AU925" s="211" t="s">
        <v>79</v>
      </c>
      <c r="AY925" s="20" t="s">
        <v>121</v>
      </c>
      <c r="BE925" s="212">
        <f>IF(N925="základní",J925,0)</f>
        <v>0</v>
      </c>
      <c r="BF925" s="212">
        <f>IF(N925="snížená",J925,0)</f>
        <v>0</v>
      </c>
      <c r="BG925" s="212">
        <f>IF(N925="zákl. přenesená",J925,0)</f>
        <v>0</v>
      </c>
      <c r="BH925" s="212">
        <f>IF(N925="sníž. přenesená",J925,0)</f>
        <v>0</v>
      </c>
      <c r="BI925" s="212">
        <f>IF(N925="nulová",J925,0)</f>
        <v>0</v>
      </c>
      <c r="BJ925" s="20" t="s">
        <v>77</v>
      </c>
      <c r="BK925" s="212">
        <f>ROUND(I925*H925,2)</f>
        <v>0</v>
      </c>
      <c r="BL925" s="20" t="s">
        <v>285</v>
      </c>
      <c r="BM925" s="211" t="s">
        <v>900</v>
      </c>
    </row>
    <row r="926" s="2" customFormat="1" ht="24.15" customHeight="1">
      <c r="A926" s="41"/>
      <c r="B926" s="42"/>
      <c r="C926" s="200" t="s">
        <v>901</v>
      </c>
      <c r="D926" s="200" t="s">
        <v>124</v>
      </c>
      <c r="E926" s="201" t="s">
        <v>902</v>
      </c>
      <c r="F926" s="202" t="s">
        <v>903</v>
      </c>
      <c r="G926" s="203" t="s">
        <v>840</v>
      </c>
      <c r="H926" s="272"/>
      <c r="I926" s="205"/>
      <c r="J926" s="206">
        <f>ROUND(I926*H926,2)</f>
        <v>0</v>
      </c>
      <c r="K926" s="202" t="s">
        <v>128</v>
      </c>
      <c r="L926" s="47"/>
      <c r="M926" s="207" t="s">
        <v>19</v>
      </c>
      <c r="N926" s="208" t="s">
        <v>43</v>
      </c>
      <c r="O926" s="87"/>
      <c r="P926" s="209">
        <f>O926*H926</f>
        <v>0</v>
      </c>
      <c r="Q926" s="209">
        <v>0</v>
      </c>
      <c r="R926" s="209">
        <f>Q926*H926</f>
        <v>0</v>
      </c>
      <c r="S926" s="209">
        <v>0</v>
      </c>
      <c r="T926" s="210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1" t="s">
        <v>285</v>
      </c>
      <c r="AT926" s="211" t="s">
        <v>124</v>
      </c>
      <c r="AU926" s="211" t="s">
        <v>79</v>
      </c>
      <c r="AY926" s="20" t="s">
        <v>121</v>
      </c>
      <c r="BE926" s="212">
        <f>IF(N926="základní",J926,0)</f>
        <v>0</v>
      </c>
      <c r="BF926" s="212">
        <f>IF(N926="snížená",J926,0)</f>
        <v>0</v>
      </c>
      <c r="BG926" s="212">
        <f>IF(N926="zákl. přenesená",J926,0)</f>
        <v>0</v>
      </c>
      <c r="BH926" s="212">
        <f>IF(N926="sníž. přenesená",J926,0)</f>
        <v>0</v>
      </c>
      <c r="BI926" s="212">
        <f>IF(N926="nulová",J926,0)</f>
        <v>0</v>
      </c>
      <c r="BJ926" s="20" t="s">
        <v>77</v>
      </c>
      <c r="BK926" s="212">
        <f>ROUND(I926*H926,2)</f>
        <v>0</v>
      </c>
      <c r="BL926" s="20" t="s">
        <v>285</v>
      </c>
      <c r="BM926" s="211" t="s">
        <v>904</v>
      </c>
    </row>
    <row r="927" s="2" customFormat="1">
      <c r="A927" s="41"/>
      <c r="B927" s="42"/>
      <c r="C927" s="43"/>
      <c r="D927" s="213" t="s">
        <v>131</v>
      </c>
      <c r="E927" s="43"/>
      <c r="F927" s="214" t="s">
        <v>905</v>
      </c>
      <c r="G927" s="43"/>
      <c r="H927" s="43"/>
      <c r="I927" s="215"/>
      <c r="J927" s="43"/>
      <c r="K927" s="43"/>
      <c r="L927" s="47"/>
      <c r="M927" s="216"/>
      <c r="N927" s="217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131</v>
      </c>
      <c r="AU927" s="20" t="s">
        <v>79</v>
      </c>
    </row>
    <row r="928" s="12" customFormat="1" ht="22.8" customHeight="1">
      <c r="A928" s="12"/>
      <c r="B928" s="184"/>
      <c r="C928" s="185"/>
      <c r="D928" s="186" t="s">
        <v>71</v>
      </c>
      <c r="E928" s="198" t="s">
        <v>906</v>
      </c>
      <c r="F928" s="198" t="s">
        <v>907</v>
      </c>
      <c r="G928" s="185"/>
      <c r="H928" s="185"/>
      <c r="I928" s="188"/>
      <c r="J928" s="199">
        <f>BK928</f>
        <v>0</v>
      </c>
      <c r="K928" s="185"/>
      <c r="L928" s="190"/>
      <c r="M928" s="191"/>
      <c r="N928" s="192"/>
      <c r="O928" s="192"/>
      <c r="P928" s="193">
        <f>SUM(P929:P933)</f>
        <v>0</v>
      </c>
      <c r="Q928" s="192"/>
      <c r="R928" s="193">
        <f>SUM(R929:R933)</f>
        <v>0</v>
      </c>
      <c r="S928" s="192"/>
      <c r="T928" s="194">
        <f>SUM(T929:T933)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195" t="s">
        <v>79</v>
      </c>
      <c r="AT928" s="196" t="s">
        <v>71</v>
      </c>
      <c r="AU928" s="196" t="s">
        <v>77</v>
      </c>
      <c r="AY928" s="195" t="s">
        <v>121</v>
      </c>
      <c r="BK928" s="197">
        <f>SUM(BK929:BK933)</f>
        <v>0</v>
      </c>
    </row>
    <row r="929" s="2" customFormat="1" ht="33" customHeight="1">
      <c r="A929" s="41"/>
      <c r="B929" s="42"/>
      <c r="C929" s="200" t="s">
        <v>908</v>
      </c>
      <c r="D929" s="200" t="s">
        <v>124</v>
      </c>
      <c r="E929" s="201" t="s">
        <v>909</v>
      </c>
      <c r="F929" s="202" t="s">
        <v>910</v>
      </c>
      <c r="G929" s="203" t="s">
        <v>659</v>
      </c>
      <c r="H929" s="204">
        <v>1</v>
      </c>
      <c r="I929" s="205"/>
      <c r="J929" s="206">
        <f>ROUND(I929*H929,2)</f>
        <v>0</v>
      </c>
      <c r="K929" s="202" t="s">
        <v>19</v>
      </c>
      <c r="L929" s="47"/>
      <c r="M929" s="207" t="s">
        <v>19</v>
      </c>
      <c r="N929" s="208" t="s">
        <v>43</v>
      </c>
      <c r="O929" s="87"/>
      <c r="P929" s="209">
        <f>O929*H929</f>
        <v>0</v>
      </c>
      <c r="Q929" s="209">
        <v>0</v>
      </c>
      <c r="R929" s="209">
        <f>Q929*H929</f>
        <v>0</v>
      </c>
      <c r="S929" s="209">
        <v>0</v>
      </c>
      <c r="T929" s="210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1" t="s">
        <v>285</v>
      </c>
      <c r="AT929" s="211" t="s">
        <v>124</v>
      </c>
      <c r="AU929" s="211" t="s">
        <v>79</v>
      </c>
      <c r="AY929" s="20" t="s">
        <v>121</v>
      </c>
      <c r="BE929" s="212">
        <f>IF(N929="základní",J929,0)</f>
        <v>0</v>
      </c>
      <c r="BF929" s="212">
        <f>IF(N929="snížená",J929,0)</f>
        <v>0</v>
      </c>
      <c r="BG929" s="212">
        <f>IF(N929="zákl. přenesená",J929,0)</f>
        <v>0</v>
      </c>
      <c r="BH929" s="212">
        <f>IF(N929="sníž. přenesená",J929,0)</f>
        <v>0</v>
      </c>
      <c r="BI929" s="212">
        <f>IF(N929="nulová",J929,0)</f>
        <v>0</v>
      </c>
      <c r="BJ929" s="20" t="s">
        <v>77</v>
      </c>
      <c r="BK929" s="212">
        <f>ROUND(I929*H929,2)</f>
        <v>0</v>
      </c>
      <c r="BL929" s="20" t="s">
        <v>285</v>
      </c>
      <c r="BM929" s="211" t="s">
        <v>911</v>
      </c>
    </row>
    <row r="930" s="2" customFormat="1" ht="37.8" customHeight="1">
      <c r="A930" s="41"/>
      <c r="B930" s="42"/>
      <c r="C930" s="200" t="s">
        <v>912</v>
      </c>
      <c r="D930" s="200" t="s">
        <v>124</v>
      </c>
      <c r="E930" s="201" t="s">
        <v>913</v>
      </c>
      <c r="F930" s="202" t="s">
        <v>914</v>
      </c>
      <c r="G930" s="203" t="s">
        <v>659</v>
      </c>
      <c r="H930" s="204">
        <v>1</v>
      </c>
      <c r="I930" s="205"/>
      <c r="J930" s="206">
        <f>ROUND(I930*H930,2)</f>
        <v>0</v>
      </c>
      <c r="K930" s="202" t="s">
        <v>19</v>
      </c>
      <c r="L930" s="47"/>
      <c r="M930" s="207" t="s">
        <v>19</v>
      </c>
      <c r="N930" s="208" t="s">
        <v>43</v>
      </c>
      <c r="O930" s="87"/>
      <c r="P930" s="209">
        <f>O930*H930</f>
        <v>0</v>
      </c>
      <c r="Q930" s="209">
        <v>0</v>
      </c>
      <c r="R930" s="209">
        <f>Q930*H930</f>
        <v>0</v>
      </c>
      <c r="S930" s="209">
        <v>0</v>
      </c>
      <c r="T930" s="210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1" t="s">
        <v>285</v>
      </c>
      <c r="AT930" s="211" t="s">
        <v>124</v>
      </c>
      <c r="AU930" s="211" t="s">
        <v>79</v>
      </c>
      <c r="AY930" s="20" t="s">
        <v>121</v>
      </c>
      <c r="BE930" s="212">
        <f>IF(N930="základní",J930,0)</f>
        <v>0</v>
      </c>
      <c r="BF930" s="212">
        <f>IF(N930="snížená",J930,0)</f>
        <v>0</v>
      </c>
      <c r="BG930" s="212">
        <f>IF(N930="zákl. přenesená",J930,0)</f>
        <v>0</v>
      </c>
      <c r="BH930" s="212">
        <f>IF(N930="sníž. přenesená",J930,0)</f>
        <v>0</v>
      </c>
      <c r="BI930" s="212">
        <f>IF(N930="nulová",J930,0)</f>
        <v>0</v>
      </c>
      <c r="BJ930" s="20" t="s">
        <v>77</v>
      </c>
      <c r="BK930" s="212">
        <f>ROUND(I930*H930,2)</f>
        <v>0</v>
      </c>
      <c r="BL930" s="20" t="s">
        <v>285</v>
      </c>
      <c r="BM930" s="211" t="s">
        <v>915</v>
      </c>
    </row>
    <row r="931" s="2" customFormat="1" ht="24.15" customHeight="1">
      <c r="A931" s="41"/>
      <c r="B931" s="42"/>
      <c r="C931" s="200" t="s">
        <v>916</v>
      </c>
      <c r="D931" s="200" t="s">
        <v>124</v>
      </c>
      <c r="E931" s="201" t="s">
        <v>917</v>
      </c>
      <c r="F931" s="202" t="s">
        <v>918</v>
      </c>
      <c r="G931" s="203" t="s">
        <v>659</v>
      </c>
      <c r="H931" s="204">
        <v>1</v>
      </c>
      <c r="I931" s="205"/>
      <c r="J931" s="206">
        <f>ROUND(I931*H931,2)</f>
        <v>0</v>
      </c>
      <c r="K931" s="202" t="s">
        <v>19</v>
      </c>
      <c r="L931" s="47"/>
      <c r="M931" s="207" t="s">
        <v>19</v>
      </c>
      <c r="N931" s="208" t="s">
        <v>43</v>
      </c>
      <c r="O931" s="87"/>
      <c r="P931" s="209">
        <f>O931*H931</f>
        <v>0</v>
      </c>
      <c r="Q931" s="209">
        <v>0</v>
      </c>
      <c r="R931" s="209">
        <f>Q931*H931</f>
        <v>0</v>
      </c>
      <c r="S931" s="209">
        <v>0</v>
      </c>
      <c r="T931" s="210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1" t="s">
        <v>285</v>
      </c>
      <c r="AT931" s="211" t="s">
        <v>124</v>
      </c>
      <c r="AU931" s="211" t="s">
        <v>79</v>
      </c>
      <c r="AY931" s="20" t="s">
        <v>121</v>
      </c>
      <c r="BE931" s="212">
        <f>IF(N931="základní",J931,0)</f>
        <v>0</v>
      </c>
      <c r="BF931" s="212">
        <f>IF(N931="snížená",J931,0)</f>
        <v>0</v>
      </c>
      <c r="BG931" s="212">
        <f>IF(N931="zákl. přenesená",J931,0)</f>
        <v>0</v>
      </c>
      <c r="BH931" s="212">
        <f>IF(N931="sníž. přenesená",J931,0)</f>
        <v>0</v>
      </c>
      <c r="BI931" s="212">
        <f>IF(N931="nulová",J931,0)</f>
        <v>0</v>
      </c>
      <c r="BJ931" s="20" t="s">
        <v>77</v>
      </c>
      <c r="BK931" s="212">
        <f>ROUND(I931*H931,2)</f>
        <v>0</v>
      </c>
      <c r="BL931" s="20" t="s">
        <v>285</v>
      </c>
      <c r="BM931" s="211" t="s">
        <v>919</v>
      </c>
    </row>
    <row r="932" s="2" customFormat="1" ht="24.15" customHeight="1">
      <c r="A932" s="41"/>
      <c r="B932" s="42"/>
      <c r="C932" s="200" t="s">
        <v>920</v>
      </c>
      <c r="D932" s="200" t="s">
        <v>124</v>
      </c>
      <c r="E932" s="201" t="s">
        <v>921</v>
      </c>
      <c r="F932" s="202" t="s">
        <v>922</v>
      </c>
      <c r="G932" s="203" t="s">
        <v>840</v>
      </c>
      <c r="H932" s="272"/>
      <c r="I932" s="205"/>
      <c r="J932" s="206">
        <f>ROUND(I932*H932,2)</f>
        <v>0</v>
      </c>
      <c r="K932" s="202" t="s">
        <v>128</v>
      </c>
      <c r="L932" s="47"/>
      <c r="M932" s="207" t="s">
        <v>19</v>
      </c>
      <c r="N932" s="208" t="s">
        <v>43</v>
      </c>
      <c r="O932" s="87"/>
      <c r="P932" s="209">
        <f>O932*H932</f>
        <v>0</v>
      </c>
      <c r="Q932" s="209">
        <v>0</v>
      </c>
      <c r="R932" s="209">
        <f>Q932*H932</f>
        <v>0</v>
      </c>
      <c r="S932" s="209">
        <v>0</v>
      </c>
      <c r="T932" s="210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1" t="s">
        <v>285</v>
      </c>
      <c r="AT932" s="211" t="s">
        <v>124</v>
      </c>
      <c r="AU932" s="211" t="s">
        <v>79</v>
      </c>
      <c r="AY932" s="20" t="s">
        <v>121</v>
      </c>
      <c r="BE932" s="212">
        <f>IF(N932="základní",J932,0)</f>
        <v>0</v>
      </c>
      <c r="BF932" s="212">
        <f>IF(N932="snížená",J932,0)</f>
        <v>0</v>
      </c>
      <c r="BG932" s="212">
        <f>IF(N932="zákl. přenesená",J932,0)</f>
        <v>0</v>
      </c>
      <c r="BH932" s="212">
        <f>IF(N932="sníž. přenesená",J932,0)</f>
        <v>0</v>
      </c>
      <c r="BI932" s="212">
        <f>IF(N932="nulová",J932,0)</f>
        <v>0</v>
      </c>
      <c r="BJ932" s="20" t="s">
        <v>77</v>
      </c>
      <c r="BK932" s="212">
        <f>ROUND(I932*H932,2)</f>
        <v>0</v>
      </c>
      <c r="BL932" s="20" t="s">
        <v>285</v>
      </c>
      <c r="BM932" s="211" t="s">
        <v>923</v>
      </c>
    </row>
    <row r="933" s="2" customFormat="1">
      <c r="A933" s="41"/>
      <c r="B933" s="42"/>
      <c r="C933" s="43"/>
      <c r="D933" s="213" t="s">
        <v>131</v>
      </c>
      <c r="E933" s="43"/>
      <c r="F933" s="214" t="s">
        <v>924</v>
      </c>
      <c r="G933" s="43"/>
      <c r="H933" s="43"/>
      <c r="I933" s="215"/>
      <c r="J933" s="43"/>
      <c r="K933" s="43"/>
      <c r="L933" s="47"/>
      <c r="M933" s="216"/>
      <c r="N933" s="217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131</v>
      </c>
      <c r="AU933" s="20" t="s">
        <v>79</v>
      </c>
    </row>
    <row r="934" s="12" customFormat="1" ht="22.8" customHeight="1">
      <c r="A934" s="12"/>
      <c r="B934" s="184"/>
      <c r="C934" s="185"/>
      <c r="D934" s="186" t="s">
        <v>71</v>
      </c>
      <c r="E934" s="198" t="s">
        <v>925</v>
      </c>
      <c r="F934" s="198" t="s">
        <v>926</v>
      </c>
      <c r="G934" s="185"/>
      <c r="H934" s="185"/>
      <c r="I934" s="188"/>
      <c r="J934" s="199">
        <f>BK934</f>
        <v>0</v>
      </c>
      <c r="K934" s="185"/>
      <c r="L934" s="190"/>
      <c r="M934" s="191"/>
      <c r="N934" s="192"/>
      <c r="O934" s="192"/>
      <c r="P934" s="193">
        <f>SUM(P935:P936)</f>
        <v>0</v>
      </c>
      <c r="Q934" s="192"/>
      <c r="R934" s="193">
        <f>SUM(R935:R936)</f>
        <v>0</v>
      </c>
      <c r="S934" s="192"/>
      <c r="T934" s="194">
        <f>SUM(T935:T936)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195" t="s">
        <v>79</v>
      </c>
      <c r="AT934" s="196" t="s">
        <v>71</v>
      </c>
      <c r="AU934" s="196" t="s">
        <v>77</v>
      </c>
      <c r="AY934" s="195" t="s">
        <v>121</v>
      </c>
      <c r="BK934" s="197">
        <f>SUM(BK935:BK936)</f>
        <v>0</v>
      </c>
    </row>
    <row r="935" s="2" customFormat="1" ht="16.5" customHeight="1">
      <c r="A935" s="41"/>
      <c r="B935" s="42"/>
      <c r="C935" s="200" t="s">
        <v>927</v>
      </c>
      <c r="D935" s="200" t="s">
        <v>124</v>
      </c>
      <c r="E935" s="201" t="s">
        <v>928</v>
      </c>
      <c r="F935" s="202" t="s">
        <v>929</v>
      </c>
      <c r="G935" s="203" t="s">
        <v>145</v>
      </c>
      <c r="H935" s="204">
        <v>113.7</v>
      </c>
      <c r="I935" s="205"/>
      <c r="J935" s="206">
        <f>ROUND(I935*H935,2)</f>
        <v>0</v>
      </c>
      <c r="K935" s="202" t="s">
        <v>19</v>
      </c>
      <c r="L935" s="47"/>
      <c r="M935" s="207" t="s">
        <v>19</v>
      </c>
      <c r="N935" s="208" t="s">
        <v>43</v>
      </c>
      <c r="O935" s="87"/>
      <c r="P935" s="209">
        <f>O935*H935</f>
        <v>0</v>
      </c>
      <c r="Q935" s="209">
        <v>0</v>
      </c>
      <c r="R935" s="209">
        <f>Q935*H935</f>
        <v>0</v>
      </c>
      <c r="S935" s="209">
        <v>0</v>
      </c>
      <c r="T935" s="210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1" t="s">
        <v>285</v>
      </c>
      <c r="AT935" s="211" t="s">
        <v>124</v>
      </c>
      <c r="AU935" s="211" t="s">
        <v>79</v>
      </c>
      <c r="AY935" s="20" t="s">
        <v>121</v>
      </c>
      <c r="BE935" s="212">
        <f>IF(N935="základní",J935,0)</f>
        <v>0</v>
      </c>
      <c r="BF935" s="212">
        <f>IF(N935="snížená",J935,0)</f>
        <v>0</v>
      </c>
      <c r="BG935" s="212">
        <f>IF(N935="zákl. přenesená",J935,0)</f>
        <v>0</v>
      </c>
      <c r="BH935" s="212">
        <f>IF(N935="sníž. přenesená",J935,0)</f>
        <v>0</v>
      </c>
      <c r="BI935" s="212">
        <f>IF(N935="nulová",J935,0)</f>
        <v>0</v>
      </c>
      <c r="BJ935" s="20" t="s">
        <v>77</v>
      </c>
      <c r="BK935" s="212">
        <f>ROUND(I935*H935,2)</f>
        <v>0</v>
      </c>
      <c r="BL935" s="20" t="s">
        <v>285</v>
      </c>
      <c r="BM935" s="211" t="s">
        <v>930</v>
      </c>
    </row>
    <row r="936" s="14" customFormat="1">
      <c r="A936" s="14"/>
      <c r="B936" s="229"/>
      <c r="C936" s="230"/>
      <c r="D936" s="220" t="s">
        <v>133</v>
      </c>
      <c r="E936" s="231" t="s">
        <v>19</v>
      </c>
      <c r="F936" s="232" t="s">
        <v>553</v>
      </c>
      <c r="G936" s="230"/>
      <c r="H936" s="233">
        <v>113.7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39" t="s">
        <v>133</v>
      </c>
      <c r="AU936" s="239" t="s">
        <v>79</v>
      </c>
      <c r="AV936" s="14" t="s">
        <v>79</v>
      </c>
      <c r="AW936" s="14" t="s">
        <v>33</v>
      </c>
      <c r="AX936" s="14" t="s">
        <v>77</v>
      </c>
      <c r="AY936" s="239" t="s">
        <v>121</v>
      </c>
    </row>
    <row r="937" s="12" customFormat="1" ht="22.8" customHeight="1">
      <c r="A937" s="12"/>
      <c r="B937" s="184"/>
      <c r="C937" s="185"/>
      <c r="D937" s="186" t="s">
        <v>71</v>
      </c>
      <c r="E937" s="198" t="s">
        <v>931</v>
      </c>
      <c r="F937" s="198" t="s">
        <v>932</v>
      </c>
      <c r="G937" s="185"/>
      <c r="H937" s="185"/>
      <c r="I937" s="188"/>
      <c r="J937" s="199">
        <f>BK937</f>
        <v>0</v>
      </c>
      <c r="K937" s="185"/>
      <c r="L937" s="190"/>
      <c r="M937" s="191"/>
      <c r="N937" s="192"/>
      <c r="O937" s="192"/>
      <c r="P937" s="193">
        <f>SUM(P938:P981)</f>
        <v>0</v>
      </c>
      <c r="Q937" s="192"/>
      <c r="R937" s="193">
        <f>SUM(R938:R981)</f>
        <v>0.34024480000000001</v>
      </c>
      <c r="S937" s="192"/>
      <c r="T937" s="194">
        <f>SUM(T938:T981)</f>
        <v>0.32471290000000003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95" t="s">
        <v>79</v>
      </c>
      <c r="AT937" s="196" t="s">
        <v>71</v>
      </c>
      <c r="AU937" s="196" t="s">
        <v>77</v>
      </c>
      <c r="AY937" s="195" t="s">
        <v>121</v>
      </c>
      <c r="BK937" s="197">
        <f>SUM(BK938:BK981)</f>
        <v>0</v>
      </c>
    </row>
    <row r="938" s="2" customFormat="1" ht="16.5" customHeight="1">
      <c r="A938" s="41"/>
      <c r="B938" s="42"/>
      <c r="C938" s="200" t="s">
        <v>933</v>
      </c>
      <c r="D938" s="200" t="s">
        <v>124</v>
      </c>
      <c r="E938" s="201" t="s">
        <v>934</v>
      </c>
      <c r="F938" s="202" t="s">
        <v>935</v>
      </c>
      <c r="G938" s="203" t="s">
        <v>145</v>
      </c>
      <c r="H938" s="204">
        <v>9.3699999999999992</v>
      </c>
      <c r="I938" s="205"/>
      <c r="J938" s="206">
        <f>ROUND(I938*H938,2)</f>
        <v>0</v>
      </c>
      <c r="K938" s="202" t="s">
        <v>128</v>
      </c>
      <c r="L938" s="47"/>
      <c r="M938" s="207" t="s">
        <v>19</v>
      </c>
      <c r="N938" s="208" t="s">
        <v>43</v>
      </c>
      <c r="O938" s="87"/>
      <c r="P938" s="209">
        <f>O938*H938</f>
        <v>0</v>
      </c>
      <c r="Q938" s="209">
        <v>0</v>
      </c>
      <c r="R938" s="209">
        <f>Q938*H938</f>
        <v>0</v>
      </c>
      <c r="S938" s="209">
        <v>0.00167</v>
      </c>
      <c r="T938" s="210">
        <f>S938*H938</f>
        <v>0.015647899999999999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1" t="s">
        <v>285</v>
      </c>
      <c r="AT938" s="211" t="s">
        <v>124</v>
      </c>
      <c r="AU938" s="211" t="s">
        <v>79</v>
      </c>
      <c r="AY938" s="20" t="s">
        <v>121</v>
      </c>
      <c r="BE938" s="212">
        <f>IF(N938="základní",J938,0)</f>
        <v>0</v>
      </c>
      <c r="BF938" s="212">
        <f>IF(N938="snížená",J938,0)</f>
        <v>0</v>
      </c>
      <c r="BG938" s="212">
        <f>IF(N938="zákl. přenesená",J938,0)</f>
        <v>0</v>
      </c>
      <c r="BH938" s="212">
        <f>IF(N938="sníž. přenesená",J938,0)</f>
        <v>0</v>
      </c>
      <c r="BI938" s="212">
        <f>IF(N938="nulová",J938,0)</f>
        <v>0</v>
      </c>
      <c r="BJ938" s="20" t="s">
        <v>77</v>
      </c>
      <c r="BK938" s="212">
        <f>ROUND(I938*H938,2)</f>
        <v>0</v>
      </c>
      <c r="BL938" s="20" t="s">
        <v>285</v>
      </c>
      <c r="BM938" s="211" t="s">
        <v>936</v>
      </c>
    </row>
    <row r="939" s="2" customFormat="1">
      <c r="A939" s="41"/>
      <c r="B939" s="42"/>
      <c r="C939" s="43"/>
      <c r="D939" s="213" t="s">
        <v>131</v>
      </c>
      <c r="E939" s="43"/>
      <c r="F939" s="214" t="s">
        <v>937</v>
      </c>
      <c r="G939" s="43"/>
      <c r="H939" s="43"/>
      <c r="I939" s="215"/>
      <c r="J939" s="43"/>
      <c r="K939" s="43"/>
      <c r="L939" s="47"/>
      <c r="M939" s="216"/>
      <c r="N939" s="217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131</v>
      </c>
      <c r="AU939" s="20" t="s">
        <v>79</v>
      </c>
    </row>
    <row r="940" s="13" customFormat="1">
      <c r="A940" s="13"/>
      <c r="B940" s="218"/>
      <c r="C940" s="219"/>
      <c r="D940" s="220" t="s">
        <v>133</v>
      </c>
      <c r="E940" s="221" t="s">
        <v>19</v>
      </c>
      <c r="F940" s="222" t="s">
        <v>179</v>
      </c>
      <c r="G940" s="219"/>
      <c r="H940" s="221" t="s">
        <v>19</v>
      </c>
      <c r="I940" s="223"/>
      <c r="J940" s="219"/>
      <c r="K940" s="219"/>
      <c r="L940" s="224"/>
      <c r="M940" s="225"/>
      <c r="N940" s="226"/>
      <c r="O940" s="226"/>
      <c r="P940" s="226"/>
      <c r="Q940" s="226"/>
      <c r="R940" s="226"/>
      <c r="S940" s="226"/>
      <c r="T940" s="22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28" t="s">
        <v>133</v>
      </c>
      <c r="AU940" s="228" t="s">
        <v>79</v>
      </c>
      <c r="AV940" s="13" t="s">
        <v>77</v>
      </c>
      <c r="AW940" s="13" t="s">
        <v>33</v>
      </c>
      <c r="AX940" s="13" t="s">
        <v>72</v>
      </c>
      <c r="AY940" s="228" t="s">
        <v>121</v>
      </c>
    </row>
    <row r="941" s="14" customFormat="1">
      <c r="A941" s="14"/>
      <c r="B941" s="229"/>
      <c r="C941" s="230"/>
      <c r="D941" s="220" t="s">
        <v>133</v>
      </c>
      <c r="E941" s="231" t="s">
        <v>19</v>
      </c>
      <c r="F941" s="232" t="s">
        <v>938</v>
      </c>
      <c r="G941" s="230"/>
      <c r="H941" s="233">
        <v>2.4900000000000002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39" t="s">
        <v>133</v>
      </c>
      <c r="AU941" s="239" t="s">
        <v>79</v>
      </c>
      <c r="AV941" s="14" t="s">
        <v>79</v>
      </c>
      <c r="AW941" s="14" t="s">
        <v>33</v>
      </c>
      <c r="AX941" s="14" t="s">
        <v>72</v>
      </c>
      <c r="AY941" s="239" t="s">
        <v>121</v>
      </c>
    </row>
    <row r="942" s="13" customFormat="1">
      <c r="A942" s="13"/>
      <c r="B942" s="218"/>
      <c r="C942" s="219"/>
      <c r="D942" s="220" t="s">
        <v>133</v>
      </c>
      <c r="E942" s="221" t="s">
        <v>19</v>
      </c>
      <c r="F942" s="222" t="s">
        <v>939</v>
      </c>
      <c r="G942" s="219"/>
      <c r="H942" s="221" t="s">
        <v>19</v>
      </c>
      <c r="I942" s="223"/>
      <c r="J942" s="219"/>
      <c r="K942" s="219"/>
      <c r="L942" s="224"/>
      <c r="M942" s="225"/>
      <c r="N942" s="226"/>
      <c r="O942" s="226"/>
      <c r="P942" s="226"/>
      <c r="Q942" s="226"/>
      <c r="R942" s="226"/>
      <c r="S942" s="226"/>
      <c r="T942" s="227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28" t="s">
        <v>133</v>
      </c>
      <c r="AU942" s="228" t="s">
        <v>79</v>
      </c>
      <c r="AV942" s="13" t="s">
        <v>77</v>
      </c>
      <c r="AW942" s="13" t="s">
        <v>33</v>
      </c>
      <c r="AX942" s="13" t="s">
        <v>72</v>
      </c>
      <c r="AY942" s="228" t="s">
        <v>121</v>
      </c>
    </row>
    <row r="943" s="14" customFormat="1">
      <c r="A943" s="14"/>
      <c r="B943" s="229"/>
      <c r="C943" s="230"/>
      <c r="D943" s="220" t="s">
        <v>133</v>
      </c>
      <c r="E943" s="231" t="s">
        <v>19</v>
      </c>
      <c r="F943" s="232" t="s">
        <v>546</v>
      </c>
      <c r="G943" s="230"/>
      <c r="H943" s="233">
        <v>3.4399999999999999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39" t="s">
        <v>133</v>
      </c>
      <c r="AU943" s="239" t="s">
        <v>79</v>
      </c>
      <c r="AV943" s="14" t="s">
        <v>79</v>
      </c>
      <c r="AW943" s="14" t="s">
        <v>33</v>
      </c>
      <c r="AX943" s="14" t="s">
        <v>72</v>
      </c>
      <c r="AY943" s="239" t="s">
        <v>121</v>
      </c>
    </row>
    <row r="944" s="13" customFormat="1">
      <c r="A944" s="13"/>
      <c r="B944" s="218"/>
      <c r="C944" s="219"/>
      <c r="D944" s="220" t="s">
        <v>133</v>
      </c>
      <c r="E944" s="221" t="s">
        <v>19</v>
      </c>
      <c r="F944" s="222" t="s">
        <v>940</v>
      </c>
      <c r="G944" s="219"/>
      <c r="H944" s="221" t="s">
        <v>19</v>
      </c>
      <c r="I944" s="223"/>
      <c r="J944" s="219"/>
      <c r="K944" s="219"/>
      <c r="L944" s="224"/>
      <c r="M944" s="225"/>
      <c r="N944" s="226"/>
      <c r="O944" s="226"/>
      <c r="P944" s="226"/>
      <c r="Q944" s="226"/>
      <c r="R944" s="226"/>
      <c r="S944" s="226"/>
      <c r="T944" s="227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28" t="s">
        <v>133</v>
      </c>
      <c r="AU944" s="228" t="s">
        <v>79</v>
      </c>
      <c r="AV944" s="13" t="s">
        <v>77</v>
      </c>
      <c r="AW944" s="13" t="s">
        <v>33</v>
      </c>
      <c r="AX944" s="13" t="s">
        <v>72</v>
      </c>
      <c r="AY944" s="228" t="s">
        <v>121</v>
      </c>
    </row>
    <row r="945" s="14" customFormat="1">
      <c r="A945" s="14"/>
      <c r="B945" s="229"/>
      <c r="C945" s="230"/>
      <c r="D945" s="220" t="s">
        <v>133</v>
      </c>
      <c r="E945" s="231" t="s">
        <v>19</v>
      </c>
      <c r="F945" s="232" t="s">
        <v>546</v>
      </c>
      <c r="G945" s="230"/>
      <c r="H945" s="233">
        <v>3.4399999999999999</v>
      </c>
      <c r="I945" s="234"/>
      <c r="J945" s="230"/>
      <c r="K945" s="230"/>
      <c r="L945" s="235"/>
      <c r="M945" s="236"/>
      <c r="N945" s="237"/>
      <c r="O945" s="237"/>
      <c r="P945" s="237"/>
      <c r="Q945" s="237"/>
      <c r="R945" s="237"/>
      <c r="S945" s="237"/>
      <c r="T945" s="23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39" t="s">
        <v>133</v>
      </c>
      <c r="AU945" s="239" t="s">
        <v>79</v>
      </c>
      <c r="AV945" s="14" t="s">
        <v>79</v>
      </c>
      <c r="AW945" s="14" t="s">
        <v>33</v>
      </c>
      <c r="AX945" s="14" t="s">
        <v>72</v>
      </c>
      <c r="AY945" s="239" t="s">
        <v>121</v>
      </c>
    </row>
    <row r="946" s="15" customFormat="1">
      <c r="A946" s="15"/>
      <c r="B946" s="240"/>
      <c r="C946" s="241"/>
      <c r="D946" s="220" t="s">
        <v>133</v>
      </c>
      <c r="E946" s="242" t="s">
        <v>19</v>
      </c>
      <c r="F946" s="243" t="s">
        <v>173</v>
      </c>
      <c r="G946" s="241"/>
      <c r="H946" s="244">
        <v>9.3699999999999992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0" t="s">
        <v>133</v>
      </c>
      <c r="AU946" s="250" t="s">
        <v>79</v>
      </c>
      <c r="AV946" s="15" t="s">
        <v>129</v>
      </c>
      <c r="AW946" s="15" t="s">
        <v>33</v>
      </c>
      <c r="AX946" s="15" t="s">
        <v>77</v>
      </c>
      <c r="AY946" s="250" t="s">
        <v>121</v>
      </c>
    </row>
    <row r="947" s="2" customFormat="1" ht="16.5" customHeight="1">
      <c r="A947" s="41"/>
      <c r="B947" s="42"/>
      <c r="C947" s="200" t="s">
        <v>941</v>
      </c>
      <c r="D947" s="200" t="s">
        <v>124</v>
      </c>
      <c r="E947" s="201" t="s">
        <v>942</v>
      </c>
      <c r="F947" s="202" t="s">
        <v>943</v>
      </c>
      <c r="G947" s="203" t="s">
        <v>145</v>
      </c>
      <c r="H947" s="204">
        <v>10.5</v>
      </c>
      <c r="I947" s="205"/>
      <c r="J947" s="206">
        <f>ROUND(I947*H947,2)</f>
        <v>0</v>
      </c>
      <c r="K947" s="202" t="s">
        <v>128</v>
      </c>
      <c r="L947" s="47"/>
      <c r="M947" s="207" t="s">
        <v>19</v>
      </c>
      <c r="N947" s="208" t="s">
        <v>43</v>
      </c>
      <c r="O947" s="87"/>
      <c r="P947" s="209">
        <f>O947*H947</f>
        <v>0</v>
      </c>
      <c r="Q947" s="209">
        <v>0</v>
      </c>
      <c r="R947" s="209">
        <f>Q947*H947</f>
        <v>0</v>
      </c>
      <c r="S947" s="209">
        <v>0.0022300000000000002</v>
      </c>
      <c r="T947" s="210">
        <f>S947*H947</f>
        <v>0.023415000000000002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1" t="s">
        <v>285</v>
      </c>
      <c r="AT947" s="211" t="s">
        <v>124</v>
      </c>
      <c r="AU947" s="211" t="s">
        <v>79</v>
      </c>
      <c r="AY947" s="20" t="s">
        <v>121</v>
      </c>
      <c r="BE947" s="212">
        <f>IF(N947="základní",J947,0)</f>
        <v>0</v>
      </c>
      <c r="BF947" s="212">
        <f>IF(N947="snížená",J947,0)</f>
        <v>0</v>
      </c>
      <c r="BG947" s="212">
        <f>IF(N947="zákl. přenesená",J947,0)</f>
        <v>0</v>
      </c>
      <c r="BH947" s="212">
        <f>IF(N947="sníž. přenesená",J947,0)</f>
        <v>0</v>
      </c>
      <c r="BI947" s="212">
        <f>IF(N947="nulová",J947,0)</f>
        <v>0</v>
      </c>
      <c r="BJ947" s="20" t="s">
        <v>77</v>
      </c>
      <c r="BK947" s="212">
        <f>ROUND(I947*H947,2)</f>
        <v>0</v>
      </c>
      <c r="BL947" s="20" t="s">
        <v>285</v>
      </c>
      <c r="BM947" s="211" t="s">
        <v>944</v>
      </c>
    </row>
    <row r="948" s="2" customFormat="1">
      <c r="A948" s="41"/>
      <c r="B948" s="42"/>
      <c r="C948" s="43"/>
      <c r="D948" s="213" t="s">
        <v>131</v>
      </c>
      <c r="E948" s="43"/>
      <c r="F948" s="214" t="s">
        <v>945</v>
      </c>
      <c r="G948" s="43"/>
      <c r="H948" s="43"/>
      <c r="I948" s="215"/>
      <c r="J948" s="43"/>
      <c r="K948" s="43"/>
      <c r="L948" s="47"/>
      <c r="M948" s="216"/>
      <c r="N948" s="217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131</v>
      </c>
      <c r="AU948" s="20" t="s">
        <v>79</v>
      </c>
    </row>
    <row r="949" s="13" customFormat="1">
      <c r="A949" s="13"/>
      <c r="B949" s="218"/>
      <c r="C949" s="219"/>
      <c r="D949" s="220" t="s">
        <v>133</v>
      </c>
      <c r="E949" s="221" t="s">
        <v>19</v>
      </c>
      <c r="F949" s="222" t="s">
        <v>630</v>
      </c>
      <c r="G949" s="219"/>
      <c r="H949" s="221" t="s">
        <v>19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28" t="s">
        <v>133</v>
      </c>
      <c r="AU949" s="228" t="s">
        <v>79</v>
      </c>
      <c r="AV949" s="13" t="s">
        <v>77</v>
      </c>
      <c r="AW949" s="13" t="s">
        <v>33</v>
      </c>
      <c r="AX949" s="13" t="s">
        <v>72</v>
      </c>
      <c r="AY949" s="228" t="s">
        <v>121</v>
      </c>
    </row>
    <row r="950" s="14" customFormat="1">
      <c r="A950" s="14"/>
      <c r="B950" s="229"/>
      <c r="C950" s="230"/>
      <c r="D950" s="220" t="s">
        <v>133</v>
      </c>
      <c r="E950" s="231" t="s">
        <v>19</v>
      </c>
      <c r="F950" s="232" t="s">
        <v>631</v>
      </c>
      <c r="G950" s="230"/>
      <c r="H950" s="233">
        <v>10.5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39" t="s">
        <v>133</v>
      </c>
      <c r="AU950" s="239" t="s">
        <v>79</v>
      </c>
      <c r="AV950" s="14" t="s">
        <v>79</v>
      </c>
      <c r="AW950" s="14" t="s">
        <v>33</v>
      </c>
      <c r="AX950" s="14" t="s">
        <v>77</v>
      </c>
      <c r="AY950" s="239" t="s">
        <v>121</v>
      </c>
    </row>
    <row r="951" s="2" customFormat="1" ht="16.5" customHeight="1">
      <c r="A951" s="41"/>
      <c r="B951" s="42"/>
      <c r="C951" s="200" t="s">
        <v>946</v>
      </c>
      <c r="D951" s="200" t="s">
        <v>124</v>
      </c>
      <c r="E951" s="201" t="s">
        <v>947</v>
      </c>
      <c r="F951" s="202" t="s">
        <v>948</v>
      </c>
      <c r="G951" s="203" t="s">
        <v>145</v>
      </c>
      <c r="H951" s="204">
        <v>72.5</v>
      </c>
      <c r="I951" s="205"/>
      <c r="J951" s="206">
        <f>ROUND(I951*H951,2)</f>
        <v>0</v>
      </c>
      <c r="K951" s="202" t="s">
        <v>128</v>
      </c>
      <c r="L951" s="47"/>
      <c r="M951" s="207" t="s">
        <v>19</v>
      </c>
      <c r="N951" s="208" t="s">
        <v>43</v>
      </c>
      <c r="O951" s="87"/>
      <c r="P951" s="209">
        <f>O951*H951</f>
        <v>0</v>
      </c>
      <c r="Q951" s="209">
        <v>0</v>
      </c>
      <c r="R951" s="209">
        <f>Q951*H951</f>
        <v>0</v>
      </c>
      <c r="S951" s="209">
        <v>0.0039399999999999999</v>
      </c>
      <c r="T951" s="210">
        <f>S951*H951</f>
        <v>0.28565000000000002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1" t="s">
        <v>285</v>
      </c>
      <c r="AT951" s="211" t="s">
        <v>124</v>
      </c>
      <c r="AU951" s="211" t="s">
        <v>79</v>
      </c>
      <c r="AY951" s="20" t="s">
        <v>121</v>
      </c>
      <c r="BE951" s="212">
        <f>IF(N951="základní",J951,0)</f>
        <v>0</v>
      </c>
      <c r="BF951" s="212">
        <f>IF(N951="snížená",J951,0)</f>
        <v>0</v>
      </c>
      <c r="BG951" s="212">
        <f>IF(N951="zákl. přenesená",J951,0)</f>
        <v>0</v>
      </c>
      <c r="BH951" s="212">
        <f>IF(N951="sníž. přenesená",J951,0)</f>
        <v>0</v>
      </c>
      <c r="BI951" s="212">
        <f>IF(N951="nulová",J951,0)</f>
        <v>0</v>
      </c>
      <c r="BJ951" s="20" t="s">
        <v>77</v>
      </c>
      <c r="BK951" s="212">
        <f>ROUND(I951*H951,2)</f>
        <v>0</v>
      </c>
      <c r="BL951" s="20" t="s">
        <v>285</v>
      </c>
      <c r="BM951" s="211" t="s">
        <v>949</v>
      </c>
    </row>
    <row r="952" s="2" customFormat="1">
      <c r="A952" s="41"/>
      <c r="B952" s="42"/>
      <c r="C952" s="43"/>
      <c r="D952" s="213" t="s">
        <v>131</v>
      </c>
      <c r="E952" s="43"/>
      <c r="F952" s="214" t="s">
        <v>950</v>
      </c>
      <c r="G952" s="43"/>
      <c r="H952" s="43"/>
      <c r="I952" s="215"/>
      <c r="J952" s="43"/>
      <c r="K952" s="43"/>
      <c r="L952" s="47"/>
      <c r="M952" s="216"/>
      <c r="N952" s="217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131</v>
      </c>
      <c r="AU952" s="20" t="s">
        <v>79</v>
      </c>
    </row>
    <row r="953" s="13" customFormat="1">
      <c r="A953" s="13"/>
      <c r="B953" s="218"/>
      <c r="C953" s="219"/>
      <c r="D953" s="220" t="s">
        <v>133</v>
      </c>
      <c r="E953" s="221" t="s">
        <v>19</v>
      </c>
      <c r="F953" s="222" t="s">
        <v>157</v>
      </c>
      <c r="G953" s="219"/>
      <c r="H953" s="221" t="s">
        <v>19</v>
      </c>
      <c r="I953" s="223"/>
      <c r="J953" s="219"/>
      <c r="K953" s="219"/>
      <c r="L953" s="224"/>
      <c r="M953" s="225"/>
      <c r="N953" s="226"/>
      <c r="O953" s="226"/>
      <c r="P953" s="226"/>
      <c r="Q953" s="226"/>
      <c r="R953" s="226"/>
      <c r="S953" s="226"/>
      <c r="T953" s="227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28" t="s">
        <v>133</v>
      </c>
      <c r="AU953" s="228" t="s">
        <v>79</v>
      </c>
      <c r="AV953" s="13" t="s">
        <v>77</v>
      </c>
      <c r="AW953" s="13" t="s">
        <v>33</v>
      </c>
      <c r="AX953" s="13" t="s">
        <v>72</v>
      </c>
      <c r="AY953" s="228" t="s">
        <v>121</v>
      </c>
    </row>
    <row r="954" s="14" customFormat="1">
      <c r="A954" s="14"/>
      <c r="B954" s="229"/>
      <c r="C954" s="230"/>
      <c r="D954" s="220" t="s">
        <v>133</v>
      </c>
      <c r="E954" s="231" t="s">
        <v>19</v>
      </c>
      <c r="F954" s="232" t="s">
        <v>951</v>
      </c>
      <c r="G954" s="230"/>
      <c r="H954" s="233">
        <v>37.5</v>
      </c>
      <c r="I954" s="234"/>
      <c r="J954" s="230"/>
      <c r="K954" s="230"/>
      <c r="L954" s="235"/>
      <c r="M954" s="236"/>
      <c r="N954" s="237"/>
      <c r="O954" s="237"/>
      <c r="P954" s="237"/>
      <c r="Q954" s="237"/>
      <c r="R954" s="237"/>
      <c r="S954" s="237"/>
      <c r="T954" s="238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39" t="s">
        <v>133</v>
      </c>
      <c r="AU954" s="239" t="s">
        <v>79</v>
      </c>
      <c r="AV954" s="14" t="s">
        <v>79</v>
      </c>
      <c r="AW954" s="14" t="s">
        <v>33</v>
      </c>
      <c r="AX954" s="14" t="s">
        <v>72</v>
      </c>
      <c r="AY954" s="239" t="s">
        <v>121</v>
      </c>
    </row>
    <row r="955" s="13" customFormat="1">
      <c r="A955" s="13"/>
      <c r="B955" s="218"/>
      <c r="C955" s="219"/>
      <c r="D955" s="220" t="s">
        <v>133</v>
      </c>
      <c r="E955" s="221" t="s">
        <v>19</v>
      </c>
      <c r="F955" s="222" t="s">
        <v>167</v>
      </c>
      <c r="G955" s="219"/>
      <c r="H955" s="221" t="s">
        <v>19</v>
      </c>
      <c r="I955" s="223"/>
      <c r="J955" s="219"/>
      <c r="K955" s="219"/>
      <c r="L955" s="224"/>
      <c r="M955" s="225"/>
      <c r="N955" s="226"/>
      <c r="O955" s="226"/>
      <c r="P955" s="226"/>
      <c r="Q955" s="226"/>
      <c r="R955" s="226"/>
      <c r="S955" s="226"/>
      <c r="T955" s="22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28" t="s">
        <v>133</v>
      </c>
      <c r="AU955" s="228" t="s">
        <v>79</v>
      </c>
      <c r="AV955" s="13" t="s">
        <v>77</v>
      </c>
      <c r="AW955" s="13" t="s">
        <v>33</v>
      </c>
      <c r="AX955" s="13" t="s">
        <v>72</v>
      </c>
      <c r="AY955" s="228" t="s">
        <v>121</v>
      </c>
    </row>
    <row r="956" s="14" customFormat="1">
      <c r="A956" s="14"/>
      <c r="B956" s="229"/>
      <c r="C956" s="230"/>
      <c r="D956" s="220" t="s">
        <v>133</v>
      </c>
      <c r="E956" s="231" t="s">
        <v>19</v>
      </c>
      <c r="F956" s="232" t="s">
        <v>952</v>
      </c>
      <c r="G956" s="230"/>
      <c r="H956" s="233">
        <v>35</v>
      </c>
      <c r="I956" s="234"/>
      <c r="J956" s="230"/>
      <c r="K956" s="230"/>
      <c r="L956" s="235"/>
      <c r="M956" s="236"/>
      <c r="N956" s="237"/>
      <c r="O956" s="237"/>
      <c r="P956" s="237"/>
      <c r="Q956" s="237"/>
      <c r="R956" s="237"/>
      <c r="S956" s="237"/>
      <c r="T956" s="23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39" t="s">
        <v>133</v>
      </c>
      <c r="AU956" s="239" t="s">
        <v>79</v>
      </c>
      <c r="AV956" s="14" t="s">
        <v>79</v>
      </c>
      <c r="AW956" s="14" t="s">
        <v>33</v>
      </c>
      <c r="AX956" s="14" t="s">
        <v>72</v>
      </c>
      <c r="AY956" s="239" t="s">
        <v>121</v>
      </c>
    </row>
    <row r="957" s="15" customFormat="1">
      <c r="A957" s="15"/>
      <c r="B957" s="240"/>
      <c r="C957" s="241"/>
      <c r="D957" s="220" t="s">
        <v>133</v>
      </c>
      <c r="E957" s="242" t="s">
        <v>19</v>
      </c>
      <c r="F957" s="243" t="s">
        <v>173</v>
      </c>
      <c r="G957" s="241"/>
      <c r="H957" s="244">
        <v>72.5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0" t="s">
        <v>133</v>
      </c>
      <c r="AU957" s="250" t="s">
        <v>79</v>
      </c>
      <c r="AV957" s="15" t="s">
        <v>129</v>
      </c>
      <c r="AW957" s="15" t="s">
        <v>33</v>
      </c>
      <c r="AX957" s="15" t="s">
        <v>77</v>
      </c>
      <c r="AY957" s="250" t="s">
        <v>121</v>
      </c>
    </row>
    <row r="958" s="2" customFormat="1" ht="16.5" customHeight="1">
      <c r="A958" s="41"/>
      <c r="B958" s="42"/>
      <c r="C958" s="200" t="s">
        <v>953</v>
      </c>
      <c r="D958" s="200" t="s">
        <v>124</v>
      </c>
      <c r="E958" s="201" t="s">
        <v>954</v>
      </c>
      <c r="F958" s="202" t="s">
        <v>955</v>
      </c>
      <c r="G958" s="203" t="s">
        <v>145</v>
      </c>
      <c r="H958" s="204">
        <v>114.25</v>
      </c>
      <c r="I958" s="205"/>
      <c r="J958" s="206">
        <f>ROUND(I958*H958,2)</f>
        <v>0</v>
      </c>
      <c r="K958" s="202" t="s">
        <v>128</v>
      </c>
      <c r="L958" s="47"/>
      <c r="M958" s="207" t="s">
        <v>19</v>
      </c>
      <c r="N958" s="208" t="s">
        <v>43</v>
      </c>
      <c r="O958" s="87"/>
      <c r="P958" s="209">
        <f>O958*H958</f>
        <v>0</v>
      </c>
      <c r="Q958" s="209">
        <v>0.0014599999999999999</v>
      </c>
      <c r="R958" s="209">
        <f>Q958*H958</f>
        <v>0.16680499999999998</v>
      </c>
      <c r="S958" s="209">
        <v>0</v>
      </c>
      <c r="T958" s="210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1" t="s">
        <v>285</v>
      </c>
      <c r="AT958" s="211" t="s">
        <v>124</v>
      </c>
      <c r="AU958" s="211" t="s">
        <v>79</v>
      </c>
      <c r="AY958" s="20" t="s">
        <v>121</v>
      </c>
      <c r="BE958" s="212">
        <f>IF(N958="základní",J958,0)</f>
        <v>0</v>
      </c>
      <c r="BF958" s="212">
        <f>IF(N958="snížená",J958,0)</f>
        <v>0</v>
      </c>
      <c r="BG958" s="212">
        <f>IF(N958="zákl. přenesená",J958,0)</f>
        <v>0</v>
      </c>
      <c r="BH958" s="212">
        <f>IF(N958="sníž. přenesená",J958,0)</f>
        <v>0</v>
      </c>
      <c r="BI958" s="212">
        <f>IF(N958="nulová",J958,0)</f>
        <v>0</v>
      </c>
      <c r="BJ958" s="20" t="s">
        <v>77</v>
      </c>
      <c r="BK958" s="212">
        <f>ROUND(I958*H958,2)</f>
        <v>0</v>
      </c>
      <c r="BL958" s="20" t="s">
        <v>285</v>
      </c>
      <c r="BM958" s="211" t="s">
        <v>956</v>
      </c>
    </row>
    <row r="959" s="2" customFormat="1">
      <c r="A959" s="41"/>
      <c r="B959" s="42"/>
      <c r="C959" s="43"/>
      <c r="D959" s="213" t="s">
        <v>131</v>
      </c>
      <c r="E959" s="43"/>
      <c r="F959" s="214" t="s">
        <v>957</v>
      </c>
      <c r="G959" s="43"/>
      <c r="H959" s="43"/>
      <c r="I959" s="215"/>
      <c r="J959" s="43"/>
      <c r="K959" s="43"/>
      <c r="L959" s="47"/>
      <c r="M959" s="216"/>
      <c r="N959" s="217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131</v>
      </c>
      <c r="AU959" s="20" t="s">
        <v>79</v>
      </c>
    </row>
    <row r="960" s="2" customFormat="1">
      <c r="A960" s="41"/>
      <c r="B960" s="42"/>
      <c r="C960" s="43"/>
      <c r="D960" s="220" t="s">
        <v>958</v>
      </c>
      <c r="E960" s="43"/>
      <c r="F960" s="273" t="s">
        <v>959</v>
      </c>
      <c r="G960" s="43"/>
      <c r="H960" s="43"/>
      <c r="I960" s="215"/>
      <c r="J960" s="43"/>
      <c r="K960" s="43"/>
      <c r="L960" s="47"/>
      <c r="M960" s="216"/>
      <c r="N960" s="217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958</v>
      </c>
      <c r="AU960" s="20" t="s">
        <v>79</v>
      </c>
    </row>
    <row r="961" s="13" customFormat="1">
      <c r="A961" s="13"/>
      <c r="B961" s="218"/>
      <c r="C961" s="219"/>
      <c r="D961" s="220" t="s">
        <v>133</v>
      </c>
      <c r="E961" s="221" t="s">
        <v>19</v>
      </c>
      <c r="F961" s="222" t="s">
        <v>555</v>
      </c>
      <c r="G961" s="219"/>
      <c r="H961" s="221" t="s">
        <v>19</v>
      </c>
      <c r="I961" s="223"/>
      <c r="J961" s="219"/>
      <c r="K961" s="219"/>
      <c r="L961" s="224"/>
      <c r="M961" s="225"/>
      <c r="N961" s="226"/>
      <c r="O961" s="226"/>
      <c r="P961" s="226"/>
      <c r="Q961" s="226"/>
      <c r="R961" s="226"/>
      <c r="S961" s="226"/>
      <c r="T961" s="22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28" t="s">
        <v>133</v>
      </c>
      <c r="AU961" s="228" t="s">
        <v>79</v>
      </c>
      <c r="AV961" s="13" t="s">
        <v>77</v>
      </c>
      <c r="AW961" s="13" t="s">
        <v>33</v>
      </c>
      <c r="AX961" s="13" t="s">
        <v>72</v>
      </c>
      <c r="AY961" s="228" t="s">
        <v>121</v>
      </c>
    </row>
    <row r="962" s="13" customFormat="1">
      <c r="A962" s="13"/>
      <c r="B962" s="218"/>
      <c r="C962" s="219"/>
      <c r="D962" s="220" t="s">
        <v>133</v>
      </c>
      <c r="E962" s="221" t="s">
        <v>19</v>
      </c>
      <c r="F962" s="222" t="s">
        <v>155</v>
      </c>
      <c r="G962" s="219"/>
      <c r="H962" s="221" t="s">
        <v>19</v>
      </c>
      <c r="I962" s="223"/>
      <c r="J962" s="219"/>
      <c r="K962" s="219"/>
      <c r="L962" s="224"/>
      <c r="M962" s="225"/>
      <c r="N962" s="226"/>
      <c r="O962" s="226"/>
      <c r="P962" s="226"/>
      <c r="Q962" s="226"/>
      <c r="R962" s="226"/>
      <c r="S962" s="226"/>
      <c r="T962" s="22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28" t="s">
        <v>133</v>
      </c>
      <c r="AU962" s="228" t="s">
        <v>79</v>
      </c>
      <c r="AV962" s="13" t="s">
        <v>77</v>
      </c>
      <c r="AW962" s="13" t="s">
        <v>33</v>
      </c>
      <c r="AX962" s="13" t="s">
        <v>72</v>
      </c>
      <c r="AY962" s="228" t="s">
        <v>121</v>
      </c>
    </row>
    <row r="963" s="14" customFormat="1">
      <c r="A963" s="14"/>
      <c r="B963" s="229"/>
      <c r="C963" s="230"/>
      <c r="D963" s="220" t="s">
        <v>133</v>
      </c>
      <c r="E963" s="231" t="s">
        <v>19</v>
      </c>
      <c r="F963" s="232" t="s">
        <v>540</v>
      </c>
      <c r="G963" s="230"/>
      <c r="H963" s="233">
        <v>4.0800000000000001</v>
      </c>
      <c r="I963" s="234"/>
      <c r="J963" s="230"/>
      <c r="K963" s="230"/>
      <c r="L963" s="235"/>
      <c r="M963" s="236"/>
      <c r="N963" s="237"/>
      <c r="O963" s="237"/>
      <c r="P963" s="237"/>
      <c r="Q963" s="237"/>
      <c r="R963" s="237"/>
      <c r="S963" s="237"/>
      <c r="T963" s="23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39" t="s">
        <v>133</v>
      </c>
      <c r="AU963" s="239" t="s">
        <v>79</v>
      </c>
      <c r="AV963" s="14" t="s">
        <v>79</v>
      </c>
      <c r="AW963" s="14" t="s">
        <v>33</v>
      </c>
      <c r="AX963" s="14" t="s">
        <v>72</v>
      </c>
      <c r="AY963" s="239" t="s">
        <v>121</v>
      </c>
    </row>
    <row r="964" s="13" customFormat="1">
      <c r="A964" s="13"/>
      <c r="B964" s="218"/>
      <c r="C964" s="219"/>
      <c r="D964" s="220" t="s">
        <v>133</v>
      </c>
      <c r="E964" s="221" t="s">
        <v>19</v>
      </c>
      <c r="F964" s="222" t="s">
        <v>157</v>
      </c>
      <c r="G964" s="219"/>
      <c r="H964" s="221" t="s">
        <v>19</v>
      </c>
      <c r="I964" s="223"/>
      <c r="J964" s="219"/>
      <c r="K964" s="219"/>
      <c r="L964" s="224"/>
      <c r="M964" s="225"/>
      <c r="N964" s="226"/>
      <c r="O964" s="226"/>
      <c r="P964" s="226"/>
      <c r="Q964" s="226"/>
      <c r="R964" s="226"/>
      <c r="S964" s="226"/>
      <c r="T964" s="22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28" t="s">
        <v>133</v>
      </c>
      <c r="AU964" s="228" t="s">
        <v>79</v>
      </c>
      <c r="AV964" s="13" t="s">
        <v>77</v>
      </c>
      <c r="AW964" s="13" t="s">
        <v>33</v>
      </c>
      <c r="AX964" s="13" t="s">
        <v>72</v>
      </c>
      <c r="AY964" s="228" t="s">
        <v>121</v>
      </c>
    </row>
    <row r="965" s="14" customFormat="1">
      <c r="A965" s="14"/>
      <c r="B965" s="229"/>
      <c r="C965" s="230"/>
      <c r="D965" s="220" t="s">
        <v>133</v>
      </c>
      <c r="E965" s="231" t="s">
        <v>19</v>
      </c>
      <c r="F965" s="232" t="s">
        <v>556</v>
      </c>
      <c r="G965" s="230"/>
      <c r="H965" s="233">
        <v>58.020000000000003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39" t="s">
        <v>133</v>
      </c>
      <c r="AU965" s="239" t="s">
        <v>79</v>
      </c>
      <c r="AV965" s="14" t="s">
        <v>79</v>
      </c>
      <c r="AW965" s="14" t="s">
        <v>33</v>
      </c>
      <c r="AX965" s="14" t="s">
        <v>72</v>
      </c>
      <c r="AY965" s="239" t="s">
        <v>121</v>
      </c>
    </row>
    <row r="966" s="13" customFormat="1">
      <c r="A966" s="13"/>
      <c r="B966" s="218"/>
      <c r="C966" s="219"/>
      <c r="D966" s="220" t="s">
        <v>133</v>
      </c>
      <c r="E966" s="221" t="s">
        <v>19</v>
      </c>
      <c r="F966" s="222" t="s">
        <v>167</v>
      </c>
      <c r="G966" s="219"/>
      <c r="H966" s="221" t="s">
        <v>19</v>
      </c>
      <c r="I966" s="223"/>
      <c r="J966" s="219"/>
      <c r="K966" s="219"/>
      <c r="L966" s="224"/>
      <c r="M966" s="225"/>
      <c r="N966" s="226"/>
      <c r="O966" s="226"/>
      <c r="P966" s="226"/>
      <c r="Q966" s="226"/>
      <c r="R966" s="226"/>
      <c r="S966" s="226"/>
      <c r="T966" s="22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28" t="s">
        <v>133</v>
      </c>
      <c r="AU966" s="228" t="s">
        <v>79</v>
      </c>
      <c r="AV966" s="13" t="s">
        <v>77</v>
      </c>
      <c r="AW966" s="13" t="s">
        <v>33</v>
      </c>
      <c r="AX966" s="13" t="s">
        <v>72</v>
      </c>
      <c r="AY966" s="228" t="s">
        <v>121</v>
      </c>
    </row>
    <row r="967" s="14" customFormat="1">
      <c r="A967" s="14"/>
      <c r="B967" s="229"/>
      <c r="C967" s="230"/>
      <c r="D967" s="220" t="s">
        <v>133</v>
      </c>
      <c r="E967" s="231" t="s">
        <v>19</v>
      </c>
      <c r="F967" s="232" t="s">
        <v>960</v>
      </c>
      <c r="G967" s="230"/>
      <c r="H967" s="233">
        <v>52.149999999999999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39" t="s">
        <v>133</v>
      </c>
      <c r="AU967" s="239" t="s">
        <v>79</v>
      </c>
      <c r="AV967" s="14" t="s">
        <v>79</v>
      </c>
      <c r="AW967" s="14" t="s">
        <v>33</v>
      </c>
      <c r="AX967" s="14" t="s">
        <v>72</v>
      </c>
      <c r="AY967" s="239" t="s">
        <v>121</v>
      </c>
    </row>
    <row r="968" s="15" customFormat="1">
      <c r="A968" s="15"/>
      <c r="B968" s="240"/>
      <c r="C968" s="241"/>
      <c r="D968" s="220" t="s">
        <v>133</v>
      </c>
      <c r="E968" s="242" t="s">
        <v>19</v>
      </c>
      <c r="F968" s="243" t="s">
        <v>173</v>
      </c>
      <c r="G968" s="241"/>
      <c r="H968" s="244">
        <v>114.25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0" t="s">
        <v>133</v>
      </c>
      <c r="AU968" s="250" t="s">
        <v>79</v>
      </c>
      <c r="AV968" s="15" t="s">
        <v>129</v>
      </c>
      <c r="AW968" s="15" t="s">
        <v>33</v>
      </c>
      <c r="AX968" s="15" t="s">
        <v>77</v>
      </c>
      <c r="AY968" s="250" t="s">
        <v>121</v>
      </c>
    </row>
    <row r="969" s="2" customFormat="1" ht="16.5" customHeight="1">
      <c r="A969" s="41"/>
      <c r="B969" s="42"/>
      <c r="C969" s="200" t="s">
        <v>961</v>
      </c>
      <c r="D969" s="200" t="s">
        <v>124</v>
      </c>
      <c r="E969" s="201" t="s">
        <v>962</v>
      </c>
      <c r="F969" s="202" t="s">
        <v>963</v>
      </c>
      <c r="G969" s="203" t="s">
        <v>145</v>
      </c>
      <c r="H969" s="204">
        <v>6.8799999999999999</v>
      </c>
      <c r="I969" s="205"/>
      <c r="J969" s="206">
        <f>ROUND(I969*H969,2)</f>
        <v>0</v>
      </c>
      <c r="K969" s="202" t="s">
        <v>19</v>
      </c>
      <c r="L969" s="47"/>
      <c r="M969" s="207" t="s">
        <v>19</v>
      </c>
      <c r="N969" s="208" t="s">
        <v>43</v>
      </c>
      <c r="O969" s="87"/>
      <c r="P969" s="209">
        <f>O969*H969</f>
        <v>0</v>
      </c>
      <c r="Q969" s="209">
        <v>0.0017099999999999999</v>
      </c>
      <c r="R969" s="209">
        <f>Q969*H969</f>
        <v>0.011764799999999999</v>
      </c>
      <c r="S969" s="209">
        <v>0</v>
      </c>
      <c r="T969" s="210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1" t="s">
        <v>285</v>
      </c>
      <c r="AT969" s="211" t="s">
        <v>124</v>
      </c>
      <c r="AU969" s="211" t="s">
        <v>79</v>
      </c>
      <c r="AY969" s="20" t="s">
        <v>121</v>
      </c>
      <c r="BE969" s="212">
        <f>IF(N969="základní",J969,0)</f>
        <v>0</v>
      </c>
      <c r="BF969" s="212">
        <f>IF(N969="snížená",J969,0)</f>
        <v>0</v>
      </c>
      <c r="BG969" s="212">
        <f>IF(N969="zákl. přenesená",J969,0)</f>
        <v>0</v>
      </c>
      <c r="BH969" s="212">
        <f>IF(N969="sníž. přenesená",J969,0)</f>
        <v>0</v>
      </c>
      <c r="BI969" s="212">
        <f>IF(N969="nulová",J969,0)</f>
        <v>0</v>
      </c>
      <c r="BJ969" s="20" t="s">
        <v>77</v>
      </c>
      <c r="BK969" s="212">
        <f>ROUND(I969*H969,2)</f>
        <v>0</v>
      </c>
      <c r="BL969" s="20" t="s">
        <v>285</v>
      </c>
      <c r="BM969" s="211" t="s">
        <v>964</v>
      </c>
    </row>
    <row r="970" s="2" customFormat="1">
      <c r="A970" s="41"/>
      <c r="B970" s="42"/>
      <c r="C970" s="43"/>
      <c r="D970" s="220" t="s">
        <v>958</v>
      </c>
      <c r="E970" s="43"/>
      <c r="F970" s="273" t="s">
        <v>959</v>
      </c>
      <c r="G970" s="43"/>
      <c r="H970" s="43"/>
      <c r="I970" s="215"/>
      <c r="J970" s="43"/>
      <c r="K970" s="43"/>
      <c r="L970" s="47"/>
      <c r="M970" s="216"/>
      <c r="N970" s="217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958</v>
      </c>
      <c r="AU970" s="20" t="s">
        <v>79</v>
      </c>
    </row>
    <row r="971" s="13" customFormat="1">
      <c r="A971" s="13"/>
      <c r="B971" s="218"/>
      <c r="C971" s="219"/>
      <c r="D971" s="220" t="s">
        <v>133</v>
      </c>
      <c r="E971" s="221" t="s">
        <v>19</v>
      </c>
      <c r="F971" s="222" t="s">
        <v>939</v>
      </c>
      <c r="G971" s="219"/>
      <c r="H971" s="221" t="s">
        <v>19</v>
      </c>
      <c r="I971" s="223"/>
      <c r="J971" s="219"/>
      <c r="K971" s="219"/>
      <c r="L971" s="224"/>
      <c r="M971" s="225"/>
      <c r="N971" s="226"/>
      <c r="O971" s="226"/>
      <c r="P971" s="226"/>
      <c r="Q971" s="226"/>
      <c r="R971" s="226"/>
      <c r="S971" s="226"/>
      <c r="T971" s="22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28" t="s">
        <v>133</v>
      </c>
      <c r="AU971" s="228" t="s">
        <v>79</v>
      </c>
      <c r="AV971" s="13" t="s">
        <v>77</v>
      </c>
      <c r="AW971" s="13" t="s">
        <v>33</v>
      </c>
      <c r="AX971" s="13" t="s">
        <v>72</v>
      </c>
      <c r="AY971" s="228" t="s">
        <v>121</v>
      </c>
    </row>
    <row r="972" s="14" customFormat="1">
      <c r="A972" s="14"/>
      <c r="B972" s="229"/>
      <c r="C972" s="230"/>
      <c r="D972" s="220" t="s">
        <v>133</v>
      </c>
      <c r="E972" s="231" t="s">
        <v>19</v>
      </c>
      <c r="F972" s="232" t="s">
        <v>546</v>
      </c>
      <c r="G972" s="230"/>
      <c r="H972" s="233">
        <v>3.4399999999999999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39" t="s">
        <v>133</v>
      </c>
      <c r="AU972" s="239" t="s">
        <v>79</v>
      </c>
      <c r="AV972" s="14" t="s">
        <v>79</v>
      </c>
      <c r="AW972" s="14" t="s">
        <v>33</v>
      </c>
      <c r="AX972" s="14" t="s">
        <v>72</v>
      </c>
      <c r="AY972" s="239" t="s">
        <v>121</v>
      </c>
    </row>
    <row r="973" s="13" customFormat="1">
      <c r="A973" s="13"/>
      <c r="B973" s="218"/>
      <c r="C973" s="219"/>
      <c r="D973" s="220" t="s">
        <v>133</v>
      </c>
      <c r="E973" s="221" t="s">
        <v>19</v>
      </c>
      <c r="F973" s="222" t="s">
        <v>940</v>
      </c>
      <c r="G973" s="219"/>
      <c r="H973" s="221" t="s">
        <v>19</v>
      </c>
      <c r="I973" s="223"/>
      <c r="J973" s="219"/>
      <c r="K973" s="219"/>
      <c r="L973" s="224"/>
      <c r="M973" s="225"/>
      <c r="N973" s="226"/>
      <c r="O973" s="226"/>
      <c r="P973" s="226"/>
      <c r="Q973" s="226"/>
      <c r="R973" s="226"/>
      <c r="S973" s="226"/>
      <c r="T973" s="22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28" t="s">
        <v>133</v>
      </c>
      <c r="AU973" s="228" t="s">
        <v>79</v>
      </c>
      <c r="AV973" s="13" t="s">
        <v>77</v>
      </c>
      <c r="AW973" s="13" t="s">
        <v>33</v>
      </c>
      <c r="AX973" s="13" t="s">
        <v>72</v>
      </c>
      <c r="AY973" s="228" t="s">
        <v>121</v>
      </c>
    </row>
    <row r="974" s="14" customFormat="1">
      <c r="A974" s="14"/>
      <c r="B974" s="229"/>
      <c r="C974" s="230"/>
      <c r="D974" s="220" t="s">
        <v>133</v>
      </c>
      <c r="E974" s="231" t="s">
        <v>19</v>
      </c>
      <c r="F974" s="232" t="s">
        <v>546</v>
      </c>
      <c r="G974" s="230"/>
      <c r="H974" s="233">
        <v>3.4399999999999999</v>
      </c>
      <c r="I974" s="234"/>
      <c r="J974" s="230"/>
      <c r="K974" s="230"/>
      <c r="L974" s="235"/>
      <c r="M974" s="236"/>
      <c r="N974" s="237"/>
      <c r="O974" s="237"/>
      <c r="P974" s="237"/>
      <c r="Q974" s="237"/>
      <c r="R974" s="237"/>
      <c r="S974" s="237"/>
      <c r="T974" s="23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39" t="s">
        <v>133</v>
      </c>
      <c r="AU974" s="239" t="s">
        <v>79</v>
      </c>
      <c r="AV974" s="14" t="s">
        <v>79</v>
      </c>
      <c r="AW974" s="14" t="s">
        <v>33</v>
      </c>
      <c r="AX974" s="14" t="s">
        <v>72</v>
      </c>
      <c r="AY974" s="239" t="s">
        <v>121</v>
      </c>
    </row>
    <row r="975" s="15" customFormat="1">
      <c r="A975" s="15"/>
      <c r="B975" s="240"/>
      <c r="C975" s="241"/>
      <c r="D975" s="220" t="s">
        <v>133</v>
      </c>
      <c r="E975" s="242" t="s">
        <v>19</v>
      </c>
      <c r="F975" s="243" t="s">
        <v>173</v>
      </c>
      <c r="G975" s="241"/>
      <c r="H975" s="244">
        <v>6.8799999999999999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0" t="s">
        <v>133</v>
      </c>
      <c r="AU975" s="250" t="s">
        <v>79</v>
      </c>
      <c r="AV975" s="15" t="s">
        <v>129</v>
      </c>
      <c r="AW975" s="15" t="s">
        <v>33</v>
      </c>
      <c r="AX975" s="15" t="s">
        <v>77</v>
      </c>
      <c r="AY975" s="250" t="s">
        <v>121</v>
      </c>
    </row>
    <row r="976" s="2" customFormat="1" ht="21.75" customHeight="1">
      <c r="A976" s="41"/>
      <c r="B976" s="42"/>
      <c r="C976" s="200" t="s">
        <v>965</v>
      </c>
      <c r="D976" s="200" t="s">
        <v>124</v>
      </c>
      <c r="E976" s="201" t="s">
        <v>966</v>
      </c>
      <c r="F976" s="202" t="s">
        <v>967</v>
      </c>
      <c r="G976" s="203" t="s">
        <v>145</v>
      </c>
      <c r="H976" s="204">
        <v>72.5</v>
      </c>
      <c r="I976" s="205"/>
      <c r="J976" s="206">
        <f>ROUND(I976*H976,2)</f>
        <v>0</v>
      </c>
      <c r="K976" s="202" t="s">
        <v>128</v>
      </c>
      <c r="L976" s="47"/>
      <c r="M976" s="207" t="s">
        <v>19</v>
      </c>
      <c r="N976" s="208" t="s">
        <v>43</v>
      </c>
      <c r="O976" s="87"/>
      <c r="P976" s="209">
        <f>O976*H976</f>
        <v>0</v>
      </c>
      <c r="Q976" s="209">
        <v>0.0022300000000000002</v>
      </c>
      <c r="R976" s="209">
        <f>Q976*H976</f>
        <v>0.16167500000000001</v>
      </c>
      <c r="S976" s="209">
        <v>0</v>
      </c>
      <c r="T976" s="210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11" t="s">
        <v>285</v>
      </c>
      <c r="AT976" s="211" t="s">
        <v>124</v>
      </c>
      <c r="AU976" s="211" t="s">
        <v>79</v>
      </c>
      <c r="AY976" s="20" t="s">
        <v>121</v>
      </c>
      <c r="BE976" s="212">
        <f>IF(N976="základní",J976,0)</f>
        <v>0</v>
      </c>
      <c r="BF976" s="212">
        <f>IF(N976="snížená",J976,0)</f>
        <v>0</v>
      </c>
      <c r="BG976" s="212">
        <f>IF(N976="zákl. přenesená",J976,0)</f>
        <v>0</v>
      </c>
      <c r="BH976" s="212">
        <f>IF(N976="sníž. přenesená",J976,0)</f>
        <v>0</v>
      </c>
      <c r="BI976" s="212">
        <f>IF(N976="nulová",J976,0)</f>
        <v>0</v>
      </c>
      <c r="BJ976" s="20" t="s">
        <v>77</v>
      </c>
      <c r="BK976" s="212">
        <f>ROUND(I976*H976,2)</f>
        <v>0</v>
      </c>
      <c r="BL976" s="20" t="s">
        <v>285</v>
      </c>
      <c r="BM976" s="211" t="s">
        <v>968</v>
      </c>
    </row>
    <row r="977" s="2" customFormat="1">
      <c r="A977" s="41"/>
      <c r="B977" s="42"/>
      <c r="C977" s="43"/>
      <c r="D977" s="213" t="s">
        <v>131</v>
      </c>
      <c r="E977" s="43"/>
      <c r="F977" s="214" t="s">
        <v>969</v>
      </c>
      <c r="G977" s="43"/>
      <c r="H977" s="43"/>
      <c r="I977" s="215"/>
      <c r="J977" s="43"/>
      <c r="K977" s="43"/>
      <c r="L977" s="47"/>
      <c r="M977" s="216"/>
      <c r="N977" s="217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131</v>
      </c>
      <c r="AU977" s="20" t="s">
        <v>79</v>
      </c>
    </row>
    <row r="978" s="2" customFormat="1" ht="24.15" customHeight="1">
      <c r="A978" s="41"/>
      <c r="B978" s="42"/>
      <c r="C978" s="200" t="s">
        <v>970</v>
      </c>
      <c r="D978" s="200" t="s">
        <v>124</v>
      </c>
      <c r="E978" s="201" t="s">
        <v>971</v>
      </c>
      <c r="F978" s="202" t="s">
        <v>972</v>
      </c>
      <c r="G978" s="203" t="s">
        <v>145</v>
      </c>
      <c r="H978" s="204">
        <v>113.7</v>
      </c>
      <c r="I978" s="205"/>
      <c r="J978" s="206">
        <f>ROUND(I978*H978,2)</f>
        <v>0</v>
      </c>
      <c r="K978" s="202" t="s">
        <v>19</v>
      </c>
      <c r="L978" s="47"/>
      <c r="M978" s="207" t="s">
        <v>19</v>
      </c>
      <c r="N978" s="208" t="s">
        <v>43</v>
      </c>
      <c r="O978" s="87"/>
      <c r="P978" s="209">
        <f>O978*H978</f>
        <v>0</v>
      </c>
      <c r="Q978" s="209">
        <v>0</v>
      </c>
      <c r="R978" s="209">
        <f>Q978*H978</f>
        <v>0</v>
      </c>
      <c r="S978" s="209">
        <v>0</v>
      </c>
      <c r="T978" s="210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11" t="s">
        <v>285</v>
      </c>
      <c r="AT978" s="211" t="s">
        <v>124</v>
      </c>
      <c r="AU978" s="211" t="s">
        <v>79</v>
      </c>
      <c r="AY978" s="20" t="s">
        <v>121</v>
      </c>
      <c r="BE978" s="212">
        <f>IF(N978="základní",J978,0)</f>
        <v>0</v>
      </c>
      <c r="BF978" s="212">
        <f>IF(N978="snížená",J978,0)</f>
        <v>0</v>
      </c>
      <c r="BG978" s="212">
        <f>IF(N978="zákl. přenesená",J978,0)</f>
        <v>0</v>
      </c>
      <c r="BH978" s="212">
        <f>IF(N978="sníž. přenesená",J978,0)</f>
        <v>0</v>
      </c>
      <c r="BI978" s="212">
        <f>IF(N978="nulová",J978,0)</f>
        <v>0</v>
      </c>
      <c r="BJ978" s="20" t="s">
        <v>77</v>
      </c>
      <c r="BK978" s="212">
        <f>ROUND(I978*H978,2)</f>
        <v>0</v>
      </c>
      <c r="BL978" s="20" t="s">
        <v>285</v>
      </c>
      <c r="BM978" s="211" t="s">
        <v>973</v>
      </c>
    </row>
    <row r="979" s="14" customFormat="1">
      <c r="A979" s="14"/>
      <c r="B979" s="229"/>
      <c r="C979" s="230"/>
      <c r="D979" s="220" t="s">
        <v>133</v>
      </c>
      <c r="E979" s="231" t="s">
        <v>19</v>
      </c>
      <c r="F979" s="232" t="s">
        <v>553</v>
      </c>
      <c r="G979" s="230"/>
      <c r="H979" s="233">
        <v>113.7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39" t="s">
        <v>133</v>
      </c>
      <c r="AU979" s="239" t="s">
        <v>79</v>
      </c>
      <c r="AV979" s="14" t="s">
        <v>79</v>
      </c>
      <c r="AW979" s="14" t="s">
        <v>33</v>
      </c>
      <c r="AX979" s="14" t="s">
        <v>77</v>
      </c>
      <c r="AY979" s="239" t="s">
        <v>121</v>
      </c>
    </row>
    <row r="980" s="2" customFormat="1" ht="24.15" customHeight="1">
      <c r="A980" s="41"/>
      <c r="B980" s="42"/>
      <c r="C980" s="200" t="s">
        <v>974</v>
      </c>
      <c r="D980" s="200" t="s">
        <v>124</v>
      </c>
      <c r="E980" s="201" t="s">
        <v>975</v>
      </c>
      <c r="F980" s="202" t="s">
        <v>976</v>
      </c>
      <c r="G980" s="203" t="s">
        <v>840</v>
      </c>
      <c r="H980" s="272"/>
      <c r="I980" s="205"/>
      <c r="J980" s="206">
        <f>ROUND(I980*H980,2)</f>
        <v>0</v>
      </c>
      <c r="K980" s="202" t="s">
        <v>128</v>
      </c>
      <c r="L980" s="47"/>
      <c r="M980" s="207" t="s">
        <v>19</v>
      </c>
      <c r="N980" s="208" t="s">
        <v>43</v>
      </c>
      <c r="O980" s="87"/>
      <c r="P980" s="209">
        <f>O980*H980</f>
        <v>0</v>
      </c>
      <c r="Q980" s="209">
        <v>0</v>
      </c>
      <c r="R980" s="209">
        <f>Q980*H980</f>
        <v>0</v>
      </c>
      <c r="S980" s="209">
        <v>0</v>
      </c>
      <c r="T980" s="210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1" t="s">
        <v>285</v>
      </c>
      <c r="AT980" s="211" t="s">
        <v>124</v>
      </c>
      <c r="AU980" s="211" t="s">
        <v>79</v>
      </c>
      <c r="AY980" s="20" t="s">
        <v>121</v>
      </c>
      <c r="BE980" s="212">
        <f>IF(N980="základní",J980,0)</f>
        <v>0</v>
      </c>
      <c r="BF980" s="212">
        <f>IF(N980="snížená",J980,0)</f>
        <v>0</v>
      </c>
      <c r="BG980" s="212">
        <f>IF(N980="zákl. přenesená",J980,0)</f>
        <v>0</v>
      </c>
      <c r="BH980" s="212">
        <f>IF(N980="sníž. přenesená",J980,0)</f>
        <v>0</v>
      </c>
      <c r="BI980" s="212">
        <f>IF(N980="nulová",J980,0)</f>
        <v>0</v>
      </c>
      <c r="BJ980" s="20" t="s">
        <v>77</v>
      </c>
      <c r="BK980" s="212">
        <f>ROUND(I980*H980,2)</f>
        <v>0</v>
      </c>
      <c r="BL980" s="20" t="s">
        <v>285</v>
      </c>
      <c r="BM980" s="211" t="s">
        <v>977</v>
      </c>
    </row>
    <row r="981" s="2" customFormat="1">
      <c r="A981" s="41"/>
      <c r="B981" s="42"/>
      <c r="C981" s="43"/>
      <c r="D981" s="213" t="s">
        <v>131</v>
      </c>
      <c r="E981" s="43"/>
      <c r="F981" s="214" t="s">
        <v>978</v>
      </c>
      <c r="G981" s="43"/>
      <c r="H981" s="43"/>
      <c r="I981" s="215"/>
      <c r="J981" s="43"/>
      <c r="K981" s="43"/>
      <c r="L981" s="47"/>
      <c r="M981" s="216"/>
      <c r="N981" s="217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131</v>
      </c>
      <c r="AU981" s="20" t="s">
        <v>79</v>
      </c>
    </row>
    <row r="982" s="12" customFormat="1" ht="22.8" customHeight="1">
      <c r="A982" s="12"/>
      <c r="B982" s="184"/>
      <c r="C982" s="185"/>
      <c r="D982" s="186" t="s">
        <v>71</v>
      </c>
      <c r="E982" s="198" t="s">
        <v>979</v>
      </c>
      <c r="F982" s="198" t="s">
        <v>980</v>
      </c>
      <c r="G982" s="185"/>
      <c r="H982" s="185"/>
      <c r="I982" s="188"/>
      <c r="J982" s="199">
        <f>BK982</f>
        <v>0</v>
      </c>
      <c r="K982" s="185"/>
      <c r="L982" s="190"/>
      <c r="M982" s="191"/>
      <c r="N982" s="192"/>
      <c r="O982" s="192"/>
      <c r="P982" s="193">
        <f>SUM(P983:P1043)</f>
        <v>0</v>
      </c>
      <c r="Q982" s="192"/>
      <c r="R982" s="193">
        <f>SUM(R983:R1043)</f>
        <v>0.15608375999999999</v>
      </c>
      <c r="S982" s="192"/>
      <c r="T982" s="194">
        <f>SUM(T983:T1043)</f>
        <v>0.053999999999999999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195" t="s">
        <v>79</v>
      </c>
      <c r="AT982" s="196" t="s">
        <v>71</v>
      </c>
      <c r="AU982" s="196" t="s">
        <v>77</v>
      </c>
      <c r="AY982" s="195" t="s">
        <v>121</v>
      </c>
      <c r="BK982" s="197">
        <f>SUM(BK983:BK1043)</f>
        <v>0</v>
      </c>
    </row>
    <row r="983" s="2" customFormat="1" ht="16.5" customHeight="1">
      <c r="A983" s="41"/>
      <c r="B983" s="42"/>
      <c r="C983" s="200" t="s">
        <v>981</v>
      </c>
      <c r="D983" s="200" t="s">
        <v>124</v>
      </c>
      <c r="E983" s="201" t="s">
        <v>982</v>
      </c>
      <c r="F983" s="202" t="s">
        <v>983</v>
      </c>
      <c r="G983" s="203" t="s">
        <v>127</v>
      </c>
      <c r="H983" s="204">
        <v>10</v>
      </c>
      <c r="I983" s="205"/>
      <c r="J983" s="206">
        <f>ROUND(I983*H983,2)</f>
        <v>0</v>
      </c>
      <c r="K983" s="202" t="s">
        <v>128</v>
      </c>
      <c r="L983" s="47"/>
      <c r="M983" s="207" t="s">
        <v>19</v>
      </c>
      <c r="N983" s="208" t="s">
        <v>43</v>
      </c>
      <c r="O983" s="87"/>
      <c r="P983" s="209">
        <f>O983*H983</f>
        <v>0</v>
      </c>
      <c r="Q983" s="209">
        <v>0</v>
      </c>
      <c r="R983" s="209">
        <f>Q983*H983</f>
        <v>0</v>
      </c>
      <c r="S983" s="209">
        <v>0.0030000000000000001</v>
      </c>
      <c r="T983" s="210">
        <f>S983*H983</f>
        <v>0.029999999999999999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11" t="s">
        <v>285</v>
      </c>
      <c r="AT983" s="211" t="s">
        <v>124</v>
      </c>
      <c r="AU983" s="211" t="s">
        <v>79</v>
      </c>
      <c r="AY983" s="20" t="s">
        <v>121</v>
      </c>
      <c r="BE983" s="212">
        <f>IF(N983="základní",J983,0)</f>
        <v>0</v>
      </c>
      <c r="BF983" s="212">
        <f>IF(N983="snížená",J983,0)</f>
        <v>0</v>
      </c>
      <c r="BG983" s="212">
        <f>IF(N983="zákl. přenesená",J983,0)</f>
        <v>0</v>
      </c>
      <c r="BH983" s="212">
        <f>IF(N983="sníž. přenesená",J983,0)</f>
        <v>0</v>
      </c>
      <c r="BI983" s="212">
        <f>IF(N983="nulová",J983,0)</f>
        <v>0</v>
      </c>
      <c r="BJ983" s="20" t="s">
        <v>77</v>
      </c>
      <c r="BK983" s="212">
        <f>ROUND(I983*H983,2)</f>
        <v>0</v>
      </c>
      <c r="BL983" s="20" t="s">
        <v>285</v>
      </c>
      <c r="BM983" s="211" t="s">
        <v>984</v>
      </c>
    </row>
    <row r="984" s="2" customFormat="1">
      <c r="A984" s="41"/>
      <c r="B984" s="42"/>
      <c r="C984" s="43"/>
      <c r="D984" s="213" t="s">
        <v>131</v>
      </c>
      <c r="E984" s="43"/>
      <c r="F984" s="214" t="s">
        <v>985</v>
      </c>
      <c r="G984" s="43"/>
      <c r="H984" s="43"/>
      <c r="I984" s="215"/>
      <c r="J984" s="43"/>
      <c r="K984" s="43"/>
      <c r="L984" s="47"/>
      <c r="M984" s="216"/>
      <c r="N984" s="217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131</v>
      </c>
      <c r="AU984" s="20" t="s">
        <v>79</v>
      </c>
    </row>
    <row r="985" s="13" customFormat="1">
      <c r="A985" s="13"/>
      <c r="B985" s="218"/>
      <c r="C985" s="219"/>
      <c r="D985" s="220" t="s">
        <v>133</v>
      </c>
      <c r="E985" s="221" t="s">
        <v>19</v>
      </c>
      <c r="F985" s="222" t="s">
        <v>179</v>
      </c>
      <c r="G985" s="219"/>
      <c r="H985" s="221" t="s">
        <v>19</v>
      </c>
      <c r="I985" s="223"/>
      <c r="J985" s="219"/>
      <c r="K985" s="219"/>
      <c r="L985" s="224"/>
      <c r="M985" s="225"/>
      <c r="N985" s="226"/>
      <c r="O985" s="226"/>
      <c r="P985" s="226"/>
      <c r="Q985" s="226"/>
      <c r="R985" s="226"/>
      <c r="S985" s="226"/>
      <c r="T985" s="22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28" t="s">
        <v>133</v>
      </c>
      <c r="AU985" s="228" t="s">
        <v>79</v>
      </c>
      <c r="AV985" s="13" t="s">
        <v>77</v>
      </c>
      <c r="AW985" s="13" t="s">
        <v>33</v>
      </c>
      <c r="AX985" s="13" t="s">
        <v>72</v>
      </c>
      <c r="AY985" s="228" t="s">
        <v>121</v>
      </c>
    </row>
    <row r="986" s="14" customFormat="1">
      <c r="A986" s="14"/>
      <c r="B986" s="229"/>
      <c r="C986" s="230"/>
      <c r="D986" s="220" t="s">
        <v>133</v>
      </c>
      <c r="E986" s="231" t="s">
        <v>19</v>
      </c>
      <c r="F986" s="232" t="s">
        <v>79</v>
      </c>
      <c r="G986" s="230"/>
      <c r="H986" s="233">
        <v>2</v>
      </c>
      <c r="I986" s="234"/>
      <c r="J986" s="230"/>
      <c r="K986" s="230"/>
      <c r="L986" s="235"/>
      <c r="M986" s="236"/>
      <c r="N986" s="237"/>
      <c r="O986" s="237"/>
      <c r="P986" s="237"/>
      <c r="Q986" s="237"/>
      <c r="R986" s="237"/>
      <c r="S986" s="237"/>
      <c r="T986" s="23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39" t="s">
        <v>133</v>
      </c>
      <c r="AU986" s="239" t="s">
        <v>79</v>
      </c>
      <c r="AV986" s="14" t="s">
        <v>79</v>
      </c>
      <c r="AW986" s="14" t="s">
        <v>33</v>
      </c>
      <c r="AX986" s="14" t="s">
        <v>72</v>
      </c>
      <c r="AY986" s="239" t="s">
        <v>121</v>
      </c>
    </row>
    <row r="987" s="13" customFormat="1">
      <c r="A987" s="13"/>
      <c r="B987" s="218"/>
      <c r="C987" s="219"/>
      <c r="D987" s="220" t="s">
        <v>133</v>
      </c>
      <c r="E987" s="221" t="s">
        <v>19</v>
      </c>
      <c r="F987" s="222" t="s">
        <v>939</v>
      </c>
      <c r="G987" s="219"/>
      <c r="H987" s="221" t="s">
        <v>19</v>
      </c>
      <c r="I987" s="223"/>
      <c r="J987" s="219"/>
      <c r="K987" s="219"/>
      <c r="L987" s="224"/>
      <c r="M987" s="225"/>
      <c r="N987" s="226"/>
      <c r="O987" s="226"/>
      <c r="P987" s="226"/>
      <c r="Q987" s="226"/>
      <c r="R987" s="226"/>
      <c r="S987" s="226"/>
      <c r="T987" s="22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28" t="s">
        <v>133</v>
      </c>
      <c r="AU987" s="228" t="s">
        <v>79</v>
      </c>
      <c r="AV987" s="13" t="s">
        <v>77</v>
      </c>
      <c r="AW987" s="13" t="s">
        <v>33</v>
      </c>
      <c r="AX987" s="13" t="s">
        <v>72</v>
      </c>
      <c r="AY987" s="228" t="s">
        <v>121</v>
      </c>
    </row>
    <row r="988" s="14" customFormat="1">
      <c r="A988" s="14"/>
      <c r="B988" s="229"/>
      <c r="C988" s="230"/>
      <c r="D988" s="220" t="s">
        <v>133</v>
      </c>
      <c r="E988" s="231" t="s">
        <v>19</v>
      </c>
      <c r="F988" s="232" t="s">
        <v>129</v>
      </c>
      <c r="G988" s="230"/>
      <c r="H988" s="233">
        <v>4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39" t="s">
        <v>133</v>
      </c>
      <c r="AU988" s="239" t="s">
        <v>79</v>
      </c>
      <c r="AV988" s="14" t="s">
        <v>79</v>
      </c>
      <c r="AW988" s="14" t="s">
        <v>33</v>
      </c>
      <c r="AX988" s="14" t="s">
        <v>72</v>
      </c>
      <c r="AY988" s="239" t="s">
        <v>121</v>
      </c>
    </row>
    <row r="989" s="13" customFormat="1">
      <c r="A989" s="13"/>
      <c r="B989" s="218"/>
      <c r="C989" s="219"/>
      <c r="D989" s="220" t="s">
        <v>133</v>
      </c>
      <c r="E989" s="221" t="s">
        <v>19</v>
      </c>
      <c r="F989" s="222" t="s">
        <v>940</v>
      </c>
      <c r="G989" s="219"/>
      <c r="H989" s="221" t="s">
        <v>19</v>
      </c>
      <c r="I989" s="223"/>
      <c r="J989" s="219"/>
      <c r="K989" s="219"/>
      <c r="L989" s="224"/>
      <c r="M989" s="225"/>
      <c r="N989" s="226"/>
      <c r="O989" s="226"/>
      <c r="P989" s="226"/>
      <c r="Q989" s="226"/>
      <c r="R989" s="226"/>
      <c r="S989" s="226"/>
      <c r="T989" s="227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28" t="s">
        <v>133</v>
      </c>
      <c r="AU989" s="228" t="s">
        <v>79</v>
      </c>
      <c r="AV989" s="13" t="s">
        <v>77</v>
      </c>
      <c r="AW989" s="13" t="s">
        <v>33</v>
      </c>
      <c r="AX989" s="13" t="s">
        <v>72</v>
      </c>
      <c r="AY989" s="228" t="s">
        <v>121</v>
      </c>
    </row>
    <row r="990" s="14" customFormat="1">
      <c r="A990" s="14"/>
      <c r="B990" s="229"/>
      <c r="C990" s="230"/>
      <c r="D990" s="220" t="s">
        <v>133</v>
      </c>
      <c r="E990" s="231" t="s">
        <v>19</v>
      </c>
      <c r="F990" s="232" t="s">
        <v>129</v>
      </c>
      <c r="G990" s="230"/>
      <c r="H990" s="233">
        <v>4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39" t="s">
        <v>133</v>
      </c>
      <c r="AU990" s="239" t="s">
        <v>79</v>
      </c>
      <c r="AV990" s="14" t="s">
        <v>79</v>
      </c>
      <c r="AW990" s="14" t="s">
        <v>33</v>
      </c>
      <c r="AX990" s="14" t="s">
        <v>72</v>
      </c>
      <c r="AY990" s="239" t="s">
        <v>121</v>
      </c>
    </row>
    <row r="991" s="15" customFormat="1">
      <c r="A991" s="15"/>
      <c r="B991" s="240"/>
      <c r="C991" s="241"/>
      <c r="D991" s="220" t="s">
        <v>133</v>
      </c>
      <c r="E991" s="242" t="s">
        <v>19</v>
      </c>
      <c r="F991" s="243" t="s">
        <v>173</v>
      </c>
      <c r="G991" s="241"/>
      <c r="H991" s="244">
        <v>10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0" t="s">
        <v>133</v>
      </c>
      <c r="AU991" s="250" t="s">
        <v>79</v>
      </c>
      <c r="AV991" s="15" t="s">
        <v>129</v>
      </c>
      <c r="AW991" s="15" t="s">
        <v>33</v>
      </c>
      <c r="AX991" s="15" t="s">
        <v>77</v>
      </c>
      <c r="AY991" s="250" t="s">
        <v>121</v>
      </c>
    </row>
    <row r="992" s="2" customFormat="1" ht="16.5" customHeight="1">
      <c r="A992" s="41"/>
      <c r="B992" s="42"/>
      <c r="C992" s="200" t="s">
        <v>986</v>
      </c>
      <c r="D992" s="200" t="s">
        <v>124</v>
      </c>
      <c r="E992" s="201" t="s">
        <v>987</v>
      </c>
      <c r="F992" s="202" t="s">
        <v>988</v>
      </c>
      <c r="G992" s="203" t="s">
        <v>127</v>
      </c>
      <c r="H992" s="204">
        <v>1</v>
      </c>
      <c r="I992" s="205"/>
      <c r="J992" s="206">
        <f>ROUND(I992*H992,2)</f>
        <v>0</v>
      </c>
      <c r="K992" s="202" t="s">
        <v>128</v>
      </c>
      <c r="L992" s="47"/>
      <c r="M992" s="207" t="s">
        <v>19</v>
      </c>
      <c r="N992" s="208" t="s">
        <v>43</v>
      </c>
      <c r="O992" s="87"/>
      <c r="P992" s="209">
        <f>O992*H992</f>
        <v>0</v>
      </c>
      <c r="Q992" s="209">
        <v>0</v>
      </c>
      <c r="R992" s="209">
        <f>Q992*H992</f>
        <v>0</v>
      </c>
      <c r="S992" s="209">
        <v>0.024</v>
      </c>
      <c r="T992" s="210">
        <f>S992*H992</f>
        <v>0.024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1" t="s">
        <v>285</v>
      </c>
      <c r="AT992" s="211" t="s">
        <v>124</v>
      </c>
      <c r="AU992" s="211" t="s">
        <v>79</v>
      </c>
      <c r="AY992" s="20" t="s">
        <v>121</v>
      </c>
      <c r="BE992" s="212">
        <f>IF(N992="základní",J992,0)</f>
        <v>0</v>
      </c>
      <c r="BF992" s="212">
        <f>IF(N992="snížená",J992,0)</f>
        <v>0</v>
      </c>
      <c r="BG992" s="212">
        <f>IF(N992="zákl. přenesená",J992,0)</f>
        <v>0</v>
      </c>
      <c r="BH992" s="212">
        <f>IF(N992="sníž. přenesená",J992,0)</f>
        <v>0</v>
      </c>
      <c r="BI992" s="212">
        <f>IF(N992="nulová",J992,0)</f>
        <v>0</v>
      </c>
      <c r="BJ992" s="20" t="s">
        <v>77</v>
      </c>
      <c r="BK992" s="212">
        <f>ROUND(I992*H992,2)</f>
        <v>0</v>
      </c>
      <c r="BL992" s="20" t="s">
        <v>285</v>
      </c>
      <c r="BM992" s="211" t="s">
        <v>989</v>
      </c>
    </row>
    <row r="993" s="2" customFormat="1">
      <c r="A993" s="41"/>
      <c r="B993" s="42"/>
      <c r="C993" s="43"/>
      <c r="D993" s="213" t="s">
        <v>131</v>
      </c>
      <c r="E993" s="43"/>
      <c r="F993" s="214" t="s">
        <v>990</v>
      </c>
      <c r="G993" s="43"/>
      <c r="H993" s="43"/>
      <c r="I993" s="215"/>
      <c r="J993" s="43"/>
      <c r="K993" s="43"/>
      <c r="L993" s="47"/>
      <c r="M993" s="216"/>
      <c r="N993" s="217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131</v>
      </c>
      <c r="AU993" s="20" t="s">
        <v>79</v>
      </c>
    </row>
    <row r="994" s="13" customFormat="1">
      <c r="A994" s="13"/>
      <c r="B994" s="218"/>
      <c r="C994" s="219"/>
      <c r="D994" s="220" t="s">
        <v>133</v>
      </c>
      <c r="E994" s="221" t="s">
        <v>19</v>
      </c>
      <c r="F994" s="222" t="s">
        <v>643</v>
      </c>
      <c r="G994" s="219"/>
      <c r="H994" s="221" t="s">
        <v>19</v>
      </c>
      <c r="I994" s="223"/>
      <c r="J994" s="219"/>
      <c r="K994" s="219"/>
      <c r="L994" s="224"/>
      <c r="M994" s="225"/>
      <c r="N994" s="226"/>
      <c r="O994" s="226"/>
      <c r="P994" s="226"/>
      <c r="Q994" s="226"/>
      <c r="R994" s="226"/>
      <c r="S994" s="226"/>
      <c r="T994" s="22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28" t="s">
        <v>133</v>
      </c>
      <c r="AU994" s="228" t="s">
        <v>79</v>
      </c>
      <c r="AV994" s="13" t="s">
        <v>77</v>
      </c>
      <c r="AW994" s="13" t="s">
        <v>33</v>
      </c>
      <c r="AX994" s="13" t="s">
        <v>72</v>
      </c>
      <c r="AY994" s="228" t="s">
        <v>121</v>
      </c>
    </row>
    <row r="995" s="14" customFormat="1">
      <c r="A995" s="14"/>
      <c r="B995" s="229"/>
      <c r="C995" s="230"/>
      <c r="D995" s="220" t="s">
        <v>133</v>
      </c>
      <c r="E995" s="231" t="s">
        <v>19</v>
      </c>
      <c r="F995" s="232" t="s">
        <v>77</v>
      </c>
      <c r="G995" s="230"/>
      <c r="H995" s="233">
        <v>1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39" t="s">
        <v>133</v>
      </c>
      <c r="AU995" s="239" t="s">
        <v>79</v>
      </c>
      <c r="AV995" s="14" t="s">
        <v>79</v>
      </c>
      <c r="AW995" s="14" t="s">
        <v>33</v>
      </c>
      <c r="AX995" s="14" t="s">
        <v>77</v>
      </c>
      <c r="AY995" s="239" t="s">
        <v>121</v>
      </c>
    </row>
    <row r="996" s="2" customFormat="1" ht="16.5" customHeight="1">
      <c r="A996" s="41"/>
      <c r="B996" s="42"/>
      <c r="C996" s="200" t="s">
        <v>991</v>
      </c>
      <c r="D996" s="200" t="s">
        <v>124</v>
      </c>
      <c r="E996" s="201" t="s">
        <v>992</v>
      </c>
      <c r="F996" s="202" t="s">
        <v>993</v>
      </c>
      <c r="G996" s="203" t="s">
        <v>127</v>
      </c>
      <c r="H996" s="204">
        <v>3</v>
      </c>
      <c r="I996" s="205"/>
      <c r="J996" s="206">
        <f>ROUND(I996*H996,2)</f>
        <v>0</v>
      </c>
      <c r="K996" s="202" t="s">
        <v>128</v>
      </c>
      <c r="L996" s="47"/>
      <c r="M996" s="207" t="s">
        <v>19</v>
      </c>
      <c r="N996" s="208" t="s">
        <v>43</v>
      </c>
      <c r="O996" s="87"/>
      <c r="P996" s="209">
        <f>O996*H996</f>
        <v>0</v>
      </c>
      <c r="Q996" s="209">
        <v>0.00027</v>
      </c>
      <c r="R996" s="209">
        <f>Q996*H996</f>
        <v>0.00080999999999999996</v>
      </c>
      <c r="S996" s="209">
        <v>0</v>
      </c>
      <c r="T996" s="210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11" t="s">
        <v>285</v>
      </c>
      <c r="AT996" s="211" t="s">
        <v>124</v>
      </c>
      <c r="AU996" s="211" t="s">
        <v>79</v>
      </c>
      <c r="AY996" s="20" t="s">
        <v>121</v>
      </c>
      <c r="BE996" s="212">
        <f>IF(N996="základní",J996,0)</f>
        <v>0</v>
      </c>
      <c r="BF996" s="212">
        <f>IF(N996="snížená",J996,0)</f>
        <v>0</v>
      </c>
      <c r="BG996" s="212">
        <f>IF(N996="zákl. přenesená",J996,0)</f>
        <v>0</v>
      </c>
      <c r="BH996" s="212">
        <f>IF(N996="sníž. přenesená",J996,0)</f>
        <v>0</v>
      </c>
      <c r="BI996" s="212">
        <f>IF(N996="nulová",J996,0)</f>
        <v>0</v>
      </c>
      <c r="BJ996" s="20" t="s">
        <v>77</v>
      </c>
      <c r="BK996" s="212">
        <f>ROUND(I996*H996,2)</f>
        <v>0</v>
      </c>
      <c r="BL996" s="20" t="s">
        <v>285</v>
      </c>
      <c r="BM996" s="211" t="s">
        <v>994</v>
      </c>
    </row>
    <row r="997" s="2" customFormat="1">
      <c r="A997" s="41"/>
      <c r="B997" s="42"/>
      <c r="C997" s="43"/>
      <c r="D997" s="213" t="s">
        <v>131</v>
      </c>
      <c r="E997" s="43"/>
      <c r="F997" s="214" t="s">
        <v>995</v>
      </c>
      <c r="G997" s="43"/>
      <c r="H997" s="43"/>
      <c r="I997" s="215"/>
      <c r="J997" s="43"/>
      <c r="K997" s="43"/>
      <c r="L997" s="47"/>
      <c r="M997" s="216"/>
      <c r="N997" s="217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131</v>
      </c>
      <c r="AU997" s="20" t="s">
        <v>79</v>
      </c>
    </row>
    <row r="998" s="13" customFormat="1">
      <c r="A998" s="13"/>
      <c r="B998" s="218"/>
      <c r="C998" s="219"/>
      <c r="D998" s="220" t="s">
        <v>133</v>
      </c>
      <c r="E998" s="221" t="s">
        <v>19</v>
      </c>
      <c r="F998" s="222" t="s">
        <v>179</v>
      </c>
      <c r="G998" s="219"/>
      <c r="H998" s="221" t="s">
        <v>19</v>
      </c>
      <c r="I998" s="223"/>
      <c r="J998" s="219"/>
      <c r="K998" s="219"/>
      <c r="L998" s="224"/>
      <c r="M998" s="225"/>
      <c r="N998" s="226"/>
      <c r="O998" s="226"/>
      <c r="P998" s="226"/>
      <c r="Q998" s="226"/>
      <c r="R998" s="226"/>
      <c r="S998" s="226"/>
      <c r="T998" s="22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28" t="s">
        <v>133</v>
      </c>
      <c r="AU998" s="228" t="s">
        <v>79</v>
      </c>
      <c r="AV998" s="13" t="s">
        <v>77</v>
      </c>
      <c r="AW998" s="13" t="s">
        <v>33</v>
      </c>
      <c r="AX998" s="13" t="s">
        <v>72</v>
      </c>
      <c r="AY998" s="228" t="s">
        <v>121</v>
      </c>
    </row>
    <row r="999" s="14" customFormat="1">
      <c r="A999" s="14"/>
      <c r="B999" s="229"/>
      <c r="C999" s="230"/>
      <c r="D999" s="220" t="s">
        <v>133</v>
      </c>
      <c r="E999" s="231" t="s">
        <v>19</v>
      </c>
      <c r="F999" s="232" t="s">
        <v>79</v>
      </c>
      <c r="G999" s="230"/>
      <c r="H999" s="233">
        <v>2</v>
      </c>
      <c r="I999" s="234"/>
      <c r="J999" s="230"/>
      <c r="K999" s="230"/>
      <c r="L999" s="235"/>
      <c r="M999" s="236"/>
      <c r="N999" s="237"/>
      <c r="O999" s="237"/>
      <c r="P999" s="237"/>
      <c r="Q999" s="237"/>
      <c r="R999" s="237"/>
      <c r="S999" s="237"/>
      <c r="T999" s="23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39" t="s">
        <v>133</v>
      </c>
      <c r="AU999" s="239" t="s">
        <v>79</v>
      </c>
      <c r="AV999" s="14" t="s">
        <v>79</v>
      </c>
      <c r="AW999" s="14" t="s">
        <v>33</v>
      </c>
      <c r="AX999" s="14" t="s">
        <v>72</v>
      </c>
      <c r="AY999" s="239" t="s">
        <v>121</v>
      </c>
    </row>
    <row r="1000" s="13" customFormat="1">
      <c r="A1000" s="13"/>
      <c r="B1000" s="218"/>
      <c r="C1000" s="219"/>
      <c r="D1000" s="220" t="s">
        <v>133</v>
      </c>
      <c r="E1000" s="221" t="s">
        <v>19</v>
      </c>
      <c r="F1000" s="222" t="s">
        <v>181</v>
      </c>
      <c r="G1000" s="219"/>
      <c r="H1000" s="221" t="s">
        <v>19</v>
      </c>
      <c r="I1000" s="223"/>
      <c r="J1000" s="219"/>
      <c r="K1000" s="219"/>
      <c r="L1000" s="224"/>
      <c r="M1000" s="225"/>
      <c r="N1000" s="226"/>
      <c r="O1000" s="226"/>
      <c r="P1000" s="226"/>
      <c r="Q1000" s="226"/>
      <c r="R1000" s="226"/>
      <c r="S1000" s="226"/>
      <c r="T1000" s="22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28" t="s">
        <v>133</v>
      </c>
      <c r="AU1000" s="228" t="s">
        <v>79</v>
      </c>
      <c r="AV1000" s="13" t="s">
        <v>77</v>
      </c>
      <c r="AW1000" s="13" t="s">
        <v>33</v>
      </c>
      <c r="AX1000" s="13" t="s">
        <v>72</v>
      </c>
      <c r="AY1000" s="228" t="s">
        <v>121</v>
      </c>
    </row>
    <row r="1001" s="14" customFormat="1">
      <c r="A1001" s="14"/>
      <c r="B1001" s="229"/>
      <c r="C1001" s="230"/>
      <c r="D1001" s="220" t="s">
        <v>133</v>
      </c>
      <c r="E1001" s="231" t="s">
        <v>19</v>
      </c>
      <c r="F1001" s="232" t="s">
        <v>77</v>
      </c>
      <c r="G1001" s="230"/>
      <c r="H1001" s="233">
        <v>1</v>
      </c>
      <c r="I1001" s="234"/>
      <c r="J1001" s="230"/>
      <c r="K1001" s="230"/>
      <c r="L1001" s="235"/>
      <c r="M1001" s="236"/>
      <c r="N1001" s="237"/>
      <c r="O1001" s="237"/>
      <c r="P1001" s="237"/>
      <c r="Q1001" s="237"/>
      <c r="R1001" s="237"/>
      <c r="S1001" s="237"/>
      <c r="T1001" s="23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39" t="s">
        <v>133</v>
      </c>
      <c r="AU1001" s="239" t="s">
        <v>79</v>
      </c>
      <c r="AV1001" s="14" t="s">
        <v>79</v>
      </c>
      <c r="AW1001" s="14" t="s">
        <v>33</v>
      </c>
      <c r="AX1001" s="14" t="s">
        <v>72</v>
      </c>
      <c r="AY1001" s="239" t="s">
        <v>121</v>
      </c>
    </row>
    <row r="1002" s="15" customFormat="1">
      <c r="A1002" s="15"/>
      <c r="B1002" s="240"/>
      <c r="C1002" s="241"/>
      <c r="D1002" s="220" t="s">
        <v>133</v>
      </c>
      <c r="E1002" s="242" t="s">
        <v>19</v>
      </c>
      <c r="F1002" s="243" t="s">
        <v>173</v>
      </c>
      <c r="G1002" s="241"/>
      <c r="H1002" s="244">
        <v>3</v>
      </c>
      <c r="I1002" s="245"/>
      <c r="J1002" s="241"/>
      <c r="K1002" s="241"/>
      <c r="L1002" s="246"/>
      <c r="M1002" s="247"/>
      <c r="N1002" s="248"/>
      <c r="O1002" s="248"/>
      <c r="P1002" s="248"/>
      <c r="Q1002" s="248"/>
      <c r="R1002" s="248"/>
      <c r="S1002" s="248"/>
      <c r="T1002" s="249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0" t="s">
        <v>133</v>
      </c>
      <c r="AU1002" s="250" t="s">
        <v>79</v>
      </c>
      <c r="AV1002" s="15" t="s">
        <v>129</v>
      </c>
      <c r="AW1002" s="15" t="s">
        <v>33</v>
      </c>
      <c r="AX1002" s="15" t="s">
        <v>77</v>
      </c>
      <c r="AY1002" s="250" t="s">
        <v>121</v>
      </c>
    </row>
    <row r="1003" s="2" customFormat="1" ht="16.5" customHeight="1">
      <c r="A1003" s="41"/>
      <c r="B1003" s="42"/>
      <c r="C1003" s="251" t="s">
        <v>996</v>
      </c>
      <c r="D1003" s="251" t="s">
        <v>211</v>
      </c>
      <c r="E1003" s="252" t="s">
        <v>997</v>
      </c>
      <c r="F1003" s="253" t="s">
        <v>998</v>
      </c>
      <c r="G1003" s="254" t="s">
        <v>138</v>
      </c>
      <c r="H1003" s="255">
        <v>0.996</v>
      </c>
      <c r="I1003" s="256"/>
      <c r="J1003" s="257">
        <f>ROUND(I1003*H1003,2)</f>
        <v>0</v>
      </c>
      <c r="K1003" s="253" t="s">
        <v>128</v>
      </c>
      <c r="L1003" s="258"/>
      <c r="M1003" s="259" t="s">
        <v>19</v>
      </c>
      <c r="N1003" s="260" t="s">
        <v>43</v>
      </c>
      <c r="O1003" s="87"/>
      <c r="P1003" s="209">
        <f>O1003*H1003</f>
        <v>0</v>
      </c>
      <c r="Q1003" s="209">
        <v>0.034720000000000001</v>
      </c>
      <c r="R1003" s="209">
        <f>Q1003*H1003</f>
        <v>0.03458112</v>
      </c>
      <c r="S1003" s="209">
        <v>0</v>
      </c>
      <c r="T1003" s="210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1" t="s">
        <v>410</v>
      </c>
      <c r="AT1003" s="211" t="s">
        <v>211</v>
      </c>
      <c r="AU1003" s="211" t="s">
        <v>79</v>
      </c>
      <c r="AY1003" s="20" t="s">
        <v>121</v>
      </c>
      <c r="BE1003" s="212">
        <f>IF(N1003="základní",J1003,0)</f>
        <v>0</v>
      </c>
      <c r="BF1003" s="212">
        <f>IF(N1003="snížená",J1003,0)</f>
        <v>0</v>
      </c>
      <c r="BG1003" s="212">
        <f>IF(N1003="zákl. přenesená",J1003,0)</f>
        <v>0</v>
      </c>
      <c r="BH1003" s="212">
        <f>IF(N1003="sníž. přenesená",J1003,0)</f>
        <v>0</v>
      </c>
      <c r="BI1003" s="212">
        <f>IF(N1003="nulová",J1003,0)</f>
        <v>0</v>
      </c>
      <c r="BJ1003" s="20" t="s">
        <v>77</v>
      </c>
      <c r="BK1003" s="212">
        <f>ROUND(I1003*H1003,2)</f>
        <v>0</v>
      </c>
      <c r="BL1003" s="20" t="s">
        <v>285</v>
      </c>
      <c r="BM1003" s="211" t="s">
        <v>999</v>
      </c>
    </row>
    <row r="1004" s="13" customFormat="1">
      <c r="A1004" s="13"/>
      <c r="B1004" s="218"/>
      <c r="C1004" s="219"/>
      <c r="D1004" s="220" t="s">
        <v>133</v>
      </c>
      <c r="E1004" s="221" t="s">
        <v>19</v>
      </c>
      <c r="F1004" s="222" t="s">
        <v>1000</v>
      </c>
      <c r="G1004" s="219"/>
      <c r="H1004" s="221" t="s">
        <v>19</v>
      </c>
      <c r="I1004" s="223"/>
      <c r="J1004" s="219"/>
      <c r="K1004" s="219"/>
      <c r="L1004" s="224"/>
      <c r="M1004" s="225"/>
      <c r="N1004" s="226"/>
      <c r="O1004" s="226"/>
      <c r="P1004" s="226"/>
      <c r="Q1004" s="226"/>
      <c r="R1004" s="226"/>
      <c r="S1004" s="226"/>
      <c r="T1004" s="22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28" t="s">
        <v>133</v>
      </c>
      <c r="AU1004" s="228" t="s">
        <v>79</v>
      </c>
      <c r="AV1004" s="13" t="s">
        <v>77</v>
      </c>
      <c r="AW1004" s="13" t="s">
        <v>33</v>
      </c>
      <c r="AX1004" s="13" t="s">
        <v>72</v>
      </c>
      <c r="AY1004" s="228" t="s">
        <v>121</v>
      </c>
    </row>
    <row r="1005" s="14" customFormat="1">
      <c r="A1005" s="14"/>
      <c r="B1005" s="229"/>
      <c r="C1005" s="230"/>
      <c r="D1005" s="220" t="s">
        <v>133</v>
      </c>
      <c r="E1005" s="231" t="s">
        <v>19</v>
      </c>
      <c r="F1005" s="232" t="s">
        <v>1001</v>
      </c>
      <c r="G1005" s="230"/>
      <c r="H1005" s="233">
        <v>0.498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39" t="s">
        <v>133</v>
      </c>
      <c r="AU1005" s="239" t="s">
        <v>79</v>
      </c>
      <c r="AV1005" s="14" t="s">
        <v>79</v>
      </c>
      <c r="AW1005" s="14" t="s">
        <v>33</v>
      </c>
      <c r="AX1005" s="14" t="s">
        <v>72</v>
      </c>
      <c r="AY1005" s="239" t="s">
        <v>121</v>
      </c>
    </row>
    <row r="1006" s="13" customFormat="1">
      <c r="A1006" s="13"/>
      <c r="B1006" s="218"/>
      <c r="C1006" s="219"/>
      <c r="D1006" s="220" t="s">
        <v>133</v>
      </c>
      <c r="E1006" s="221" t="s">
        <v>19</v>
      </c>
      <c r="F1006" s="222" t="s">
        <v>1002</v>
      </c>
      <c r="G1006" s="219"/>
      <c r="H1006" s="221" t="s">
        <v>19</v>
      </c>
      <c r="I1006" s="223"/>
      <c r="J1006" s="219"/>
      <c r="K1006" s="219"/>
      <c r="L1006" s="224"/>
      <c r="M1006" s="225"/>
      <c r="N1006" s="226"/>
      <c r="O1006" s="226"/>
      <c r="P1006" s="226"/>
      <c r="Q1006" s="226"/>
      <c r="R1006" s="226"/>
      <c r="S1006" s="226"/>
      <c r="T1006" s="22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28" t="s">
        <v>133</v>
      </c>
      <c r="AU1006" s="228" t="s">
        <v>79</v>
      </c>
      <c r="AV1006" s="13" t="s">
        <v>77</v>
      </c>
      <c r="AW1006" s="13" t="s">
        <v>33</v>
      </c>
      <c r="AX1006" s="13" t="s">
        <v>72</v>
      </c>
      <c r="AY1006" s="228" t="s">
        <v>121</v>
      </c>
    </row>
    <row r="1007" s="14" customFormat="1">
      <c r="A1007" s="14"/>
      <c r="B1007" s="229"/>
      <c r="C1007" s="230"/>
      <c r="D1007" s="220" t="s">
        <v>133</v>
      </c>
      <c r="E1007" s="231" t="s">
        <v>19</v>
      </c>
      <c r="F1007" s="232" t="s">
        <v>1001</v>
      </c>
      <c r="G1007" s="230"/>
      <c r="H1007" s="233">
        <v>0.498</v>
      </c>
      <c r="I1007" s="234"/>
      <c r="J1007" s="230"/>
      <c r="K1007" s="230"/>
      <c r="L1007" s="235"/>
      <c r="M1007" s="236"/>
      <c r="N1007" s="237"/>
      <c r="O1007" s="237"/>
      <c r="P1007" s="237"/>
      <c r="Q1007" s="237"/>
      <c r="R1007" s="237"/>
      <c r="S1007" s="237"/>
      <c r="T1007" s="23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39" t="s">
        <v>133</v>
      </c>
      <c r="AU1007" s="239" t="s">
        <v>79</v>
      </c>
      <c r="AV1007" s="14" t="s">
        <v>79</v>
      </c>
      <c r="AW1007" s="14" t="s">
        <v>33</v>
      </c>
      <c r="AX1007" s="14" t="s">
        <v>72</v>
      </c>
      <c r="AY1007" s="239" t="s">
        <v>121</v>
      </c>
    </row>
    <row r="1008" s="15" customFormat="1">
      <c r="A1008" s="15"/>
      <c r="B1008" s="240"/>
      <c r="C1008" s="241"/>
      <c r="D1008" s="220" t="s">
        <v>133</v>
      </c>
      <c r="E1008" s="242" t="s">
        <v>19</v>
      </c>
      <c r="F1008" s="243" t="s">
        <v>173</v>
      </c>
      <c r="G1008" s="241"/>
      <c r="H1008" s="244">
        <v>0.996</v>
      </c>
      <c r="I1008" s="245"/>
      <c r="J1008" s="241"/>
      <c r="K1008" s="241"/>
      <c r="L1008" s="246"/>
      <c r="M1008" s="247"/>
      <c r="N1008" s="248"/>
      <c r="O1008" s="248"/>
      <c r="P1008" s="248"/>
      <c r="Q1008" s="248"/>
      <c r="R1008" s="248"/>
      <c r="S1008" s="248"/>
      <c r="T1008" s="249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50" t="s">
        <v>133</v>
      </c>
      <c r="AU1008" s="250" t="s">
        <v>79</v>
      </c>
      <c r="AV1008" s="15" t="s">
        <v>129</v>
      </c>
      <c r="AW1008" s="15" t="s">
        <v>33</v>
      </c>
      <c r="AX1008" s="15" t="s">
        <v>77</v>
      </c>
      <c r="AY1008" s="250" t="s">
        <v>121</v>
      </c>
    </row>
    <row r="1009" s="2" customFormat="1" ht="24.15" customHeight="1">
      <c r="A1009" s="41"/>
      <c r="B1009" s="42"/>
      <c r="C1009" s="251" t="s">
        <v>1003</v>
      </c>
      <c r="D1009" s="251" t="s">
        <v>211</v>
      </c>
      <c r="E1009" s="252" t="s">
        <v>1004</v>
      </c>
      <c r="F1009" s="253" t="s">
        <v>1005</v>
      </c>
      <c r="G1009" s="254" t="s">
        <v>138</v>
      </c>
      <c r="H1009" s="255">
        <v>0.498</v>
      </c>
      <c r="I1009" s="256"/>
      <c r="J1009" s="257">
        <f>ROUND(I1009*H1009,2)</f>
        <v>0</v>
      </c>
      <c r="K1009" s="253" t="s">
        <v>128</v>
      </c>
      <c r="L1009" s="258"/>
      <c r="M1009" s="259" t="s">
        <v>19</v>
      </c>
      <c r="N1009" s="260" t="s">
        <v>43</v>
      </c>
      <c r="O1009" s="87"/>
      <c r="P1009" s="209">
        <f>O1009*H1009</f>
        <v>0</v>
      </c>
      <c r="Q1009" s="209">
        <v>0.040280000000000003</v>
      </c>
      <c r="R1009" s="209">
        <f>Q1009*H1009</f>
        <v>0.020059440000000001</v>
      </c>
      <c r="S1009" s="209">
        <v>0</v>
      </c>
      <c r="T1009" s="210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1" t="s">
        <v>410</v>
      </c>
      <c r="AT1009" s="211" t="s">
        <v>211</v>
      </c>
      <c r="AU1009" s="211" t="s">
        <v>79</v>
      </c>
      <c r="AY1009" s="20" t="s">
        <v>121</v>
      </c>
      <c r="BE1009" s="212">
        <f>IF(N1009="základní",J1009,0)</f>
        <v>0</v>
      </c>
      <c r="BF1009" s="212">
        <f>IF(N1009="snížená",J1009,0)</f>
        <v>0</v>
      </c>
      <c r="BG1009" s="212">
        <f>IF(N1009="zákl. přenesená",J1009,0)</f>
        <v>0</v>
      </c>
      <c r="BH1009" s="212">
        <f>IF(N1009="sníž. přenesená",J1009,0)</f>
        <v>0</v>
      </c>
      <c r="BI1009" s="212">
        <f>IF(N1009="nulová",J1009,0)</f>
        <v>0</v>
      </c>
      <c r="BJ1009" s="20" t="s">
        <v>77</v>
      </c>
      <c r="BK1009" s="212">
        <f>ROUND(I1009*H1009,2)</f>
        <v>0</v>
      </c>
      <c r="BL1009" s="20" t="s">
        <v>285</v>
      </c>
      <c r="BM1009" s="211" t="s">
        <v>1006</v>
      </c>
    </row>
    <row r="1010" s="13" customFormat="1">
      <c r="A1010" s="13"/>
      <c r="B1010" s="218"/>
      <c r="C1010" s="219"/>
      <c r="D1010" s="220" t="s">
        <v>133</v>
      </c>
      <c r="E1010" s="221" t="s">
        <v>19</v>
      </c>
      <c r="F1010" s="222" t="s">
        <v>1000</v>
      </c>
      <c r="G1010" s="219"/>
      <c r="H1010" s="221" t="s">
        <v>19</v>
      </c>
      <c r="I1010" s="223"/>
      <c r="J1010" s="219"/>
      <c r="K1010" s="219"/>
      <c r="L1010" s="224"/>
      <c r="M1010" s="225"/>
      <c r="N1010" s="226"/>
      <c r="O1010" s="226"/>
      <c r="P1010" s="226"/>
      <c r="Q1010" s="226"/>
      <c r="R1010" s="226"/>
      <c r="S1010" s="226"/>
      <c r="T1010" s="227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28" t="s">
        <v>133</v>
      </c>
      <c r="AU1010" s="228" t="s">
        <v>79</v>
      </c>
      <c r="AV1010" s="13" t="s">
        <v>77</v>
      </c>
      <c r="AW1010" s="13" t="s">
        <v>33</v>
      </c>
      <c r="AX1010" s="13" t="s">
        <v>72</v>
      </c>
      <c r="AY1010" s="228" t="s">
        <v>121</v>
      </c>
    </row>
    <row r="1011" s="14" customFormat="1">
      <c r="A1011" s="14"/>
      <c r="B1011" s="229"/>
      <c r="C1011" s="230"/>
      <c r="D1011" s="220" t="s">
        <v>133</v>
      </c>
      <c r="E1011" s="231" t="s">
        <v>19</v>
      </c>
      <c r="F1011" s="232" t="s">
        <v>1001</v>
      </c>
      <c r="G1011" s="230"/>
      <c r="H1011" s="233">
        <v>0.498</v>
      </c>
      <c r="I1011" s="234"/>
      <c r="J1011" s="230"/>
      <c r="K1011" s="230"/>
      <c r="L1011" s="235"/>
      <c r="M1011" s="236"/>
      <c r="N1011" s="237"/>
      <c r="O1011" s="237"/>
      <c r="P1011" s="237"/>
      <c r="Q1011" s="237"/>
      <c r="R1011" s="237"/>
      <c r="S1011" s="237"/>
      <c r="T1011" s="23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39" t="s">
        <v>133</v>
      </c>
      <c r="AU1011" s="239" t="s">
        <v>79</v>
      </c>
      <c r="AV1011" s="14" t="s">
        <v>79</v>
      </c>
      <c r="AW1011" s="14" t="s">
        <v>33</v>
      </c>
      <c r="AX1011" s="14" t="s">
        <v>77</v>
      </c>
      <c r="AY1011" s="239" t="s">
        <v>121</v>
      </c>
    </row>
    <row r="1012" s="2" customFormat="1" ht="49.05" customHeight="1">
      <c r="A1012" s="41"/>
      <c r="B1012" s="42"/>
      <c r="C1012" s="200" t="s">
        <v>1007</v>
      </c>
      <c r="D1012" s="200" t="s">
        <v>124</v>
      </c>
      <c r="E1012" s="201" t="s">
        <v>1008</v>
      </c>
      <c r="F1012" s="202" t="s">
        <v>1009</v>
      </c>
      <c r="G1012" s="203" t="s">
        <v>127</v>
      </c>
      <c r="H1012" s="204">
        <v>4</v>
      </c>
      <c r="I1012" s="205"/>
      <c r="J1012" s="206">
        <f>ROUND(I1012*H1012,2)</f>
        <v>0</v>
      </c>
      <c r="K1012" s="202" t="s">
        <v>19</v>
      </c>
      <c r="L1012" s="47"/>
      <c r="M1012" s="207" t="s">
        <v>19</v>
      </c>
      <c r="N1012" s="208" t="s">
        <v>43</v>
      </c>
      <c r="O1012" s="87"/>
      <c r="P1012" s="209">
        <f>O1012*H1012</f>
        <v>0</v>
      </c>
      <c r="Q1012" s="209">
        <v>0</v>
      </c>
      <c r="R1012" s="209">
        <f>Q1012*H1012</f>
        <v>0</v>
      </c>
      <c r="S1012" s="209">
        <v>0</v>
      </c>
      <c r="T1012" s="210">
        <f>S1012*H1012</f>
        <v>0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1" t="s">
        <v>285</v>
      </c>
      <c r="AT1012" s="211" t="s">
        <v>124</v>
      </c>
      <c r="AU1012" s="211" t="s">
        <v>79</v>
      </c>
      <c r="AY1012" s="20" t="s">
        <v>121</v>
      </c>
      <c r="BE1012" s="212">
        <f>IF(N1012="základní",J1012,0)</f>
        <v>0</v>
      </c>
      <c r="BF1012" s="212">
        <f>IF(N1012="snížená",J1012,0)</f>
        <v>0</v>
      </c>
      <c r="BG1012" s="212">
        <f>IF(N1012="zákl. přenesená",J1012,0)</f>
        <v>0</v>
      </c>
      <c r="BH1012" s="212">
        <f>IF(N1012="sníž. přenesená",J1012,0)</f>
        <v>0</v>
      </c>
      <c r="BI1012" s="212">
        <f>IF(N1012="nulová",J1012,0)</f>
        <v>0</v>
      </c>
      <c r="BJ1012" s="20" t="s">
        <v>77</v>
      </c>
      <c r="BK1012" s="212">
        <f>ROUND(I1012*H1012,2)</f>
        <v>0</v>
      </c>
      <c r="BL1012" s="20" t="s">
        <v>285</v>
      </c>
      <c r="BM1012" s="211" t="s">
        <v>1010</v>
      </c>
    </row>
    <row r="1013" s="2" customFormat="1" ht="24.15" customHeight="1">
      <c r="A1013" s="41"/>
      <c r="B1013" s="42"/>
      <c r="C1013" s="200" t="s">
        <v>1011</v>
      </c>
      <c r="D1013" s="200" t="s">
        <v>124</v>
      </c>
      <c r="E1013" s="201" t="s">
        <v>1012</v>
      </c>
      <c r="F1013" s="202" t="s">
        <v>1013</v>
      </c>
      <c r="G1013" s="203" t="s">
        <v>127</v>
      </c>
      <c r="H1013" s="204">
        <v>1</v>
      </c>
      <c r="I1013" s="205"/>
      <c r="J1013" s="206">
        <f>ROUND(I1013*H1013,2)</f>
        <v>0</v>
      </c>
      <c r="K1013" s="202" t="s">
        <v>128</v>
      </c>
      <c r="L1013" s="47"/>
      <c r="M1013" s="207" t="s">
        <v>19</v>
      </c>
      <c r="N1013" s="208" t="s">
        <v>43</v>
      </c>
      <c r="O1013" s="87"/>
      <c r="P1013" s="209">
        <f>O1013*H1013</f>
        <v>0</v>
      </c>
      <c r="Q1013" s="209">
        <v>0.00092000000000000003</v>
      </c>
      <c r="R1013" s="209">
        <f>Q1013*H1013</f>
        <v>0.00092000000000000003</v>
      </c>
      <c r="S1013" s="209">
        <v>0</v>
      </c>
      <c r="T1013" s="210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11" t="s">
        <v>285</v>
      </c>
      <c r="AT1013" s="211" t="s">
        <v>124</v>
      </c>
      <c r="AU1013" s="211" t="s">
        <v>79</v>
      </c>
      <c r="AY1013" s="20" t="s">
        <v>121</v>
      </c>
      <c r="BE1013" s="212">
        <f>IF(N1013="základní",J1013,0)</f>
        <v>0</v>
      </c>
      <c r="BF1013" s="212">
        <f>IF(N1013="snížená",J1013,0)</f>
        <v>0</v>
      </c>
      <c r="BG1013" s="212">
        <f>IF(N1013="zákl. přenesená",J1013,0)</f>
        <v>0</v>
      </c>
      <c r="BH1013" s="212">
        <f>IF(N1013="sníž. přenesená",J1013,0)</f>
        <v>0</v>
      </c>
      <c r="BI1013" s="212">
        <f>IF(N1013="nulová",J1013,0)</f>
        <v>0</v>
      </c>
      <c r="BJ1013" s="20" t="s">
        <v>77</v>
      </c>
      <c r="BK1013" s="212">
        <f>ROUND(I1013*H1013,2)</f>
        <v>0</v>
      </c>
      <c r="BL1013" s="20" t="s">
        <v>285</v>
      </c>
      <c r="BM1013" s="211" t="s">
        <v>1014</v>
      </c>
    </row>
    <row r="1014" s="2" customFormat="1">
      <c r="A1014" s="41"/>
      <c r="B1014" s="42"/>
      <c r="C1014" s="43"/>
      <c r="D1014" s="213" t="s">
        <v>131</v>
      </c>
      <c r="E1014" s="43"/>
      <c r="F1014" s="214" t="s">
        <v>1015</v>
      </c>
      <c r="G1014" s="43"/>
      <c r="H1014" s="43"/>
      <c r="I1014" s="215"/>
      <c r="J1014" s="43"/>
      <c r="K1014" s="43"/>
      <c r="L1014" s="47"/>
      <c r="M1014" s="216"/>
      <c r="N1014" s="217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131</v>
      </c>
      <c r="AU1014" s="20" t="s">
        <v>79</v>
      </c>
    </row>
    <row r="1015" s="13" customFormat="1">
      <c r="A1015" s="13"/>
      <c r="B1015" s="218"/>
      <c r="C1015" s="219"/>
      <c r="D1015" s="220" t="s">
        <v>133</v>
      </c>
      <c r="E1015" s="221" t="s">
        <v>19</v>
      </c>
      <c r="F1015" s="222" t="s">
        <v>643</v>
      </c>
      <c r="G1015" s="219"/>
      <c r="H1015" s="221" t="s">
        <v>19</v>
      </c>
      <c r="I1015" s="223"/>
      <c r="J1015" s="219"/>
      <c r="K1015" s="219"/>
      <c r="L1015" s="224"/>
      <c r="M1015" s="225"/>
      <c r="N1015" s="226"/>
      <c r="O1015" s="226"/>
      <c r="P1015" s="226"/>
      <c r="Q1015" s="226"/>
      <c r="R1015" s="226"/>
      <c r="S1015" s="226"/>
      <c r="T1015" s="22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28" t="s">
        <v>133</v>
      </c>
      <c r="AU1015" s="228" t="s">
        <v>79</v>
      </c>
      <c r="AV1015" s="13" t="s">
        <v>77</v>
      </c>
      <c r="AW1015" s="13" t="s">
        <v>33</v>
      </c>
      <c r="AX1015" s="13" t="s">
        <v>72</v>
      </c>
      <c r="AY1015" s="228" t="s">
        <v>121</v>
      </c>
    </row>
    <row r="1016" s="14" customFormat="1">
      <c r="A1016" s="14"/>
      <c r="B1016" s="229"/>
      <c r="C1016" s="230"/>
      <c r="D1016" s="220" t="s">
        <v>133</v>
      </c>
      <c r="E1016" s="231" t="s">
        <v>19</v>
      </c>
      <c r="F1016" s="232" t="s">
        <v>77</v>
      </c>
      <c r="G1016" s="230"/>
      <c r="H1016" s="233">
        <v>1</v>
      </c>
      <c r="I1016" s="234"/>
      <c r="J1016" s="230"/>
      <c r="K1016" s="230"/>
      <c r="L1016" s="235"/>
      <c r="M1016" s="236"/>
      <c r="N1016" s="237"/>
      <c r="O1016" s="237"/>
      <c r="P1016" s="237"/>
      <c r="Q1016" s="237"/>
      <c r="R1016" s="237"/>
      <c r="S1016" s="237"/>
      <c r="T1016" s="23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39" t="s">
        <v>133</v>
      </c>
      <c r="AU1016" s="239" t="s">
        <v>79</v>
      </c>
      <c r="AV1016" s="14" t="s">
        <v>79</v>
      </c>
      <c r="AW1016" s="14" t="s">
        <v>33</v>
      </c>
      <c r="AX1016" s="14" t="s">
        <v>77</v>
      </c>
      <c r="AY1016" s="239" t="s">
        <v>121</v>
      </c>
    </row>
    <row r="1017" s="2" customFormat="1" ht="24.15" customHeight="1">
      <c r="A1017" s="41"/>
      <c r="B1017" s="42"/>
      <c r="C1017" s="251" t="s">
        <v>1016</v>
      </c>
      <c r="D1017" s="251" t="s">
        <v>211</v>
      </c>
      <c r="E1017" s="252" t="s">
        <v>1017</v>
      </c>
      <c r="F1017" s="253" t="s">
        <v>1018</v>
      </c>
      <c r="G1017" s="254" t="s">
        <v>138</v>
      </c>
      <c r="H1017" s="255">
        <v>3.5150000000000001</v>
      </c>
      <c r="I1017" s="256"/>
      <c r="J1017" s="257">
        <f>ROUND(I1017*H1017,2)</f>
        <v>0</v>
      </c>
      <c r="K1017" s="253" t="s">
        <v>19</v>
      </c>
      <c r="L1017" s="258"/>
      <c r="M1017" s="259" t="s">
        <v>19</v>
      </c>
      <c r="N1017" s="260" t="s">
        <v>43</v>
      </c>
      <c r="O1017" s="87"/>
      <c r="P1017" s="209">
        <f>O1017*H1017</f>
        <v>0</v>
      </c>
      <c r="Q1017" s="209">
        <v>0.025440000000000001</v>
      </c>
      <c r="R1017" s="209">
        <f>Q1017*H1017</f>
        <v>0.089421600000000004</v>
      </c>
      <c r="S1017" s="209">
        <v>0</v>
      </c>
      <c r="T1017" s="210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1" t="s">
        <v>410</v>
      </c>
      <c r="AT1017" s="211" t="s">
        <v>211</v>
      </c>
      <c r="AU1017" s="211" t="s">
        <v>79</v>
      </c>
      <c r="AY1017" s="20" t="s">
        <v>121</v>
      </c>
      <c r="BE1017" s="212">
        <f>IF(N1017="základní",J1017,0)</f>
        <v>0</v>
      </c>
      <c r="BF1017" s="212">
        <f>IF(N1017="snížená",J1017,0)</f>
        <v>0</v>
      </c>
      <c r="BG1017" s="212">
        <f>IF(N1017="zákl. přenesená",J1017,0)</f>
        <v>0</v>
      </c>
      <c r="BH1017" s="212">
        <f>IF(N1017="sníž. přenesená",J1017,0)</f>
        <v>0</v>
      </c>
      <c r="BI1017" s="212">
        <f>IF(N1017="nulová",J1017,0)</f>
        <v>0</v>
      </c>
      <c r="BJ1017" s="20" t="s">
        <v>77</v>
      </c>
      <c r="BK1017" s="212">
        <f>ROUND(I1017*H1017,2)</f>
        <v>0</v>
      </c>
      <c r="BL1017" s="20" t="s">
        <v>285</v>
      </c>
      <c r="BM1017" s="211" t="s">
        <v>1019</v>
      </c>
    </row>
    <row r="1018" s="14" customFormat="1">
      <c r="A1018" s="14"/>
      <c r="B1018" s="229"/>
      <c r="C1018" s="230"/>
      <c r="D1018" s="220" t="s">
        <v>133</v>
      </c>
      <c r="E1018" s="231" t="s">
        <v>19</v>
      </c>
      <c r="F1018" s="232" t="s">
        <v>1020</v>
      </c>
      <c r="G1018" s="230"/>
      <c r="H1018" s="233">
        <v>1.9530000000000001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39" t="s">
        <v>133</v>
      </c>
      <c r="AU1018" s="239" t="s">
        <v>79</v>
      </c>
      <c r="AV1018" s="14" t="s">
        <v>79</v>
      </c>
      <c r="AW1018" s="14" t="s">
        <v>33</v>
      </c>
      <c r="AX1018" s="14" t="s">
        <v>77</v>
      </c>
      <c r="AY1018" s="239" t="s">
        <v>121</v>
      </c>
    </row>
    <row r="1019" s="14" customFormat="1">
      <c r="A1019" s="14"/>
      <c r="B1019" s="229"/>
      <c r="C1019" s="230"/>
      <c r="D1019" s="220" t="s">
        <v>133</v>
      </c>
      <c r="E1019" s="230"/>
      <c r="F1019" s="232" t="s">
        <v>1021</v>
      </c>
      <c r="G1019" s="230"/>
      <c r="H1019" s="233">
        <v>3.5150000000000001</v>
      </c>
      <c r="I1019" s="234"/>
      <c r="J1019" s="230"/>
      <c r="K1019" s="230"/>
      <c r="L1019" s="235"/>
      <c r="M1019" s="236"/>
      <c r="N1019" s="237"/>
      <c r="O1019" s="237"/>
      <c r="P1019" s="237"/>
      <c r="Q1019" s="237"/>
      <c r="R1019" s="237"/>
      <c r="S1019" s="237"/>
      <c r="T1019" s="238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39" t="s">
        <v>133</v>
      </c>
      <c r="AU1019" s="239" t="s">
        <v>79</v>
      </c>
      <c r="AV1019" s="14" t="s">
        <v>79</v>
      </c>
      <c r="AW1019" s="14" t="s">
        <v>4</v>
      </c>
      <c r="AX1019" s="14" t="s">
        <v>77</v>
      </c>
      <c r="AY1019" s="239" t="s">
        <v>121</v>
      </c>
    </row>
    <row r="1020" s="2" customFormat="1" ht="24.15" customHeight="1">
      <c r="A1020" s="41"/>
      <c r="B1020" s="42"/>
      <c r="C1020" s="200" t="s">
        <v>1022</v>
      </c>
      <c r="D1020" s="200" t="s">
        <v>124</v>
      </c>
      <c r="E1020" s="201" t="s">
        <v>1023</v>
      </c>
      <c r="F1020" s="202" t="s">
        <v>1024</v>
      </c>
      <c r="G1020" s="203" t="s">
        <v>145</v>
      </c>
      <c r="H1020" s="204">
        <v>14.720000000000001</v>
      </c>
      <c r="I1020" s="205"/>
      <c r="J1020" s="206">
        <f>ROUND(I1020*H1020,2)</f>
        <v>0</v>
      </c>
      <c r="K1020" s="202" t="s">
        <v>128</v>
      </c>
      <c r="L1020" s="47"/>
      <c r="M1020" s="207" t="s">
        <v>19</v>
      </c>
      <c r="N1020" s="208" t="s">
        <v>43</v>
      </c>
      <c r="O1020" s="87"/>
      <c r="P1020" s="209">
        <f>O1020*H1020</f>
        <v>0</v>
      </c>
      <c r="Q1020" s="209">
        <v>0.00027999999999999998</v>
      </c>
      <c r="R1020" s="209">
        <f>Q1020*H1020</f>
        <v>0.0041215999999999996</v>
      </c>
      <c r="S1020" s="209">
        <v>0</v>
      </c>
      <c r="T1020" s="210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11" t="s">
        <v>285</v>
      </c>
      <c r="AT1020" s="211" t="s">
        <v>124</v>
      </c>
      <c r="AU1020" s="211" t="s">
        <v>79</v>
      </c>
      <c r="AY1020" s="20" t="s">
        <v>121</v>
      </c>
      <c r="BE1020" s="212">
        <f>IF(N1020="základní",J1020,0)</f>
        <v>0</v>
      </c>
      <c r="BF1020" s="212">
        <f>IF(N1020="snížená",J1020,0)</f>
        <v>0</v>
      </c>
      <c r="BG1020" s="212">
        <f>IF(N1020="zákl. přenesená",J1020,0)</f>
        <v>0</v>
      </c>
      <c r="BH1020" s="212">
        <f>IF(N1020="sníž. přenesená",J1020,0)</f>
        <v>0</v>
      </c>
      <c r="BI1020" s="212">
        <f>IF(N1020="nulová",J1020,0)</f>
        <v>0</v>
      </c>
      <c r="BJ1020" s="20" t="s">
        <v>77</v>
      </c>
      <c r="BK1020" s="212">
        <f>ROUND(I1020*H1020,2)</f>
        <v>0</v>
      </c>
      <c r="BL1020" s="20" t="s">
        <v>285</v>
      </c>
      <c r="BM1020" s="211" t="s">
        <v>1025</v>
      </c>
    </row>
    <row r="1021" s="2" customFormat="1">
      <c r="A1021" s="41"/>
      <c r="B1021" s="42"/>
      <c r="C1021" s="43"/>
      <c r="D1021" s="213" t="s">
        <v>131</v>
      </c>
      <c r="E1021" s="43"/>
      <c r="F1021" s="214" t="s">
        <v>1026</v>
      </c>
      <c r="G1021" s="43"/>
      <c r="H1021" s="43"/>
      <c r="I1021" s="215"/>
      <c r="J1021" s="43"/>
      <c r="K1021" s="43"/>
      <c r="L1021" s="47"/>
      <c r="M1021" s="216"/>
      <c r="N1021" s="217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131</v>
      </c>
      <c r="AU1021" s="20" t="s">
        <v>79</v>
      </c>
    </row>
    <row r="1022" s="13" customFormat="1">
      <c r="A1022" s="13"/>
      <c r="B1022" s="218"/>
      <c r="C1022" s="219"/>
      <c r="D1022" s="220" t="s">
        <v>133</v>
      </c>
      <c r="E1022" s="221" t="s">
        <v>19</v>
      </c>
      <c r="F1022" s="222" t="s">
        <v>179</v>
      </c>
      <c r="G1022" s="219"/>
      <c r="H1022" s="221" t="s">
        <v>19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28" t="s">
        <v>133</v>
      </c>
      <c r="AU1022" s="228" t="s">
        <v>79</v>
      </c>
      <c r="AV1022" s="13" t="s">
        <v>77</v>
      </c>
      <c r="AW1022" s="13" t="s">
        <v>33</v>
      </c>
      <c r="AX1022" s="13" t="s">
        <v>72</v>
      </c>
      <c r="AY1022" s="228" t="s">
        <v>121</v>
      </c>
    </row>
    <row r="1023" s="14" customFormat="1">
      <c r="A1023" s="14"/>
      <c r="B1023" s="229"/>
      <c r="C1023" s="230"/>
      <c r="D1023" s="220" t="s">
        <v>133</v>
      </c>
      <c r="E1023" s="231" t="s">
        <v>19</v>
      </c>
      <c r="F1023" s="232" t="s">
        <v>195</v>
      </c>
      <c r="G1023" s="230"/>
      <c r="H1023" s="233">
        <v>5.7199999999999998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39" t="s">
        <v>133</v>
      </c>
      <c r="AU1023" s="239" t="s">
        <v>79</v>
      </c>
      <c r="AV1023" s="14" t="s">
        <v>79</v>
      </c>
      <c r="AW1023" s="14" t="s">
        <v>33</v>
      </c>
      <c r="AX1023" s="14" t="s">
        <v>72</v>
      </c>
      <c r="AY1023" s="239" t="s">
        <v>121</v>
      </c>
    </row>
    <row r="1024" s="13" customFormat="1">
      <c r="A1024" s="13"/>
      <c r="B1024" s="218"/>
      <c r="C1024" s="219"/>
      <c r="D1024" s="220" t="s">
        <v>133</v>
      </c>
      <c r="E1024" s="221" t="s">
        <v>19</v>
      </c>
      <c r="F1024" s="222" t="s">
        <v>181</v>
      </c>
      <c r="G1024" s="219"/>
      <c r="H1024" s="221" t="s">
        <v>19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28" t="s">
        <v>133</v>
      </c>
      <c r="AU1024" s="228" t="s">
        <v>79</v>
      </c>
      <c r="AV1024" s="13" t="s">
        <v>77</v>
      </c>
      <c r="AW1024" s="13" t="s">
        <v>33</v>
      </c>
      <c r="AX1024" s="13" t="s">
        <v>72</v>
      </c>
      <c r="AY1024" s="228" t="s">
        <v>121</v>
      </c>
    </row>
    <row r="1025" s="14" customFormat="1">
      <c r="A1025" s="14"/>
      <c r="B1025" s="229"/>
      <c r="C1025" s="230"/>
      <c r="D1025" s="220" t="s">
        <v>133</v>
      </c>
      <c r="E1025" s="231" t="s">
        <v>19</v>
      </c>
      <c r="F1025" s="232" t="s">
        <v>1027</v>
      </c>
      <c r="G1025" s="230"/>
      <c r="H1025" s="233">
        <v>2.8599999999999999</v>
      </c>
      <c r="I1025" s="234"/>
      <c r="J1025" s="230"/>
      <c r="K1025" s="230"/>
      <c r="L1025" s="235"/>
      <c r="M1025" s="236"/>
      <c r="N1025" s="237"/>
      <c r="O1025" s="237"/>
      <c r="P1025" s="237"/>
      <c r="Q1025" s="237"/>
      <c r="R1025" s="237"/>
      <c r="S1025" s="237"/>
      <c r="T1025" s="23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39" t="s">
        <v>133</v>
      </c>
      <c r="AU1025" s="239" t="s">
        <v>79</v>
      </c>
      <c r="AV1025" s="14" t="s">
        <v>79</v>
      </c>
      <c r="AW1025" s="14" t="s">
        <v>33</v>
      </c>
      <c r="AX1025" s="14" t="s">
        <v>72</v>
      </c>
      <c r="AY1025" s="239" t="s">
        <v>121</v>
      </c>
    </row>
    <row r="1026" s="13" customFormat="1">
      <c r="A1026" s="13"/>
      <c r="B1026" s="218"/>
      <c r="C1026" s="219"/>
      <c r="D1026" s="220" t="s">
        <v>133</v>
      </c>
      <c r="E1026" s="221" t="s">
        <v>19</v>
      </c>
      <c r="F1026" s="222" t="s">
        <v>182</v>
      </c>
      <c r="G1026" s="219"/>
      <c r="H1026" s="221" t="s">
        <v>19</v>
      </c>
      <c r="I1026" s="223"/>
      <c r="J1026" s="219"/>
      <c r="K1026" s="219"/>
      <c r="L1026" s="224"/>
      <c r="M1026" s="225"/>
      <c r="N1026" s="226"/>
      <c r="O1026" s="226"/>
      <c r="P1026" s="226"/>
      <c r="Q1026" s="226"/>
      <c r="R1026" s="226"/>
      <c r="S1026" s="226"/>
      <c r="T1026" s="227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28" t="s">
        <v>133</v>
      </c>
      <c r="AU1026" s="228" t="s">
        <v>79</v>
      </c>
      <c r="AV1026" s="13" t="s">
        <v>77</v>
      </c>
      <c r="AW1026" s="13" t="s">
        <v>33</v>
      </c>
      <c r="AX1026" s="13" t="s">
        <v>72</v>
      </c>
      <c r="AY1026" s="228" t="s">
        <v>121</v>
      </c>
    </row>
    <row r="1027" s="14" customFormat="1">
      <c r="A1027" s="14"/>
      <c r="B1027" s="229"/>
      <c r="C1027" s="230"/>
      <c r="D1027" s="220" t="s">
        <v>133</v>
      </c>
      <c r="E1027" s="231" t="s">
        <v>19</v>
      </c>
      <c r="F1027" s="232" t="s">
        <v>1028</v>
      </c>
      <c r="G1027" s="230"/>
      <c r="H1027" s="233">
        <v>6.1399999999999997</v>
      </c>
      <c r="I1027" s="234"/>
      <c r="J1027" s="230"/>
      <c r="K1027" s="230"/>
      <c r="L1027" s="235"/>
      <c r="M1027" s="236"/>
      <c r="N1027" s="237"/>
      <c r="O1027" s="237"/>
      <c r="P1027" s="237"/>
      <c r="Q1027" s="237"/>
      <c r="R1027" s="237"/>
      <c r="S1027" s="237"/>
      <c r="T1027" s="238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39" t="s">
        <v>133</v>
      </c>
      <c r="AU1027" s="239" t="s">
        <v>79</v>
      </c>
      <c r="AV1027" s="14" t="s">
        <v>79</v>
      </c>
      <c r="AW1027" s="14" t="s">
        <v>33</v>
      </c>
      <c r="AX1027" s="14" t="s">
        <v>72</v>
      </c>
      <c r="AY1027" s="239" t="s">
        <v>121</v>
      </c>
    </row>
    <row r="1028" s="15" customFormat="1">
      <c r="A1028" s="15"/>
      <c r="B1028" s="240"/>
      <c r="C1028" s="241"/>
      <c r="D1028" s="220" t="s">
        <v>133</v>
      </c>
      <c r="E1028" s="242" t="s">
        <v>19</v>
      </c>
      <c r="F1028" s="243" t="s">
        <v>173</v>
      </c>
      <c r="G1028" s="241"/>
      <c r="H1028" s="244">
        <v>14.719999999999999</v>
      </c>
      <c r="I1028" s="245"/>
      <c r="J1028" s="241"/>
      <c r="K1028" s="241"/>
      <c r="L1028" s="246"/>
      <c r="M1028" s="247"/>
      <c r="N1028" s="248"/>
      <c r="O1028" s="248"/>
      <c r="P1028" s="248"/>
      <c r="Q1028" s="248"/>
      <c r="R1028" s="248"/>
      <c r="S1028" s="248"/>
      <c r="T1028" s="249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0" t="s">
        <v>133</v>
      </c>
      <c r="AU1028" s="250" t="s">
        <v>79</v>
      </c>
      <c r="AV1028" s="15" t="s">
        <v>129</v>
      </c>
      <c r="AW1028" s="15" t="s">
        <v>33</v>
      </c>
      <c r="AX1028" s="15" t="s">
        <v>77</v>
      </c>
      <c r="AY1028" s="250" t="s">
        <v>121</v>
      </c>
    </row>
    <row r="1029" s="2" customFormat="1" ht="21.75" customHeight="1">
      <c r="A1029" s="41"/>
      <c r="B1029" s="42"/>
      <c r="C1029" s="200" t="s">
        <v>1029</v>
      </c>
      <c r="D1029" s="200" t="s">
        <v>124</v>
      </c>
      <c r="E1029" s="201" t="s">
        <v>1030</v>
      </c>
      <c r="F1029" s="202" t="s">
        <v>1031</v>
      </c>
      <c r="G1029" s="203" t="s">
        <v>145</v>
      </c>
      <c r="H1029" s="204">
        <v>0.82999999999999996</v>
      </c>
      <c r="I1029" s="205"/>
      <c r="J1029" s="206">
        <f>ROUND(I1029*H1029,2)</f>
        <v>0</v>
      </c>
      <c r="K1029" s="202" t="s">
        <v>128</v>
      </c>
      <c r="L1029" s="47"/>
      <c r="M1029" s="207" t="s">
        <v>19</v>
      </c>
      <c r="N1029" s="208" t="s">
        <v>43</v>
      </c>
      <c r="O1029" s="87"/>
      <c r="P1029" s="209">
        <f>O1029*H1029</f>
        <v>0</v>
      </c>
      <c r="Q1029" s="209">
        <v>0</v>
      </c>
      <c r="R1029" s="209">
        <f>Q1029*H1029</f>
        <v>0</v>
      </c>
      <c r="S1029" s="209">
        <v>0</v>
      </c>
      <c r="T1029" s="210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11" t="s">
        <v>285</v>
      </c>
      <c r="AT1029" s="211" t="s">
        <v>124</v>
      </c>
      <c r="AU1029" s="211" t="s">
        <v>79</v>
      </c>
      <c r="AY1029" s="20" t="s">
        <v>121</v>
      </c>
      <c r="BE1029" s="212">
        <f>IF(N1029="základní",J1029,0)</f>
        <v>0</v>
      </c>
      <c r="BF1029" s="212">
        <f>IF(N1029="snížená",J1029,0)</f>
        <v>0</v>
      </c>
      <c r="BG1029" s="212">
        <f>IF(N1029="zákl. přenesená",J1029,0)</f>
        <v>0</v>
      </c>
      <c r="BH1029" s="212">
        <f>IF(N1029="sníž. přenesená",J1029,0)</f>
        <v>0</v>
      </c>
      <c r="BI1029" s="212">
        <f>IF(N1029="nulová",J1029,0)</f>
        <v>0</v>
      </c>
      <c r="BJ1029" s="20" t="s">
        <v>77</v>
      </c>
      <c r="BK1029" s="212">
        <f>ROUND(I1029*H1029,2)</f>
        <v>0</v>
      </c>
      <c r="BL1029" s="20" t="s">
        <v>285</v>
      </c>
      <c r="BM1029" s="211" t="s">
        <v>1032</v>
      </c>
    </row>
    <row r="1030" s="2" customFormat="1">
      <c r="A1030" s="41"/>
      <c r="B1030" s="42"/>
      <c r="C1030" s="43"/>
      <c r="D1030" s="213" t="s">
        <v>131</v>
      </c>
      <c r="E1030" s="43"/>
      <c r="F1030" s="214" t="s">
        <v>1033</v>
      </c>
      <c r="G1030" s="43"/>
      <c r="H1030" s="43"/>
      <c r="I1030" s="215"/>
      <c r="J1030" s="43"/>
      <c r="K1030" s="43"/>
      <c r="L1030" s="47"/>
      <c r="M1030" s="216"/>
      <c r="N1030" s="217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131</v>
      </c>
      <c r="AU1030" s="20" t="s">
        <v>79</v>
      </c>
    </row>
    <row r="1031" s="13" customFormat="1">
      <c r="A1031" s="13"/>
      <c r="B1031" s="218"/>
      <c r="C1031" s="219"/>
      <c r="D1031" s="220" t="s">
        <v>133</v>
      </c>
      <c r="E1031" s="221" t="s">
        <v>19</v>
      </c>
      <c r="F1031" s="222" t="s">
        <v>1002</v>
      </c>
      <c r="G1031" s="219"/>
      <c r="H1031" s="221" t="s">
        <v>19</v>
      </c>
      <c r="I1031" s="223"/>
      <c r="J1031" s="219"/>
      <c r="K1031" s="219"/>
      <c r="L1031" s="224"/>
      <c r="M1031" s="225"/>
      <c r="N1031" s="226"/>
      <c r="O1031" s="226"/>
      <c r="P1031" s="226"/>
      <c r="Q1031" s="226"/>
      <c r="R1031" s="226"/>
      <c r="S1031" s="226"/>
      <c r="T1031" s="22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28" t="s">
        <v>133</v>
      </c>
      <c r="AU1031" s="228" t="s">
        <v>79</v>
      </c>
      <c r="AV1031" s="13" t="s">
        <v>77</v>
      </c>
      <c r="AW1031" s="13" t="s">
        <v>33</v>
      </c>
      <c r="AX1031" s="13" t="s">
        <v>72</v>
      </c>
      <c r="AY1031" s="228" t="s">
        <v>121</v>
      </c>
    </row>
    <row r="1032" s="14" customFormat="1">
      <c r="A1032" s="14"/>
      <c r="B1032" s="229"/>
      <c r="C1032" s="230"/>
      <c r="D1032" s="220" t="s">
        <v>133</v>
      </c>
      <c r="E1032" s="231" t="s">
        <v>19</v>
      </c>
      <c r="F1032" s="232" t="s">
        <v>1034</v>
      </c>
      <c r="G1032" s="230"/>
      <c r="H1032" s="233">
        <v>0.82999999999999996</v>
      </c>
      <c r="I1032" s="234"/>
      <c r="J1032" s="230"/>
      <c r="K1032" s="230"/>
      <c r="L1032" s="235"/>
      <c r="M1032" s="236"/>
      <c r="N1032" s="237"/>
      <c r="O1032" s="237"/>
      <c r="P1032" s="237"/>
      <c r="Q1032" s="237"/>
      <c r="R1032" s="237"/>
      <c r="S1032" s="237"/>
      <c r="T1032" s="23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39" t="s">
        <v>133</v>
      </c>
      <c r="AU1032" s="239" t="s">
        <v>79</v>
      </c>
      <c r="AV1032" s="14" t="s">
        <v>79</v>
      </c>
      <c r="AW1032" s="14" t="s">
        <v>33</v>
      </c>
      <c r="AX1032" s="14" t="s">
        <v>77</v>
      </c>
      <c r="AY1032" s="239" t="s">
        <v>121</v>
      </c>
    </row>
    <row r="1033" s="2" customFormat="1" ht="16.5" customHeight="1">
      <c r="A1033" s="41"/>
      <c r="B1033" s="42"/>
      <c r="C1033" s="251" t="s">
        <v>1035</v>
      </c>
      <c r="D1033" s="251" t="s">
        <v>211</v>
      </c>
      <c r="E1033" s="252" t="s">
        <v>1036</v>
      </c>
      <c r="F1033" s="253" t="s">
        <v>1037</v>
      </c>
      <c r="G1033" s="254" t="s">
        <v>145</v>
      </c>
      <c r="H1033" s="255">
        <v>0.82999999999999996</v>
      </c>
      <c r="I1033" s="256"/>
      <c r="J1033" s="257">
        <f>ROUND(I1033*H1033,2)</f>
        <v>0</v>
      </c>
      <c r="K1033" s="253" t="s">
        <v>128</v>
      </c>
      <c r="L1033" s="258"/>
      <c r="M1033" s="259" t="s">
        <v>19</v>
      </c>
      <c r="N1033" s="260" t="s">
        <v>43</v>
      </c>
      <c r="O1033" s="87"/>
      <c r="P1033" s="209">
        <f>O1033*H1033</f>
        <v>0</v>
      </c>
      <c r="Q1033" s="209">
        <v>0.001</v>
      </c>
      <c r="R1033" s="209">
        <f>Q1033*H1033</f>
        <v>0.00083000000000000001</v>
      </c>
      <c r="S1033" s="209">
        <v>0</v>
      </c>
      <c r="T1033" s="210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1" t="s">
        <v>410</v>
      </c>
      <c r="AT1033" s="211" t="s">
        <v>211</v>
      </c>
      <c r="AU1033" s="211" t="s">
        <v>79</v>
      </c>
      <c r="AY1033" s="20" t="s">
        <v>121</v>
      </c>
      <c r="BE1033" s="212">
        <f>IF(N1033="základní",J1033,0)</f>
        <v>0</v>
      </c>
      <c r="BF1033" s="212">
        <f>IF(N1033="snížená",J1033,0)</f>
        <v>0</v>
      </c>
      <c r="BG1033" s="212">
        <f>IF(N1033="zákl. přenesená",J1033,0)</f>
        <v>0</v>
      </c>
      <c r="BH1033" s="212">
        <f>IF(N1033="sníž. přenesená",J1033,0)</f>
        <v>0</v>
      </c>
      <c r="BI1033" s="212">
        <f>IF(N1033="nulová",J1033,0)</f>
        <v>0</v>
      </c>
      <c r="BJ1033" s="20" t="s">
        <v>77</v>
      </c>
      <c r="BK1033" s="212">
        <f>ROUND(I1033*H1033,2)</f>
        <v>0</v>
      </c>
      <c r="BL1033" s="20" t="s">
        <v>285</v>
      </c>
      <c r="BM1033" s="211" t="s">
        <v>1038</v>
      </c>
    </row>
    <row r="1034" s="2" customFormat="1">
      <c r="A1034" s="41"/>
      <c r="B1034" s="42"/>
      <c r="C1034" s="43"/>
      <c r="D1034" s="220" t="s">
        <v>958</v>
      </c>
      <c r="E1034" s="43"/>
      <c r="F1034" s="273" t="s">
        <v>1039</v>
      </c>
      <c r="G1034" s="43"/>
      <c r="H1034" s="43"/>
      <c r="I1034" s="215"/>
      <c r="J1034" s="43"/>
      <c r="K1034" s="43"/>
      <c r="L1034" s="47"/>
      <c r="M1034" s="216"/>
      <c r="N1034" s="217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958</v>
      </c>
      <c r="AU1034" s="20" t="s">
        <v>79</v>
      </c>
    </row>
    <row r="1035" s="2" customFormat="1" ht="16.5" customHeight="1">
      <c r="A1035" s="41"/>
      <c r="B1035" s="42"/>
      <c r="C1035" s="251" t="s">
        <v>1040</v>
      </c>
      <c r="D1035" s="251" t="s">
        <v>211</v>
      </c>
      <c r="E1035" s="252" t="s">
        <v>1041</v>
      </c>
      <c r="F1035" s="253" t="s">
        <v>1042</v>
      </c>
      <c r="G1035" s="254" t="s">
        <v>127</v>
      </c>
      <c r="H1035" s="255">
        <v>2</v>
      </c>
      <c r="I1035" s="256"/>
      <c r="J1035" s="257">
        <f>ROUND(I1035*H1035,2)</f>
        <v>0</v>
      </c>
      <c r="K1035" s="253" t="s">
        <v>128</v>
      </c>
      <c r="L1035" s="258"/>
      <c r="M1035" s="259" t="s">
        <v>19</v>
      </c>
      <c r="N1035" s="260" t="s">
        <v>43</v>
      </c>
      <c r="O1035" s="87"/>
      <c r="P1035" s="209">
        <f>O1035*H1035</f>
        <v>0</v>
      </c>
      <c r="Q1035" s="209">
        <v>6.0000000000000002E-05</v>
      </c>
      <c r="R1035" s="209">
        <f>Q1035*H1035</f>
        <v>0.00012</v>
      </c>
      <c r="S1035" s="209">
        <v>0</v>
      </c>
      <c r="T1035" s="210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11" t="s">
        <v>410</v>
      </c>
      <c r="AT1035" s="211" t="s">
        <v>211</v>
      </c>
      <c r="AU1035" s="211" t="s">
        <v>79</v>
      </c>
      <c r="AY1035" s="20" t="s">
        <v>121</v>
      </c>
      <c r="BE1035" s="212">
        <f>IF(N1035="základní",J1035,0)</f>
        <v>0</v>
      </c>
      <c r="BF1035" s="212">
        <f>IF(N1035="snížená",J1035,0)</f>
        <v>0</v>
      </c>
      <c r="BG1035" s="212">
        <f>IF(N1035="zákl. přenesená",J1035,0)</f>
        <v>0</v>
      </c>
      <c r="BH1035" s="212">
        <f>IF(N1035="sníž. přenesená",J1035,0)</f>
        <v>0</v>
      </c>
      <c r="BI1035" s="212">
        <f>IF(N1035="nulová",J1035,0)</f>
        <v>0</v>
      </c>
      <c r="BJ1035" s="20" t="s">
        <v>77</v>
      </c>
      <c r="BK1035" s="212">
        <f>ROUND(I1035*H1035,2)</f>
        <v>0</v>
      </c>
      <c r="BL1035" s="20" t="s">
        <v>285</v>
      </c>
      <c r="BM1035" s="211" t="s">
        <v>1043</v>
      </c>
    </row>
    <row r="1036" s="2" customFormat="1" ht="21.75" customHeight="1">
      <c r="A1036" s="41"/>
      <c r="B1036" s="42"/>
      <c r="C1036" s="200" t="s">
        <v>1044</v>
      </c>
      <c r="D1036" s="200" t="s">
        <v>124</v>
      </c>
      <c r="E1036" s="201" t="s">
        <v>1045</v>
      </c>
      <c r="F1036" s="202" t="s">
        <v>1046</v>
      </c>
      <c r="G1036" s="203" t="s">
        <v>145</v>
      </c>
      <c r="H1036" s="204">
        <v>1.6599999999999999</v>
      </c>
      <c r="I1036" s="205"/>
      <c r="J1036" s="206">
        <f>ROUND(I1036*H1036,2)</f>
        <v>0</v>
      </c>
      <c r="K1036" s="202" t="s">
        <v>128</v>
      </c>
      <c r="L1036" s="47"/>
      <c r="M1036" s="207" t="s">
        <v>19</v>
      </c>
      <c r="N1036" s="208" t="s">
        <v>43</v>
      </c>
      <c r="O1036" s="87"/>
      <c r="P1036" s="209">
        <f>O1036*H1036</f>
        <v>0</v>
      </c>
      <c r="Q1036" s="209">
        <v>0</v>
      </c>
      <c r="R1036" s="209">
        <f>Q1036*H1036</f>
        <v>0</v>
      </c>
      <c r="S1036" s="209">
        <v>0</v>
      </c>
      <c r="T1036" s="210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11" t="s">
        <v>285</v>
      </c>
      <c r="AT1036" s="211" t="s">
        <v>124</v>
      </c>
      <c r="AU1036" s="211" t="s">
        <v>79</v>
      </c>
      <c r="AY1036" s="20" t="s">
        <v>121</v>
      </c>
      <c r="BE1036" s="212">
        <f>IF(N1036="základní",J1036,0)</f>
        <v>0</v>
      </c>
      <c r="BF1036" s="212">
        <f>IF(N1036="snížená",J1036,0)</f>
        <v>0</v>
      </c>
      <c r="BG1036" s="212">
        <f>IF(N1036="zákl. přenesená",J1036,0)</f>
        <v>0</v>
      </c>
      <c r="BH1036" s="212">
        <f>IF(N1036="sníž. přenesená",J1036,0)</f>
        <v>0</v>
      </c>
      <c r="BI1036" s="212">
        <f>IF(N1036="nulová",J1036,0)</f>
        <v>0</v>
      </c>
      <c r="BJ1036" s="20" t="s">
        <v>77</v>
      </c>
      <c r="BK1036" s="212">
        <f>ROUND(I1036*H1036,2)</f>
        <v>0</v>
      </c>
      <c r="BL1036" s="20" t="s">
        <v>285</v>
      </c>
      <c r="BM1036" s="211" t="s">
        <v>1047</v>
      </c>
    </row>
    <row r="1037" s="2" customFormat="1">
      <c r="A1037" s="41"/>
      <c r="B1037" s="42"/>
      <c r="C1037" s="43"/>
      <c r="D1037" s="213" t="s">
        <v>131</v>
      </c>
      <c r="E1037" s="43"/>
      <c r="F1037" s="214" t="s">
        <v>1048</v>
      </c>
      <c r="G1037" s="43"/>
      <c r="H1037" s="43"/>
      <c r="I1037" s="215"/>
      <c r="J1037" s="43"/>
      <c r="K1037" s="43"/>
      <c r="L1037" s="47"/>
      <c r="M1037" s="216"/>
      <c r="N1037" s="217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131</v>
      </c>
      <c r="AU1037" s="20" t="s">
        <v>79</v>
      </c>
    </row>
    <row r="1038" s="13" customFormat="1">
      <c r="A1038" s="13"/>
      <c r="B1038" s="218"/>
      <c r="C1038" s="219"/>
      <c r="D1038" s="220" t="s">
        <v>133</v>
      </c>
      <c r="E1038" s="221" t="s">
        <v>19</v>
      </c>
      <c r="F1038" s="222" t="s">
        <v>179</v>
      </c>
      <c r="G1038" s="219"/>
      <c r="H1038" s="221" t="s">
        <v>19</v>
      </c>
      <c r="I1038" s="223"/>
      <c r="J1038" s="219"/>
      <c r="K1038" s="219"/>
      <c r="L1038" s="224"/>
      <c r="M1038" s="225"/>
      <c r="N1038" s="226"/>
      <c r="O1038" s="226"/>
      <c r="P1038" s="226"/>
      <c r="Q1038" s="226"/>
      <c r="R1038" s="226"/>
      <c r="S1038" s="226"/>
      <c r="T1038" s="22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28" t="s">
        <v>133</v>
      </c>
      <c r="AU1038" s="228" t="s">
        <v>79</v>
      </c>
      <c r="AV1038" s="13" t="s">
        <v>77</v>
      </c>
      <c r="AW1038" s="13" t="s">
        <v>33</v>
      </c>
      <c r="AX1038" s="13" t="s">
        <v>72</v>
      </c>
      <c r="AY1038" s="228" t="s">
        <v>121</v>
      </c>
    </row>
    <row r="1039" s="14" customFormat="1">
      <c r="A1039" s="14"/>
      <c r="B1039" s="229"/>
      <c r="C1039" s="230"/>
      <c r="D1039" s="220" t="s">
        <v>133</v>
      </c>
      <c r="E1039" s="231" t="s">
        <v>19</v>
      </c>
      <c r="F1039" s="232" t="s">
        <v>545</v>
      </c>
      <c r="G1039" s="230"/>
      <c r="H1039" s="233">
        <v>1.6599999999999999</v>
      </c>
      <c r="I1039" s="234"/>
      <c r="J1039" s="230"/>
      <c r="K1039" s="230"/>
      <c r="L1039" s="235"/>
      <c r="M1039" s="236"/>
      <c r="N1039" s="237"/>
      <c r="O1039" s="237"/>
      <c r="P1039" s="237"/>
      <c r="Q1039" s="237"/>
      <c r="R1039" s="237"/>
      <c r="S1039" s="237"/>
      <c r="T1039" s="23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39" t="s">
        <v>133</v>
      </c>
      <c r="AU1039" s="239" t="s">
        <v>79</v>
      </c>
      <c r="AV1039" s="14" t="s">
        <v>79</v>
      </c>
      <c r="AW1039" s="14" t="s">
        <v>33</v>
      </c>
      <c r="AX1039" s="14" t="s">
        <v>77</v>
      </c>
      <c r="AY1039" s="239" t="s">
        <v>121</v>
      </c>
    </row>
    <row r="1040" s="2" customFormat="1" ht="16.5" customHeight="1">
      <c r="A1040" s="41"/>
      <c r="B1040" s="42"/>
      <c r="C1040" s="251" t="s">
        <v>1049</v>
      </c>
      <c r="D1040" s="251" t="s">
        <v>211</v>
      </c>
      <c r="E1040" s="252" t="s">
        <v>1050</v>
      </c>
      <c r="F1040" s="253" t="s">
        <v>1051</v>
      </c>
      <c r="G1040" s="254" t="s">
        <v>145</v>
      </c>
      <c r="H1040" s="255">
        <v>1.6599999999999999</v>
      </c>
      <c r="I1040" s="256"/>
      <c r="J1040" s="257">
        <f>ROUND(I1040*H1040,2)</f>
        <v>0</v>
      </c>
      <c r="K1040" s="253" t="s">
        <v>19</v>
      </c>
      <c r="L1040" s="258"/>
      <c r="M1040" s="259" t="s">
        <v>19</v>
      </c>
      <c r="N1040" s="260" t="s">
        <v>43</v>
      </c>
      <c r="O1040" s="87"/>
      <c r="P1040" s="209">
        <f>O1040*H1040</f>
        <v>0</v>
      </c>
      <c r="Q1040" s="209">
        <v>0.0030000000000000001</v>
      </c>
      <c r="R1040" s="209">
        <f>Q1040*H1040</f>
        <v>0.0049800000000000001</v>
      </c>
      <c r="S1040" s="209">
        <v>0</v>
      </c>
      <c r="T1040" s="210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11" t="s">
        <v>410</v>
      </c>
      <c r="AT1040" s="211" t="s">
        <v>211</v>
      </c>
      <c r="AU1040" s="211" t="s">
        <v>79</v>
      </c>
      <c r="AY1040" s="20" t="s">
        <v>121</v>
      </c>
      <c r="BE1040" s="212">
        <f>IF(N1040="základní",J1040,0)</f>
        <v>0</v>
      </c>
      <c r="BF1040" s="212">
        <f>IF(N1040="snížená",J1040,0)</f>
        <v>0</v>
      </c>
      <c r="BG1040" s="212">
        <f>IF(N1040="zákl. přenesená",J1040,0)</f>
        <v>0</v>
      </c>
      <c r="BH1040" s="212">
        <f>IF(N1040="sníž. přenesená",J1040,0)</f>
        <v>0</v>
      </c>
      <c r="BI1040" s="212">
        <f>IF(N1040="nulová",J1040,0)</f>
        <v>0</v>
      </c>
      <c r="BJ1040" s="20" t="s">
        <v>77</v>
      </c>
      <c r="BK1040" s="212">
        <f>ROUND(I1040*H1040,2)</f>
        <v>0</v>
      </c>
      <c r="BL1040" s="20" t="s">
        <v>285</v>
      </c>
      <c r="BM1040" s="211" t="s">
        <v>1052</v>
      </c>
    </row>
    <row r="1041" s="2" customFormat="1" ht="16.5" customHeight="1">
      <c r="A1041" s="41"/>
      <c r="B1041" s="42"/>
      <c r="C1041" s="251" t="s">
        <v>1053</v>
      </c>
      <c r="D1041" s="251" t="s">
        <v>211</v>
      </c>
      <c r="E1041" s="252" t="s">
        <v>1041</v>
      </c>
      <c r="F1041" s="253" t="s">
        <v>1042</v>
      </c>
      <c r="G1041" s="254" t="s">
        <v>127</v>
      </c>
      <c r="H1041" s="255">
        <v>4</v>
      </c>
      <c r="I1041" s="256"/>
      <c r="J1041" s="257">
        <f>ROUND(I1041*H1041,2)</f>
        <v>0</v>
      </c>
      <c r="K1041" s="253" t="s">
        <v>128</v>
      </c>
      <c r="L1041" s="258"/>
      <c r="M1041" s="259" t="s">
        <v>19</v>
      </c>
      <c r="N1041" s="260" t="s">
        <v>43</v>
      </c>
      <c r="O1041" s="87"/>
      <c r="P1041" s="209">
        <f>O1041*H1041</f>
        <v>0</v>
      </c>
      <c r="Q1041" s="209">
        <v>6.0000000000000002E-05</v>
      </c>
      <c r="R1041" s="209">
        <f>Q1041*H1041</f>
        <v>0.00024000000000000001</v>
      </c>
      <c r="S1041" s="209">
        <v>0</v>
      </c>
      <c r="T1041" s="210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11" t="s">
        <v>410</v>
      </c>
      <c r="AT1041" s="211" t="s">
        <v>211</v>
      </c>
      <c r="AU1041" s="211" t="s">
        <v>79</v>
      </c>
      <c r="AY1041" s="20" t="s">
        <v>121</v>
      </c>
      <c r="BE1041" s="212">
        <f>IF(N1041="základní",J1041,0)</f>
        <v>0</v>
      </c>
      <c r="BF1041" s="212">
        <f>IF(N1041="snížená",J1041,0)</f>
        <v>0</v>
      </c>
      <c r="BG1041" s="212">
        <f>IF(N1041="zákl. přenesená",J1041,0)</f>
        <v>0</v>
      </c>
      <c r="BH1041" s="212">
        <f>IF(N1041="sníž. přenesená",J1041,0)</f>
        <v>0</v>
      </c>
      <c r="BI1041" s="212">
        <f>IF(N1041="nulová",J1041,0)</f>
        <v>0</v>
      </c>
      <c r="BJ1041" s="20" t="s">
        <v>77</v>
      </c>
      <c r="BK1041" s="212">
        <f>ROUND(I1041*H1041,2)</f>
        <v>0</v>
      </c>
      <c r="BL1041" s="20" t="s">
        <v>285</v>
      </c>
      <c r="BM1041" s="211" t="s">
        <v>1054</v>
      </c>
    </row>
    <row r="1042" s="2" customFormat="1" ht="24.15" customHeight="1">
      <c r="A1042" s="41"/>
      <c r="B1042" s="42"/>
      <c r="C1042" s="200" t="s">
        <v>1055</v>
      </c>
      <c r="D1042" s="200" t="s">
        <v>124</v>
      </c>
      <c r="E1042" s="201" t="s">
        <v>1056</v>
      </c>
      <c r="F1042" s="202" t="s">
        <v>1057</v>
      </c>
      <c r="G1042" s="203" t="s">
        <v>840</v>
      </c>
      <c r="H1042" s="272"/>
      <c r="I1042" s="205"/>
      <c r="J1042" s="206">
        <f>ROUND(I1042*H1042,2)</f>
        <v>0</v>
      </c>
      <c r="K1042" s="202" t="s">
        <v>128</v>
      </c>
      <c r="L1042" s="47"/>
      <c r="M1042" s="207" t="s">
        <v>19</v>
      </c>
      <c r="N1042" s="208" t="s">
        <v>43</v>
      </c>
      <c r="O1042" s="87"/>
      <c r="P1042" s="209">
        <f>O1042*H1042</f>
        <v>0</v>
      </c>
      <c r="Q1042" s="209">
        <v>0</v>
      </c>
      <c r="R1042" s="209">
        <f>Q1042*H1042</f>
        <v>0</v>
      </c>
      <c r="S1042" s="209">
        <v>0</v>
      </c>
      <c r="T1042" s="210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11" t="s">
        <v>285</v>
      </c>
      <c r="AT1042" s="211" t="s">
        <v>124</v>
      </c>
      <c r="AU1042" s="211" t="s">
        <v>79</v>
      </c>
      <c r="AY1042" s="20" t="s">
        <v>121</v>
      </c>
      <c r="BE1042" s="212">
        <f>IF(N1042="základní",J1042,0)</f>
        <v>0</v>
      </c>
      <c r="BF1042" s="212">
        <f>IF(N1042="snížená",J1042,0)</f>
        <v>0</v>
      </c>
      <c r="BG1042" s="212">
        <f>IF(N1042="zákl. přenesená",J1042,0)</f>
        <v>0</v>
      </c>
      <c r="BH1042" s="212">
        <f>IF(N1042="sníž. přenesená",J1042,0)</f>
        <v>0</v>
      </c>
      <c r="BI1042" s="212">
        <f>IF(N1042="nulová",J1042,0)</f>
        <v>0</v>
      </c>
      <c r="BJ1042" s="20" t="s">
        <v>77</v>
      </c>
      <c r="BK1042" s="212">
        <f>ROUND(I1042*H1042,2)</f>
        <v>0</v>
      </c>
      <c r="BL1042" s="20" t="s">
        <v>285</v>
      </c>
      <c r="BM1042" s="211" t="s">
        <v>1058</v>
      </c>
    </row>
    <row r="1043" s="2" customFormat="1">
      <c r="A1043" s="41"/>
      <c r="B1043" s="42"/>
      <c r="C1043" s="43"/>
      <c r="D1043" s="213" t="s">
        <v>131</v>
      </c>
      <c r="E1043" s="43"/>
      <c r="F1043" s="214" t="s">
        <v>1059</v>
      </c>
      <c r="G1043" s="43"/>
      <c r="H1043" s="43"/>
      <c r="I1043" s="215"/>
      <c r="J1043" s="43"/>
      <c r="K1043" s="43"/>
      <c r="L1043" s="47"/>
      <c r="M1043" s="216"/>
      <c r="N1043" s="217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131</v>
      </c>
      <c r="AU1043" s="20" t="s">
        <v>79</v>
      </c>
    </row>
    <row r="1044" s="12" customFormat="1" ht="22.8" customHeight="1">
      <c r="A1044" s="12"/>
      <c r="B1044" s="184"/>
      <c r="C1044" s="185"/>
      <c r="D1044" s="186" t="s">
        <v>71</v>
      </c>
      <c r="E1044" s="198" t="s">
        <v>1060</v>
      </c>
      <c r="F1044" s="198" t="s">
        <v>1061</v>
      </c>
      <c r="G1044" s="185"/>
      <c r="H1044" s="185"/>
      <c r="I1044" s="188"/>
      <c r="J1044" s="199">
        <f>BK1044</f>
        <v>0</v>
      </c>
      <c r="K1044" s="185"/>
      <c r="L1044" s="190"/>
      <c r="M1044" s="191"/>
      <c r="N1044" s="192"/>
      <c r="O1044" s="192"/>
      <c r="P1044" s="193">
        <f>SUM(P1045:P1073)</f>
        <v>0</v>
      </c>
      <c r="Q1044" s="192"/>
      <c r="R1044" s="193">
        <f>SUM(R1045:R1073)</f>
        <v>0.023199999999999998</v>
      </c>
      <c r="S1044" s="192"/>
      <c r="T1044" s="194">
        <f>SUM(T1045:T1073)</f>
        <v>0.51015999999999995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195" t="s">
        <v>79</v>
      </c>
      <c r="AT1044" s="196" t="s">
        <v>71</v>
      </c>
      <c r="AU1044" s="196" t="s">
        <v>77</v>
      </c>
      <c r="AY1044" s="195" t="s">
        <v>121</v>
      </c>
      <c r="BK1044" s="197">
        <f>SUM(BK1045:BK1073)</f>
        <v>0</v>
      </c>
    </row>
    <row r="1045" s="2" customFormat="1" ht="16.5" customHeight="1">
      <c r="A1045" s="41"/>
      <c r="B1045" s="42"/>
      <c r="C1045" s="200" t="s">
        <v>1062</v>
      </c>
      <c r="D1045" s="200" t="s">
        <v>124</v>
      </c>
      <c r="E1045" s="201" t="s">
        <v>1063</v>
      </c>
      <c r="F1045" s="202" t="s">
        <v>1064</v>
      </c>
      <c r="G1045" s="203" t="s">
        <v>138</v>
      </c>
      <c r="H1045" s="204">
        <v>7.508</v>
      </c>
      <c r="I1045" s="205"/>
      <c r="J1045" s="206">
        <f>ROUND(I1045*H1045,2)</f>
        <v>0</v>
      </c>
      <c r="K1045" s="202" t="s">
        <v>128</v>
      </c>
      <c r="L1045" s="47"/>
      <c r="M1045" s="207" t="s">
        <v>19</v>
      </c>
      <c r="N1045" s="208" t="s">
        <v>43</v>
      </c>
      <c r="O1045" s="87"/>
      <c r="P1045" s="209">
        <f>O1045*H1045</f>
        <v>0</v>
      </c>
      <c r="Q1045" s="209">
        <v>0</v>
      </c>
      <c r="R1045" s="209">
        <f>Q1045*H1045</f>
        <v>0</v>
      </c>
      <c r="S1045" s="209">
        <v>0.02</v>
      </c>
      <c r="T1045" s="210">
        <f>S1045*H1045</f>
        <v>0.15016000000000002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11" t="s">
        <v>285</v>
      </c>
      <c r="AT1045" s="211" t="s">
        <v>124</v>
      </c>
      <c r="AU1045" s="211" t="s">
        <v>79</v>
      </c>
      <c r="AY1045" s="20" t="s">
        <v>121</v>
      </c>
      <c r="BE1045" s="212">
        <f>IF(N1045="základní",J1045,0)</f>
        <v>0</v>
      </c>
      <c r="BF1045" s="212">
        <f>IF(N1045="snížená",J1045,0)</f>
        <v>0</v>
      </c>
      <c r="BG1045" s="212">
        <f>IF(N1045="zákl. přenesená",J1045,0)</f>
        <v>0</v>
      </c>
      <c r="BH1045" s="212">
        <f>IF(N1045="sníž. přenesená",J1045,0)</f>
        <v>0</v>
      </c>
      <c r="BI1045" s="212">
        <f>IF(N1045="nulová",J1045,0)</f>
        <v>0</v>
      </c>
      <c r="BJ1045" s="20" t="s">
        <v>77</v>
      </c>
      <c r="BK1045" s="212">
        <f>ROUND(I1045*H1045,2)</f>
        <v>0</v>
      </c>
      <c r="BL1045" s="20" t="s">
        <v>285</v>
      </c>
      <c r="BM1045" s="211" t="s">
        <v>1065</v>
      </c>
    </row>
    <row r="1046" s="2" customFormat="1">
      <c r="A1046" s="41"/>
      <c r="B1046" s="42"/>
      <c r="C1046" s="43"/>
      <c r="D1046" s="213" t="s">
        <v>131</v>
      </c>
      <c r="E1046" s="43"/>
      <c r="F1046" s="214" t="s">
        <v>1066</v>
      </c>
      <c r="G1046" s="43"/>
      <c r="H1046" s="43"/>
      <c r="I1046" s="215"/>
      <c r="J1046" s="43"/>
      <c r="K1046" s="43"/>
      <c r="L1046" s="47"/>
      <c r="M1046" s="216"/>
      <c r="N1046" s="217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131</v>
      </c>
      <c r="AU1046" s="20" t="s">
        <v>79</v>
      </c>
    </row>
    <row r="1047" s="13" customFormat="1">
      <c r="A1047" s="13"/>
      <c r="B1047" s="218"/>
      <c r="C1047" s="219"/>
      <c r="D1047" s="220" t="s">
        <v>133</v>
      </c>
      <c r="E1047" s="221" t="s">
        <v>19</v>
      </c>
      <c r="F1047" s="222" t="s">
        <v>179</v>
      </c>
      <c r="G1047" s="219"/>
      <c r="H1047" s="221" t="s">
        <v>19</v>
      </c>
      <c r="I1047" s="223"/>
      <c r="J1047" s="219"/>
      <c r="K1047" s="219"/>
      <c r="L1047" s="224"/>
      <c r="M1047" s="225"/>
      <c r="N1047" s="226"/>
      <c r="O1047" s="226"/>
      <c r="P1047" s="226"/>
      <c r="Q1047" s="226"/>
      <c r="R1047" s="226"/>
      <c r="S1047" s="226"/>
      <c r="T1047" s="227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28" t="s">
        <v>133</v>
      </c>
      <c r="AU1047" s="228" t="s">
        <v>79</v>
      </c>
      <c r="AV1047" s="13" t="s">
        <v>77</v>
      </c>
      <c r="AW1047" s="13" t="s">
        <v>33</v>
      </c>
      <c r="AX1047" s="13" t="s">
        <v>72</v>
      </c>
      <c r="AY1047" s="228" t="s">
        <v>121</v>
      </c>
    </row>
    <row r="1048" s="14" customFormat="1">
      <c r="A1048" s="14"/>
      <c r="B1048" s="229"/>
      <c r="C1048" s="230"/>
      <c r="D1048" s="220" t="s">
        <v>133</v>
      </c>
      <c r="E1048" s="231" t="s">
        <v>19</v>
      </c>
      <c r="F1048" s="232" t="s">
        <v>162</v>
      </c>
      <c r="G1048" s="230"/>
      <c r="H1048" s="233">
        <v>0.996</v>
      </c>
      <c r="I1048" s="234"/>
      <c r="J1048" s="230"/>
      <c r="K1048" s="230"/>
      <c r="L1048" s="235"/>
      <c r="M1048" s="236"/>
      <c r="N1048" s="237"/>
      <c r="O1048" s="237"/>
      <c r="P1048" s="237"/>
      <c r="Q1048" s="237"/>
      <c r="R1048" s="237"/>
      <c r="S1048" s="237"/>
      <c r="T1048" s="23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39" t="s">
        <v>133</v>
      </c>
      <c r="AU1048" s="239" t="s">
        <v>79</v>
      </c>
      <c r="AV1048" s="14" t="s">
        <v>79</v>
      </c>
      <c r="AW1048" s="14" t="s">
        <v>33</v>
      </c>
      <c r="AX1048" s="14" t="s">
        <v>72</v>
      </c>
      <c r="AY1048" s="239" t="s">
        <v>121</v>
      </c>
    </row>
    <row r="1049" s="13" customFormat="1">
      <c r="A1049" s="13"/>
      <c r="B1049" s="218"/>
      <c r="C1049" s="219"/>
      <c r="D1049" s="220" t="s">
        <v>133</v>
      </c>
      <c r="E1049" s="221" t="s">
        <v>19</v>
      </c>
      <c r="F1049" s="222" t="s">
        <v>939</v>
      </c>
      <c r="G1049" s="219"/>
      <c r="H1049" s="221" t="s">
        <v>19</v>
      </c>
      <c r="I1049" s="223"/>
      <c r="J1049" s="219"/>
      <c r="K1049" s="219"/>
      <c r="L1049" s="224"/>
      <c r="M1049" s="225"/>
      <c r="N1049" s="226"/>
      <c r="O1049" s="226"/>
      <c r="P1049" s="226"/>
      <c r="Q1049" s="226"/>
      <c r="R1049" s="226"/>
      <c r="S1049" s="226"/>
      <c r="T1049" s="22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28" t="s">
        <v>133</v>
      </c>
      <c r="AU1049" s="228" t="s">
        <v>79</v>
      </c>
      <c r="AV1049" s="13" t="s">
        <v>77</v>
      </c>
      <c r="AW1049" s="13" t="s">
        <v>33</v>
      </c>
      <c r="AX1049" s="13" t="s">
        <v>72</v>
      </c>
      <c r="AY1049" s="228" t="s">
        <v>121</v>
      </c>
    </row>
    <row r="1050" s="14" customFormat="1">
      <c r="A1050" s="14"/>
      <c r="B1050" s="229"/>
      <c r="C1050" s="230"/>
      <c r="D1050" s="220" t="s">
        <v>133</v>
      </c>
      <c r="E1050" s="231" t="s">
        <v>19</v>
      </c>
      <c r="F1050" s="232" t="s">
        <v>164</v>
      </c>
      <c r="G1050" s="230"/>
      <c r="H1050" s="233">
        <v>2.0299999999999998</v>
      </c>
      <c r="I1050" s="234"/>
      <c r="J1050" s="230"/>
      <c r="K1050" s="230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39" t="s">
        <v>133</v>
      </c>
      <c r="AU1050" s="239" t="s">
        <v>79</v>
      </c>
      <c r="AV1050" s="14" t="s">
        <v>79</v>
      </c>
      <c r="AW1050" s="14" t="s">
        <v>33</v>
      </c>
      <c r="AX1050" s="14" t="s">
        <v>72</v>
      </c>
      <c r="AY1050" s="239" t="s">
        <v>121</v>
      </c>
    </row>
    <row r="1051" s="13" customFormat="1">
      <c r="A1051" s="13"/>
      <c r="B1051" s="218"/>
      <c r="C1051" s="219"/>
      <c r="D1051" s="220" t="s">
        <v>133</v>
      </c>
      <c r="E1051" s="221" t="s">
        <v>19</v>
      </c>
      <c r="F1051" s="222" t="s">
        <v>1067</v>
      </c>
      <c r="G1051" s="219"/>
      <c r="H1051" s="221" t="s">
        <v>19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28" t="s">
        <v>133</v>
      </c>
      <c r="AU1051" s="228" t="s">
        <v>79</v>
      </c>
      <c r="AV1051" s="13" t="s">
        <v>77</v>
      </c>
      <c r="AW1051" s="13" t="s">
        <v>33</v>
      </c>
      <c r="AX1051" s="13" t="s">
        <v>72</v>
      </c>
      <c r="AY1051" s="228" t="s">
        <v>121</v>
      </c>
    </row>
    <row r="1052" s="14" customFormat="1">
      <c r="A1052" s="14"/>
      <c r="B1052" s="229"/>
      <c r="C1052" s="230"/>
      <c r="D1052" s="220" t="s">
        <v>133</v>
      </c>
      <c r="E1052" s="231" t="s">
        <v>19</v>
      </c>
      <c r="F1052" s="232" t="s">
        <v>166</v>
      </c>
      <c r="G1052" s="230"/>
      <c r="H1052" s="233">
        <v>2.452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39" t="s">
        <v>133</v>
      </c>
      <c r="AU1052" s="239" t="s">
        <v>79</v>
      </c>
      <c r="AV1052" s="14" t="s">
        <v>79</v>
      </c>
      <c r="AW1052" s="14" t="s">
        <v>33</v>
      </c>
      <c r="AX1052" s="14" t="s">
        <v>72</v>
      </c>
      <c r="AY1052" s="239" t="s">
        <v>121</v>
      </c>
    </row>
    <row r="1053" s="13" customFormat="1">
      <c r="A1053" s="13"/>
      <c r="B1053" s="218"/>
      <c r="C1053" s="219"/>
      <c r="D1053" s="220" t="s">
        <v>133</v>
      </c>
      <c r="E1053" s="221" t="s">
        <v>19</v>
      </c>
      <c r="F1053" s="222" t="s">
        <v>940</v>
      </c>
      <c r="G1053" s="219"/>
      <c r="H1053" s="221" t="s">
        <v>19</v>
      </c>
      <c r="I1053" s="223"/>
      <c r="J1053" s="219"/>
      <c r="K1053" s="219"/>
      <c r="L1053" s="224"/>
      <c r="M1053" s="225"/>
      <c r="N1053" s="226"/>
      <c r="O1053" s="226"/>
      <c r="P1053" s="226"/>
      <c r="Q1053" s="226"/>
      <c r="R1053" s="226"/>
      <c r="S1053" s="226"/>
      <c r="T1053" s="22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28" t="s">
        <v>133</v>
      </c>
      <c r="AU1053" s="228" t="s">
        <v>79</v>
      </c>
      <c r="AV1053" s="13" t="s">
        <v>77</v>
      </c>
      <c r="AW1053" s="13" t="s">
        <v>33</v>
      </c>
      <c r="AX1053" s="13" t="s">
        <v>72</v>
      </c>
      <c r="AY1053" s="228" t="s">
        <v>121</v>
      </c>
    </row>
    <row r="1054" s="14" customFormat="1">
      <c r="A1054" s="14"/>
      <c r="B1054" s="229"/>
      <c r="C1054" s="230"/>
      <c r="D1054" s="220" t="s">
        <v>133</v>
      </c>
      <c r="E1054" s="231" t="s">
        <v>19</v>
      </c>
      <c r="F1054" s="232" t="s">
        <v>164</v>
      </c>
      <c r="G1054" s="230"/>
      <c r="H1054" s="233">
        <v>2.0299999999999998</v>
      </c>
      <c r="I1054" s="234"/>
      <c r="J1054" s="230"/>
      <c r="K1054" s="230"/>
      <c r="L1054" s="235"/>
      <c r="M1054" s="236"/>
      <c r="N1054" s="237"/>
      <c r="O1054" s="237"/>
      <c r="P1054" s="237"/>
      <c r="Q1054" s="237"/>
      <c r="R1054" s="237"/>
      <c r="S1054" s="237"/>
      <c r="T1054" s="23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39" t="s">
        <v>133</v>
      </c>
      <c r="AU1054" s="239" t="s">
        <v>79</v>
      </c>
      <c r="AV1054" s="14" t="s">
        <v>79</v>
      </c>
      <c r="AW1054" s="14" t="s">
        <v>33</v>
      </c>
      <c r="AX1054" s="14" t="s">
        <v>72</v>
      </c>
      <c r="AY1054" s="239" t="s">
        <v>121</v>
      </c>
    </row>
    <row r="1055" s="15" customFormat="1">
      <c r="A1055" s="15"/>
      <c r="B1055" s="240"/>
      <c r="C1055" s="241"/>
      <c r="D1055" s="220" t="s">
        <v>133</v>
      </c>
      <c r="E1055" s="242" t="s">
        <v>19</v>
      </c>
      <c r="F1055" s="243" t="s">
        <v>173</v>
      </c>
      <c r="G1055" s="241"/>
      <c r="H1055" s="244">
        <v>7.5079999999999991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0" t="s">
        <v>133</v>
      </c>
      <c r="AU1055" s="250" t="s">
        <v>79</v>
      </c>
      <c r="AV1055" s="15" t="s">
        <v>129</v>
      </c>
      <c r="AW1055" s="15" t="s">
        <v>33</v>
      </c>
      <c r="AX1055" s="15" t="s">
        <v>77</v>
      </c>
      <c r="AY1055" s="250" t="s">
        <v>121</v>
      </c>
    </row>
    <row r="1056" s="2" customFormat="1" ht="16.5" customHeight="1">
      <c r="A1056" s="41"/>
      <c r="B1056" s="42"/>
      <c r="C1056" s="200" t="s">
        <v>1068</v>
      </c>
      <c r="D1056" s="200" t="s">
        <v>124</v>
      </c>
      <c r="E1056" s="201" t="s">
        <v>1069</v>
      </c>
      <c r="F1056" s="202" t="s">
        <v>1070</v>
      </c>
      <c r="G1056" s="203" t="s">
        <v>145</v>
      </c>
      <c r="H1056" s="204">
        <v>12</v>
      </c>
      <c r="I1056" s="205"/>
      <c r="J1056" s="206">
        <f>ROUND(I1056*H1056,2)</f>
        <v>0</v>
      </c>
      <c r="K1056" s="202" t="s">
        <v>128</v>
      </c>
      <c r="L1056" s="47"/>
      <c r="M1056" s="207" t="s">
        <v>19</v>
      </c>
      <c r="N1056" s="208" t="s">
        <v>43</v>
      </c>
      <c r="O1056" s="87"/>
      <c r="P1056" s="209">
        <f>O1056*H1056</f>
        <v>0</v>
      </c>
      <c r="Q1056" s="209">
        <v>0</v>
      </c>
      <c r="R1056" s="209">
        <f>Q1056*H1056</f>
        <v>0</v>
      </c>
      <c r="S1056" s="209">
        <v>0.029999999999999999</v>
      </c>
      <c r="T1056" s="210">
        <f>S1056*H1056</f>
        <v>0.35999999999999999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1" t="s">
        <v>285</v>
      </c>
      <c r="AT1056" s="211" t="s">
        <v>124</v>
      </c>
      <c r="AU1056" s="211" t="s">
        <v>79</v>
      </c>
      <c r="AY1056" s="20" t="s">
        <v>121</v>
      </c>
      <c r="BE1056" s="212">
        <f>IF(N1056="základní",J1056,0)</f>
        <v>0</v>
      </c>
      <c r="BF1056" s="212">
        <f>IF(N1056="snížená",J1056,0)</f>
        <v>0</v>
      </c>
      <c r="BG1056" s="212">
        <f>IF(N1056="zákl. přenesená",J1056,0)</f>
        <v>0</v>
      </c>
      <c r="BH1056" s="212">
        <f>IF(N1056="sníž. přenesená",J1056,0)</f>
        <v>0</v>
      </c>
      <c r="BI1056" s="212">
        <f>IF(N1056="nulová",J1056,0)</f>
        <v>0</v>
      </c>
      <c r="BJ1056" s="20" t="s">
        <v>77</v>
      </c>
      <c r="BK1056" s="212">
        <f>ROUND(I1056*H1056,2)</f>
        <v>0</v>
      </c>
      <c r="BL1056" s="20" t="s">
        <v>285</v>
      </c>
      <c r="BM1056" s="211" t="s">
        <v>1071</v>
      </c>
    </row>
    <row r="1057" s="2" customFormat="1">
      <c r="A1057" s="41"/>
      <c r="B1057" s="42"/>
      <c r="C1057" s="43"/>
      <c r="D1057" s="213" t="s">
        <v>131</v>
      </c>
      <c r="E1057" s="43"/>
      <c r="F1057" s="214" t="s">
        <v>1072</v>
      </c>
      <c r="G1057" s="43"/>
      <c r="H1057" s="43"/>
      <c r="I1057" s="215"/>
      <c r="J1057" s="43"/>
      <c r="K1057" s="43"/>
      <c r="L1057" s="47"/>
      <c r="M1057" s="216"/>
      <c r="N1057" s="217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131</v>
      </c>
      <c r="AU1057" s="20" t="s">
        <v>79</v>
      </c>
    </row>
    <row r="1058" s="13" customFormat="1">
      <c r="A1058" s="13"/>
      <c r="B1058" s="218"/>
      <c r="C1058" s="219"/>
      <c r="D1058" s="220" t="s">
        <v>133</v>
      </c>
      <c r="E1058" s="221" t="s">
        <v>19</v>
      </c>
      <c r="F1058" s="222" t="s">
        <v>231</v>
      </c>
      <c r="G1058" s="219"/>
      <c r="H1058" s="221" t="s">
        <v>19</v>
      </c>
      <c r="I1058" s="223"/>
      <c r="J1058" s="219"/>
      <c r="K1058" s="219"/>
      <c r="L1058" s="224"/>
      <c r="M1058" s="225"/>
      <c r="N1058" s="226"/>
      <c r="O1058" s="226"/>
      <c r="P1058" s="226"/>
      <c r="Q1058" s="226"/>
      <c r="R1058" s="226"/>
      <c r="S1058" s="226"/>
      <c r="T1058" s="22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28" t="s">
        <v>133</v>
      </c>
      <c r="AU1058" s="228" t="s">
        <v>79</v>
      </c>
      <c r="AV1058" s="13" t="s">
        <v>77</v>
      </c>
      <c r="AW1058" s="13" t="s">
        <v>33</v>
      </c>
      <c r="AX1058" s="13" t="s">
        <v>72</v>
      </c>
      <c r="AY1058" s="228" t="s">
        <v>121</v>
      </c>
    </row>
    <row r="1059" s="14" customFormat="1">
      <c r="A1059" s="14"/>
      <c r="B1059" s="229"/>
      <c r="C1059" s="230"/>
      <c r="D1059" s="220" t="s">
        <v>133</v>
      </c>
      <c r="E1059" s="231" t="s">
        <v>19</v>
      </c>
      <c r="F1059" s="232" t="s">
        <v>197</v>
      </c>
      <c r="G1059" s="230"/>
      <c r="H1059" s="233">
        <v>8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39" t="s">
        <v>133</v>
      </c>
      <c r="AU1059" s="239" t="s">
        <v>79</v>
      </c>
      <c r="AV1059" s="14" t="s">
        <v>79</v>
      </c>
      <c r="AW1059" s="14" t="s">
        <v>33</v>
      </c>
      <c r="AX1059" s="14" t="s">
        <v>72</v>
      </c>
      <c r="AY1059" s="239" t="s">
        <v>121</v>
      </c>
    </row>
    <row r="1060" s="13" customFormat="1">
      <c r="A1060" s="13"/>
      <c r="B1060" s="218"/>
      <c r="C1060" s="219"/>
      <c r="D1060" s="220" t="s">
        <v>133</v>
      </c>
      <c r="E1060" s="221" t="s">
        <v>19</v>
      </c>
      <c r="F1060" s="222" t="s">
        <v>251</v>
      </c>
      <c r="G1060" s="219"/>
      <c r="H1060" s="221" t="s">
        <v>19</v>
      </c>
      <c r="I1060" s="223"/>
      <c r="J1060" s="219"/>
      <c r="K1060" s="219"/>
      <c r="L1060" s="224"/>
      <c r="M1060" s="225"/>
      <c r="N1060" s="226"/>
      <c r="O1060" s="226"/>
      <c r="P1060" s="226"/>
      <c r="Q1060" s="226"/>
      <c r="R1060" s="226"/>
      <c r="S1060" s="226"/>
      <c r="T1060" s="227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28" t="s">
        <v>133</v>
      </c>
      <c r="AU1060" s="228" t="s">
        <v>79</v>
      </c>
      <c r="AV1060" s="13" t="s">
        <v>77</v>
      </c>
      <c r="AW1060" s="13" t="s">
        <v>33</v>
      </c>
      <c r="AX1060" s="13" t="s">
        <v>72</v>
      </c>
      <c r="AY1060" s="228" t="s">
        <v>121</v>
      </c>
    </row>
    <row r="1061" s="14" customFormat="1">
      <c r="A1061" s="14"/>
      <c r="B1061" s="229"/>
      <c r="C1061" s="230"/>
      <c r="D1061" s="220" t="s">
        <v>133</v>
      </c>
      <c r="E1061" s="231" t="s">
        <v>19</v>
      </c>
      <c r="F1061" s="232" t="s">
        <v>129</v>
      </c>
      <c r="G1061" s="230"/>
      <c r="H1061" s="233">
        <v>4</v>
      </c>
      <c r="I1061" s="234"/>
      <c r="J1061" s="230"/>
      <c r="K1061" s="230"/>
      <c r="L1061" s="235"/>
      <c r="M1061" s="236"/>
      <c r="N1061" s="237"/>
      <c r="O1061" s="237"/>
      <c r="P1061" s="237"/>
      <c r="Q1061" s="237"/>
      <c r="R1061" s="237"/>
      <c r="S1061" s="237"/>
      <c r="T1061" s="23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39" t="s">
        <v>133</v>
      </c>
      <c r="AU1061" s="239" t="s">
        <v>79</v>
      </c>
      <c r="AV1061" s="14" t="s">
        <v>79</v>
      </c>
      <c r="AW1061" s="14" t="s">
        <v>33</v>
      </c>
      <c r="AX1061" s="14" t="s">
        <v>72</v>
      </c>
      <c r="AY1061" s="239" t="s">
        <v>121</v>
      </c>
    </row>
    <row r="1062" s="15" customFormat="1">
      <c r="A1062" s="15"/>
      <c r="B1062" s="240"/>
      <c r="C1062" s="241"/>
      <c r="D1062" s="220" t="s">
        <v>133</v>
      </c>
      <c r="E1062" s="242" t="s">
        <v>19</v>
      </c>
      <c r="F1062" s="243" t="s">
        <v>173</v>
      </c>
      <c r="G1062" s="241"/>
      <c r="H1062" s="244">
        <v>12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0" t="s">
        <v>133</v>
      </c>
      <c r="AU1062" s="250" t="s">
        <v>79</v>
      </c>
      <c r="AV1062" s="15" t="s">
        <v>129</v>
      </c>
      <c r="AW1062" s="15" t="s">
        <v>33</v>
      </c>
      <c r="AX1062" s="15" t="s">
        <v>77</v>
      </c>
      <c r="AY1062" s="250" t="s">
        <v>121</v>
      </c>
    </row>
    <row r="1063" s="2" customFormat="1" ht="16.5" customHeight="1">
      <c r="A1063" s="41"/>
      <c r="B1063" s="42"/>
      <c r="C1063" s="200" t="s">
        <v>1073</v>
      </c>
      <c r="D1063" s="200" t="s">
        <v>124</v>
      </c>
      <c r="E1063" s="201" t="s">
        <v>1074</v>
      </c>
      <c r="F1063" s="202" t="s">
        <v>1075</v>
      </c>
      <c r="G1063" s="203" t="s">
        <v>659</v>
      </c>
      <c r="H1063" s="204">
        <v>1</v>
      </c>
      <c r="I1063" s="205"/>
      <c r="J1063" s="206">
        <f>ROUND(I1063*H1063,2)</f>
        <v>0</v>
      </c>
      <c r="K1063" s="202" t="s">
        <v>19</v>
      </c>
      <c r="L1063" s="47"/>
      <c r="M1063" s="207" t="s">
        <v>19</v>
      </c>
      <c r="N1063" s="208" t="s">
        <v>43</v>
      </c>
      <c r="O1063" s="87"/>
      <c r="P1063" s="209">
        <f>O1063*H1063</f>
        <v>0</v>
      </c>
      <c r="Q1063" s="209">
        <v>0</v>
      </c>
      <c r="R1063" s="209">
        <f>Q1063*H1063</f>
        <v>0</v>
      </c>
      <c r="S1063" s="209">
        <v>0</v>
      </c>
      <c r="T1063" s="210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1" t="s">
        <v>285</v>
      </c>
      <c r="AT1063" s="211" t="s">
        <v>124</v>
      </c>
      <c r="AU1063" s="211" t="s">
        <v>79</v>
      </c>
      <c r="AY1063" s="20" t="s">
        <v>121</v>
      </c>
      <c r="BE1063" s="212">
        <f>IF(N1063="základní",J1063,0)</f>
        <v>0</v>
      </c>
      <c r="BF1063" s="212">
        <f>IF(N1063="snížená",J1063,0)</f>
        <v>0</v>
      </c>
      <c r="BG1063" s="212">
        <f>IF(N1063="zákl. přenesená",J1063,0)</f>
        <v>0</v>
      </c>
      <c r="BH1063" s="212">
        <f>IF(N1063="sníž. přenesená",J1063,0)</f>
        <v>0</v>
      </c>
      <c r="BI1063" s="212">
        <f>IF(N1063="nulová",J1063,0)</f>
        <v>0</v>
      </c>
      <c r="BJ1063" s="20" t="s">
        <v>77</v>
      </c>
      <c r="BK1063" s="212">
        <f>ROUND(I1063*H1063,2)</f>
        <v>0</v>
      </c>
      <c r="BL1063" s="20" t="s">
        <v>285</v>
      </c>
      <c r="BM1063" s="211" t="s">
        <v>1076</v>
      </c>
    </row>
    <row r="1064" s="2" customFormat="1" ht="16.5" customHeight="1">
      <c r="A1064" s="41"/>
      <c r="B1064" s="42"/>
      <c r="C1064" s="200" t="s">
        <v>1077</v>
      </c>
      <c r="D1064" s="200" t="s">
        <v>124</v>
      </c>
      <c r="E1064" s="201" t="s">
        <v>1078</v>
      </c>
      <c r="F1064" s="202" t="s">
        <v>1079</v>
      </c>
      <c r="G1064" s="203" t="s">
        <v>659</v>
      </c>
      <c r="H1064" s="204">
        <v>1</v>
      </c>
      <c r="I1064" s="205"/>
      <c r="J1064" s="206">
        <f>ROUND(I1064*H1064,2)</f>
        <v>0</v>
      </c>
      <c r="K1064" s="202" t="s">
        <v>19</v>
      </c>
      <c r="L1064" s="47"/>
      <c r="M1064" s="207" t="s">
        <v>19</v>
      </c>
      <c r="N1064" s="208" t="s">
        <v>43</v>
      </c>
      <c r="O1064" s="87"/>
      <c r="P1064" s="209">
        <f>O1064*H1064</f>
        <v>0</v>
      </c>
      <c r="Q1064" s="209">
        <v>0</v>
      </c>
      <c r="R1064" s="209">
        <f>Q1064*H1064</f>
        <v>0</v>
      </c>
      <c r="S1064" s="209">
        <v>0</v>
      </c>
      <c r="T1064" s="210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1" t="s">
        <v>285</v>
      </c>
      <c r="AT1064" s="211" t="s">
        <v>124</v>
      </c>
      <c r="AU1064" s="211" t="s">
        <v>79</v>
      </c>
      <c r="AY1064" s="20" t="s">
        <v>121</v>
      </c>
      <c r="BE1064" s="212">
        <f>IF(N1064="základní",J1064,0)</f>
        <v>0</v>
      </c>
      <c r="BF1064" s="212">
        <f>IF(N1064="snížená",J1064,0)</f>
        <v>0</v>
      </c>
      <c r="BG1064" s="212">
        <f>IF(N1064="zákl. přenesená",J1064,0)</f>
        <v>0</v>
      </c>
      <c r="BH1064" s="212">
        <f>IF(N1064="sníž. přenesená",J1064,0)</f>
        <v>0</v>
      </c>
      <c r="BI1064" s="212">
        <f>IF(N1064="nulová",J1064,0)</f>
        <v>0</v>
      </c>
      <c r="BJ1064" s="20" t="s">
        <v>77</v>
      </c>
      <c r="BK1064" s="212">
        <f>ROUND(I1064*H1064,2)</f>
        <v>0</v>
      </c>
      <c r="BL1064" s="20" t="s">
        <v>285</v>
      </c>
      <c r="BM1064" s="211" t="s">
        <v>1080</v>
      </c>
    </row>
    <row r="1065" s="2" customFormat="1" ht="24.15" customHeight="1">
      <c r="A1065" s="41"/>
      <c r="B1065" s="42"/>
      <c r="C1065" s="200" t="s">
        <v>1081</v>
      </c>
      <c r="D1065" s="200" t="s">
        <v>124</v>
      </c>
      <c r="E1065" s="201" t="s">
        <v>1082</v>
      </c>
      <c r="F1065" s="202" t="s">
        <v>1083</v>
      </c>
      <c r="G1065" s="203" t="s">
        <v>127</v>
      </c>
      <c r="H1065" s="204">
        <v>1</v>
      </c>
      <c r="I1065" s="205"/>
      <c r="J1065" s="206">
        <f>ROUND(I1065*H1065,2)</f>
        <v>0</v>
      </c>
      <c r="K1065" s="202" t="s">
        <v>19</v>
      </c>
      <c r="L1065" s="47"/>
      <c r="M1065" s="207" t="s">
        <v>19</v>
      </c>
      <c r="N1065" s="208" t="s">
        <v>43</v>
      </c>
      <c r="O1065" s="87"/>
      <c r="P1065" s="209">
        <f>O1065*H1065</f>
        <v>0</v>
      </c>
      <c r="Q1065" s="209">
        <v>0</v>
      </c>
      <c r="R1065" s="209">
        <f>Q1065*H1065</f>
        <v>0</v>
      </c>
      <c r="S1065" s="209">
        <v>0</v>
      </c>
      <c r="T1065" s="210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11" t="s">
        <v>285</v>
      </c>
      <c r="AT1065" s="211" t="s">
        <v>124</v>
      </c>
      <c r="AU1065" s="211" t="s">
        <v>79</v>
      </c>
      <c r="AY1065" s="20" t="s">
        <v>121</v>
      </c>
      <c r="BE1065" s="212">
        <f>IF(N1065="základní",J1065,0)</f>
        <v>0</v>
      </c>
      <c r="BF1065" s="212">
        <f>IF(N1065="snížená",J1065,0)</f>
        <v>0</v>
      </c>
      <c r="BG1065" s="212">
        <f>IF(N1065="zákl. přenesená",J1065,0)</f>
        <v>0</v>
      </c>
      <c r="BH1065" s="212">
        <f>IF(N1065="sníž. přenesená",J1065,0)</f>
        <v>0</v>
      </c>
      <c r="BI1065" s="212">
        <f>IF(N1065="nulová",J1065,0)</f>
        <v>0</v>
      </c>
      <c r="BJ1065" s="20" t="s">
        <v>77</v>
      </c>
      <c r="BK1065" s="212">
        <f>ROUND(I1065*H1065,2)</f>
        <v>0</v>
      </c>
      <c r="BL1065" s="20" t="s">
        <v>285</v>
      </c>
      <c r="BM1065" s="211" t="s">
        <v>1084</v>
      </c>
    </row>
    <row r="1066" s="2" customFormat="1" ht="21.75" customHeight="1">
      <c r="A1066" s="41"/>
      <c r="B1066" s="42"/>
      <c r="C1066" s="200" t="s">
        <v>1085</v>
      </c>
      <c r="D1066" s="200" t="s">
        <v>124</v>
      </c>
      <c r="E1066" s="201" t="s">
        <v>1086</v>
      </c>
      <c r="F1066" s="202" t="s">
        <v>1087</v>
      </c>
      <c r="G1066" s="203" t="s">
        <v>127</v>
      </c>
      <c r="H1066" s="204">
        <v>10</v>
      </c>
      <c r="I1066" s="205"/>
      <c r="J1066" s="206">
        <f>ROUND(I1066*H1066,2)</f>
        <v>0</v>
      </c>
      <c r="K1066" s="202" t="s">
        <v>19</v>
      </c>
      <c r="L1066" s="47"/>
      <c r="M1066" s="207" t="s">
        <v>19</v>
      </c>
      <c r="N1066" s="208" t="s">
        <v>43</v>
      </c>
      <c r="O1066" s="87"/>
      <c r="P1066" s="209">
        <f>O1066*H1066</f>
        <v>0</v>
      </c>
      <c r="Q1066" s="209">
        <v>0</v>
      </c>
      <c r="R1066" s="209">
        <f>Q1066*H1066</f>
        <v>0</v>
      </c>
      <c r="S1066" s="209">
        <v>0</v>
      </c>
      <c r="T1066" s="210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11" t="s">
        <v>285</v>
      </c>
      <c r="AT1066" s="211" t="s">
        <v>124</v>
      </c>
      <c r="AU1066" s="211" t="s">
        <v>79</v>
      </c>
      <c r="AY1066" s="20" t="s">
        <v>121</v>
      </c>
      <c r="BE1066" s="212">
        <f>IF(N1066="základní",J1066,0)</f>
        <v>0</v>
      </c>
      <c r="BF1066" s="212">
        <f>IF(N1066="snížená",J1066,0)</f>
        <v>0</v>
      </c>
      <c r="BG1066" s="212">
        <f>IF(N1066="zákl. přenesená",J1066,0)</f>
        <v>0</v>
      </c>
      <c r="BH1066" s="212">
        <f>IF(N1066="sníž. přenesená",J1066,0)</f>
        <v>0</v>
      </c>
      <c r="BI1066" s="212">
        <f>IF(N1066="nulová",J1066,0)</f>
        <v>0</v>
      </c>
      <c r="BJ1066" s="20" t="s">
        <v>77</v>
      </c>
      <c r="BK1066" s="212">
        <f>ROUND(I1066*H1066,2)</f>
        <v>0</v>
      </c>
      <c r="BL1066" s="20" t="s">
        <v>285</v>
      </c>
      <c r="BM1066" s="211" t="s">
        <v>1088</v>
      </c>
    </row>
    <row r="1067" s="2" customFormat="1" ht="16.5" customHeight="1">
      <c r="A1067" s="41"/>
      <c r="B1067" s="42"/>
      <c r="C1067" s="200" t="s">
        <v>1089</v>
      </c>
      <c r="D1067" s="200" t="s">
        <v>124</v>
      </c>
      <c r="E1067" s="201" t="s">
        <v>1090</v>
      </c>
      <c r="F1067" s="202" t="s">
        <v>1091</v>
      </c>
      <c r="G1067" s="203" t="s">
        <v>145</v>
      </c>
      <c r="H1067" s="204">
        <v>8</v>
      </c>
      <c r="I1067" s="205"/>
      <c r="J1067" s="206">
        <f>ROUND(I1067*H1067,2)</f>
        <v>0</v>
      </c>
      <c r="K1067" s="202" t="s">
        <v>128</v>
      </c>
      <c r="L1067" s="47"/>
      <c r="M1067" s="207" t="s">
        <v>19</v>
      </c>
      <c r="N1067" s="208" t="s">
        <v>43</v>
      </c>
      <c r="O1067" s="87"/>
      <c r="P1067" s="209">
        <f>O1067*H1067</f>
        <v>0</v>
      </c>
      <c r="Q1067" s="209">
        <v>0</v>
      </c>
      <c r="R1067" s="209">
        <f>Q1067*H1067</f>
        <v>0</v>
      </c>
      <c r="S1067" s="209">
        <v>0</v>
      </c>
      <c r="T1067" s="210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11" t="s">
        <v>285</v>
      </c>
      <c r="AT1067" s="211" t="s">
        <v>124</v>
      </c>
      <c r="AU1067" s="211" t="s">
        <v>79</v>
      </c>
      <c r="AY1067" s="20" t="s">
        <v>121</v>
      </c>
      <c r="BE1067" s="212">
        <f>IF(N1067="základní",J1067,0)</f>
        <v>0</v>
      </c>
      <c r="BF1067" s="212">
        <f>IF(N1067="snížená",J1067,0)</f>
        <v>0</v>
      </c>
      <c r="BG1067" s="212">
        <f>IF(N1067="zákl. přenesená",J1067,0)</f>
        <v>0</v>
      </c>
      <c r="BH1067" s="212">
        <f>IF(N1067="sníž. přenesená",J1067,0)</f>
        <v>0</v>
      </c>
      <c r="BI1067" s="212">
        <f>IF(N1067="nulová",J1067,0)</f>
        <v>0</v>
      </c>
      <c r="BJ1067" s="20" t="s">
        <v>77</v>
      </c>
      <c r="BK1067" s="212">
        <f>ROUND(I1067*H1067,2)</f>
        <v>0</v>
      </c>
      <c r="BL1067" s="20" t="s">
        <v>285</v>
      </c>
      <c r="BM1067" s="211" t="s">
        <v>1092</v>
      </c>
    </row>
    <row r="1068" s="2" customFormat="1">
      <c r="A1068" s="41"/>
      <c r="B1068" s="42"/>
      <c r="C1068" s="43"/>
      <c r="D1068" s="213" t="s">
        <v>131</v>
      </c>
      <c r="E1068" s="43"/>
      <c r="F1068" s="214" t="s">
        <v>1093</v>
      </c>
      <c r="G1068" s="43"/>
      <c r="H1068" s="43"/>
      <c r="I1068" s="215"/>
      <c r="J1068" s="43"/>
      <c r="K1068" s="43"/>
      <c r="L1068" s="47"/>
      <c r="M1068" s="216"/>
      <c r="N1068" s="217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131</v>
      </c>
      <c r="AU1068" s="20" t="s">
        <v>79</v>
      </c>
    </row>
    <row r="1069" s="13" customFormat="1">
      <c r="A1069" s="13"/>
      <c r="B1069" s="218"/>
      <c r="C1069" s="219"/>
      <c r="D1069" s="220" t="s">
        <v>133</v>
      </c>
      <c r="E1069" s="221" t="s">
        <v>19</v>
      </c>
      <c r="F1069" s="222" t="s">
        <v>231</v>
      </c>
      <c r="G1069" s="219"/>
      <c r="H1069" s="221" t="s">
        <v>19</v>
      </c>
      <c r="I1069" s="223"/>
      <c r="J1069" s="219"/>
      <c r="K1069" s="219"/>
      <c r="L1069" s="224"/>
      <c r="M1069" s="225"/>
      <c r="N1069" s="226"/>
      <c r="O1069" s="226"/>
      <c r="P1069" s="226"/>
      <c r="Q1069" s="226"/>
      <c r="R1069" s="226"/>
      <c r="S1069" s="226"/>
      <c r="T1069" s="22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28" t="s">
        <v>133</v>
      </c>
      <c r="AU1069" s="228" t="s">
        <v>79</v>
      </c>
      <c r="AV1069" s="13" t="s">
        <v>77</v>
      </c>
      <c r="AW1069" s="13" t="s">
        <v>33</v>
      </c>
      <c r="AX1069" s="13" t="s">
        <v>72</v>
      </c>
      <c r="AY1069" s="228" t="s">
        <v>121</v>
      </c>
    </row>
    <row r="1070" s="14" customFormat="1">
      <c r="A1070" s="14"/>
      <c r="B1070" s="229"/>
      <c r="C1070" s="230"/>
      <c r="D1070" s="220" t="s">
        <v>133</v>
      </c>
      <c r="E1070" s="231" t="s">
        <v>19</v>
      </c>
      <c r="F1070" s="232" t="s">
        <v>197</v>
      </c>
      <c r="G1070" s="230"/>
      <c r="H1070" s="233">
        <v>8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39" t="s">
        <v>133</v>
      </c>
      <c r="AU1070" s="239" t="s">
        <v>79</v>
      </c>
      <c r="AV1070" s="14" t="s">
        <v>79</v>
      </c>
      <c r="AW1070" s="14" t="s">
        <v>33</v>
      </c>
      <c r="AX1070" s="14" t="s">
        <v>77</v>
      </c>
      <c r="AY1070" s="239" t="s">
        <v>121</v>
      </c>
    </row>
    <row r="1071" s="2" customFormat="1" ht="16.5" customHeight="1">
      <c r="A1071" s="41"/>
      <c r="B1071" s="42"/>
      <c r="C1071" s="251" t="s">
        <v>1094</v>
      </c>
      <c r="D1071" s="251" t="s">
        <v>211</v>
      </c>
      <c r="E1071" s="252" t="s">
        <v>1095</v>
      </c>
      <c r="F1071" s="253" t="s">
        <v>1096</v>
      </c>
      <c r="G1071" s="254" t="s">
        <v>145</v>
      </c>
      <c r="H1071" s="255">
        <v>8</v>
      </c>
      <c r="I1071" s="256"/>
      <c r="J1071" s="257">
        <f>ROUND(I1071*H1071,2)</f>
        <v>0</v>
      </c>
      <c r="K1071" s="253" t="s">
        <v>128</v>
      </c>
      <c r="L1071" s="258"/>
      <c r="M1071" s="259" t="s">
        <v>19</v>
      </c>
      <c r="N1071" s="260" t="s">
        <v>43</v>
      </c>
      <c r="O1071" s="87"/>
      <c r="P1071" s="209">
        <f>O1071*H1071</f>
        <v>0</v>
      </c>
      <c r="Q1071" s="209">
        <v>0.0028999999999999998</v>
      </c>
      <c r="R1071" s="209">
        <f>Q1071*H1071</f>
        <v>0.023199999999999998</v>
      </c>
      <c r="S1071" s="209">
        <v>0</v>
      </c>
      <c r="T1071" s="210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11" t="s">
        <v>410</v>
      </c>
      <c r="AT1071" s="211" t="s">
        <v>211</v>
      </c>
      <c r="AU1071" s="211" t="s">
        <v>79</v>
      </c>
      <c r="AY1071" s="20" t="s">
        <v>121</v>
      </c>
      <c r="BE1071" s="212">
        <f>IF(N1071="základní",J1071,0)</f>
        <v>0</v>
      </c>
      <c r="BF1071" s="212">
        <f>IF(N1071="snížená",J1071,0)</f>
        <v>0</v>
      </c>
      <c r="BG1071" s="212">
        <f>IF(N1071="zákl. přenesená",J1071,0)</f>
        <v>0</v>
      </c>
      <c r="BH1071" s="212">
        <f>IF(N1071="sníž. přenesená",J1071,0)</f>
        <v>0</v>
      </c>
      <c r="BI1071" s="212">
        <f>IF(N1071="nulová",J1071,0)</f>
        <v>0</v>
      </c>
      <c r="BJ1071" s="20" t="s">
        <v>77</v>
      </c>
      <c r="BK1071" s="212">
        <f>ROUND(I1071*H1071,2)</f>
        <v>0</v>
      </c>
      <c r="BL1071" s="20" t="s">
        <v>285</v>
      </c>
      <c r="BM1071" s="211" t="s">
        <v>1097</v>
      </c>
    </row>
    <row r="1072" s="2" customFormat="1" ht="24.15" customHeight="1">
      <c r="A1072" s="41"/>
      <c r="B1072" s="42"/>
      <c r="C1072" s="200" t="s">
        <v>1098</v>
      </c>
      <c r="D1072" s="200" t="s">
        <v>124</v>
      </c>
      <c r="E1072" s="201" t="s">
        <v>1099</v>
      </c>
      <c r="F1072" s="202" t="s">
        <v>1100</v>
      </c>
      <c r="G1072" s="203" t="s">
        <v>840</v>
      </c>
      <c r="H1072" s="272"/>
      <c r="I1072" s="205"/>
      <c r="J1072" s="206">
        <f>ROUND(I1072*H1072,2)</f>
        <v>0</v>
      </c>
      <c r="K1072" s="202" t="s">
        <v>128</v>
      </c>
      <c r="L1072" s="47"/>
      <c r="M1072" s="207" t="s">
        <v>19</v>
      </c>
      <c r="N1072" s="208" t="s">
        <v>43</v>
      </c>
      <c r="O1072" s="87"/>
      <c r="P1072" s="209">
        <f>O1072*H1072</f>
        <v>0</v>
      </c>
      <c r="Q1072" s="209">
        <v>0</v>
      </c>
      <c r="R1072" s="209">
        <f>Q1072*H1072</f>
        <v>0</v>
      </c>
      <c r="S1072" s="209">
        <v>0</v>
      </c>
      <c r="T1072" s="210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11" t="s">
        <v>285</v>
      </c>
      <c r="AT1072" s="211" t="s">
        <v>124</v>
      </c>
      <c r="AU1072" s="211" t="s">
        <v>79</v>
      </c>
      <c r="AY1072" s="20" t="s">
        <v>121</v>
      </c>
      <c r="BE1072" s="212">
        <f>IF(N1072="základní",J1072,0)</f>
        <v>0</v>
      </c>
      <c r="BF1072" s="212">
        <f>IF(N1072="snížená",J1072,0)</f>
        <v>0</v>
      </c>
      <c r="BG1072" s="212">
        <f>IF(N1072="zákl. přenesená",J1072,0)</f>
        <v>0</v>
      </c>
      <c r="BH1072" s="212">
        <f>IF(N1072="sníž. přenesená",J1072,0)</f>
        <v>0</v>
      </c>
      <c r="BI1072" s="212">
        <f>IF(N1072="nulová",J1072,0)</f>
        <v>0</v>
      </c>
      <c r="BJ1072" s="20" t="s">
        <v>77</v>
      </c>
      <c r="BK1072" s="212">
        <f>ROUND(I1072*H1072,2)</f>
        <v>0</v>
      </c>
      <c r="BL1072" s="20" t="s">
        <v>285</v>
      </c>
      <c r="BM1072" s="211" t="s">
        <v>1101</v>
      </c>
    </row>
    <row r="1073" s="2" customFormat="1">
      <c r="A1073" s="41"/>
      <c r="B1073" s="42"/>
      <c r="C1073" s="43"/>
      <c r="D1073" s="213" t="s">
        <v>131</v>
      </c>
      <c r="E1073" s="43"/>
      <c r="F1073" s="214" t="s">
        <v>1102</v>
      </c>
      <c r="G1073" s="43"/>
      <c r="H1073" s="43"/>
      <c r="I1073" s="215"/>
      <c r="J1073" s="43"/>
      <c r="K1073" s="43"/>
      <c r="L1073" s="47"/>
      <c r="M1073" s="216"/>
      <c r="N1073" s="217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131</v>
      </c>
      <c r="AU1073" s="20" t="s">
        <v>79</v>
      </c>
    </row>
    <row r="1074" s="12" customFormat="1" ht="22.8" customHeight="1">
      <c r="A1074" s="12"/>
      <c r="B1074" s="184"/>
      <c r="C1074" s="185"/>
      <c r="D1074" s="186" t="s">
        <v>71</v>
      </c>
      <c r="E1074" s="198" t="s">
        <v>1103</v>
      </c>
      <c r="F1074" s="198" t="s">
        <v>1104</v>
      </c>
      <c r="G1074" s="185"/>
      <c r="H1074" s="185"/>
      <c r="I1074" s="188"/>
      <c r="J1074" s="199">
        <f>BK1074</f>
        <v>0</v>
      </c>
      <c r="K1074" s="185"/>
      <c r="L1074" s="190"/>
      <c r="M1074" s="191"/>
      <c r="N1074" s="192"/>
      <c r="O1074" s="192"/>
      <c r="P1074" s="193">
        <f>SUM(P1075:P1086)</f>
        <v>0</v>
      </c>
      <c r="Q1074" s="192"/>
      <c r="R1074" s="193">
        <f>SUM(R1075:R1086)</f>
        <v>0.0031786000000000002</v>
      </c>
      <c r="S1074" s="192"/>
      <c r="T1074" s="194">
        <f>SUM(T1075:T1086)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195" t="s">
        <v>79</v>
      </c>
      <c r="AT1074" s="196" t="s">
        <v>71</v>
      </c>
      <c r="AU1074" s="196" t="s">
        <v>77</v>
      </c>
      <c r="AY1074" s="195" t="s">
        <v>121</v>
      </c>
      <c r="BK1074" s="197">
        <f>SUM(BK1075:BK1086)</f>
        <v>0</v>
      </c>
    </row>
    <row r="1075" s="2" customFormat="1" ht="16.5" customHeight="1">
      <c r="A1075" s="41"/>
      <c r="B1075" s="42"/>
      <c r="C1075" s="200" t="s">
        <v>1105</v>
      </c>
      <c r="D1075" s="200" t="s">
        <v>124</v>
      </c>
      <c r="E1075" s="201" t="s">
        <v>1106</v>
      </c>
      <c r="F1075" s="202" t="s">
        <v>1107</v>
      </c>
      <c r="G1075" s="203" t="s">
        <v>138</v>
      </c>
      <c r="H1075" s="204">
        <v>6.9100000000000001</v>
      </c>
      <c r="I1075" s="205"/>
      <c r="J1075" s="206">
        <f>ROUND(I1075*H1075,2)</f>
        <v>0</v>
      </c>
      <c r="K1075" s="202" t="s">
        <v>128</v>
      </c>
      <c r="L1075" s="47"/>
      <c r="M1075" s="207" t="s">
        <v>19</v>
      </c>
      <c r="N1075" s="208" t="s">
        <v>43</v>
      </c>
      <c r="O1075" s="87"/>
      <c r="P1075" s="209">
        <f>O1075*H1075</f>
        <v>0</v>
      </c>
      <c r="Q1075" s="209">
        <v>0.00020000000000000001</v>
      </c>
      <c r="R1075" s="209">
        <f>Q1075*H1075</f>
        <v>0.0013820000000000002</v>
      </c>
      <c r="S1075" s="209">
        <v>0</v>
      </c>
      <c r="T1075" s="210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11" t="s">
        <v>285</v>
      </c>
      <c r="AT1075" s="211" t="s">
        <v>124</v>
      </c>
      <c r="AU1075" s="211" t="s">
        <v>79</v>
      </c>
      <c r="AY1075" s="20" t="s">
        <v>121</v>
      </c>
      <c r="BE1075" s="212">
        <f>IF(N1075="základní",J1075,0)</f>
        <v>0</v>
      </c>
      <c r="BF1075" s="212">
        <f>IF(N1075="snížená",J1075,0)</f>
        <v>0</v>
      </c>
      <c r="BG1075" s="212">
        <f>IF(N1075="zákl. přenesená",J1075,0)</f>
        <v>0</v>
      </c>
      <c r="BH1075" s="212">
        <f>IF(N1075="sníž. přenesená",J1075,0)</f>
        <v>0</v>
      </c>
      <c r="BI1075" s="212">
        <f>IF(N1075="nulová",J1075,0)</f>
        <v>0</v>
      </c>
      <c r="BJ1075" s="20" t="s">
        <v>77</v>
      </c>
      <c r="BK1075" s="212">
        <f>ROUND(I1075*H1075,2)</f>
        <v>0</v>
      </c>
      <c r="BL1075" s="20" t="s">
        <v>285</v>
      </c>
      <c r="BM1075" s="211" t="s">
        <v>1108</v>
      </c>
    </row>
    <row r="1076" s="2" customFormat="1">
      <c r="A1076" s="41"/>
      <c r="B1076" s="42"/>
      <c r="C1076" s="43"/>
      <c r="D1076" s="213" t="s">
        <v>131</v>
      </c>
      <c r="E1076" s="43"/>
      <c r="F1076" s="214" t="s">
        <v>1109</v>
      </c>
      <c r="G1076" s="43"/>
      <c r="H1076" s="43"/>
      <c r="I1076" s="215"/>
      <c r="J1076" s="43"/>
      <c r="K1076" s="43"/>
      <c r="L1076" s="47"/>
      <c r="M1076" s="216"/>
      <c r="N1076" s="217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131</v>
      </c>
      <c r="AU1076" s="20" t="s">
        <v>79</v>
      </c>
    </row>
    <row r="1077" s="13" customFormat="1">
      <c r="A1077" s="13"/>
      <c r="B1077" s="218"/>
      <c r="C1077" s="219"/>
      <c r="D1077" s="220" t="s">
        <v>133</v>
      </c>
      <c r="E1077" s="221" t="s">
        <v>19</v>
      </c>
      <c r="F1077" s="222" t="s">
        <v>1110</v>
      </c>
      <c r="G1077" s="219"/>
      <c r="H1077" s="221" t="s">
        <v>19</v>
      </c>
      <c r="I1077" s="223"/>
      <c r="J1077" s="219"/>
      <c r="K1077" s="219"/>
      <c r="L1077" s="224"/>
      <c r="M1077" s="225"/>
      <c r="N1077" s="226"/>
      <c r="O1077" s="226"/>
      <c r="P1077" s="226"/>
      <c r="Q1077" s="226"/>
      <c r="R1077" s="226"/>
      <c r="S1077" s="226"/>
      <c r="T1077" s="227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28" t="s">
        <v>133</v>
      </c>
      <c r="AU1077" s="228" t="s">
        <v>79</v>
      </c>
      <c r="AV1077" s="13" t="s">
        <v>77</v>
      </c>
      <c r="AW1077" s="13" t="s">
        <v>33</v>
      </c>
      <c r="AX1077" s="13" t="s">
        <v>72</v>
      </c>
      <c r="AY1077" s="228" t="s">
        <v>121</v>
      </c>
    </row>
    <row r="1078" s="13" customFormat="1">
      <c r="A1078" s="13"/>
      <c r="B1078" s="218"/>
      <c r="C1078" s="219"/>
      <c r="D1078" s="220" t="s">
        <v>133</v>
      </c>
      <c r="E1078" s="221" t="s">
        <v>19</v>
      </c>
      <c r="F1078" s="222" t="s">
        <v>179</v>
      </c>
      <c r="G1078" s="219"/>
      <c r="H1078" s="221" t="s">
        <v>19</v>
      </c>
      <c r="I1078" s="223"/>
      <c r="J1078" s="219"/>
      <c r="K1078" s="219"/>
      <c r="L1078" s="224"/>
      <c r="M1078" s="225"/>
      <c r="N1078" s="226"/>
      <c r="O1078" s="226"/>
      <c r="P1078" s="226"/>
      <c r="Q1078" s="226"/>
      <c r="R1078" s="226"/>
      <c r="S1078" s="226"/>
      <c r="T1078" s="22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28" t="s">
        <v>133</v>
      </c>
      <c r="AU1078" s="228" t="s">
        <v>79</v>
      </c>
      <c r="AV1078" s="13" t="s">
        <v>77</v>
      </c>
      <c r="AW1078" s="13" t="s">
        <v>33</v>
      </c>
      <c r="AX1078" s="13" t="s">
        <v>72</v>
      </c>
      <c r="AY1078" s="228" t="s">
        <v>121</v>
      </c>
    </row>
    <row r="1079" s="14" customFormat="1">
      <c r="A1079" s="14"/>
      <c r="B1079" s="229"/>
      <c r="C1079" s="230"/>
      <c r="D1079" s="220" t="s">
        <v>133</v>
      </c>
      <c r="E1079" s="231" t="s">
        <v>19</v>
      </c>
      <c r="F1079" s="232" t="s">
        <v>1111</v>
      </c>
      <c r="G1079" s="230"/>
      <c r="H1079" s="233">
        <v>2.8599999999999999</v>
      </c>
      <c r="I1079" s="234"/>
      <c r="J1079" s="230"/>
      <c r="K1079" s="230"/>
      <c r="L1079" s="235"/>
      <c r="M1079" s="236"/>
      <c r="N1079" s="237"/>
      <c r="O1079" s="237"/>
      <c r="P1079" s="237"/>
      <c r="Q1079" s="237"/>
      <c r="R1079" s="237"/>
      <c r="S1079" s="237"/>
      <c r="T1079" s="238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39" t="s">
        <v>133</v>
      </c>
      <c r="AU1079" s="239" t="s">
        <v>79</v>
      </c>
      <c r="AV1079" s="14" t="s">
        <v>79</v>
      </c>
      <c r="AW1079" s="14" t="s">
        <v>33</v>
      </c>
      <c r="AX1079" s="14" t="s">
        <v>72</v>
      </c>
      <c r="AY1079" s="239" t="s">
        <v>121</v>
      </c>
    </row>
    <row r="1080" s="13" customFormat="1">
      <c r="A1080" s="13"/>
      <c r="B1080" s="218"/>
      <c r="C1080" s="219"/>
      <c r="D1080" s="220" t="s">
        <v>133</v>
      </c>
      <c r="E1080" s="221" t="s">
        <v>19</v>
      </c>
      <c r="F1080" s="222" t="s">
        <v>181</v>
      </c>
      <c r="G1080" s="219"/>
      <c r="H1080" s="221" t="s">
        <v>19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28" t="s">
        <v>133</v>
      </c>
      <c r="AU1080" s="228" t="s">
        <v>79</v>
      </c>
      <c r="AV1080" s="13" t="s">
        <v>77</v>
      </c>
      <c r="AW1080" s="13" t="s">
        <v>33</v>
      </c>
      <c r="AX1080" s="13" t="s">
        <v>72</v>
      </c>
      <c r="AY1080" s="228" t="s">
        <v>121</v>
      </c>
    </row>
    <row r="1081" s="14" customFormat="1">
      <c r="A1081" s="14"/>
      <c r="B1081" s="229"/>
      <c r="C1081" s="230"/>
      <c r="D1081" s="220" t="s">
        <v>133</v>
      </c>
      <c r="E1081" s="231" t="s">
        <v>19</v>
      </c>
      <c r="F1081" s="232" t="s">
        <v>1112</v>
      </c>
      <c r="G1081" s="230"/>
      <c r="H1081" s="233">
        <v>1.4299999999999999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39" t="s">
        <v>133</v>
      </c>
      <c r="AU1081" s="239" t="s">
        <v>79</v>
      </c>
      <c r="AV1081" s="14" t="s">
        <v>79</v>
      </c>
      <c r="AW1081" s="14" t="s">
        <v>33</v>
      </c>
      <c r="AX1081" s="14" t="s">
        <v>72</v>
      </c>
      <c r="AY1081" s="239" t="s">
        <v>121</v>
      </c>
    </row>
    <row r="1082" s="13" customFormat="1">
      <c r="A1082" s="13"/>
      <c r="B1082" s="218"/>
      <c r="C1082" s="219"/>
      <c r="D1082" s="220" t="s">
        <v>133</v>
      </c>
      <c r="E1082" s="221" t="s">
        <v>19</v>
      </c>
      <c r="F1082" s="222" t="s">
        <v>182</v>
      </c>
      <c r="G1082" s="219"/>
      <c r="H1082" s="221" t="s">
        <v>19</v>
      </c>
      <c r="I1082" s="223"/>
      <c r="J1082" s="219"/>
      <c r="K1082" s="219"/>
      <c r="L1082" s="224"/>
      <c r="M1082" s="225"/>
      <c r="N1082" s="226"/>
      <c r="O1082" s="226"/>
      <c r="P1082" s="226"/>
      <c r="Q1082" s="226"/>
      <c r="R1082" s="226"/>
      <c r="S1082" s="226"/>
      <c r="T1082" s="22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28" t="s">
        <v>133</v>
      </c>
      <c r="AU1082" s="228" t="s">
        <v>79</v>
      </c>
      <c r="AV1082" s="13" t="s">
        <v>77</v>
      </c>
      <c r="AW1082" s="13" t="s">
        <v>33</v>
      </c>
      <c r="AX1082" s="13" t="s">
        <v>72</v>
      </c>
      <c r="AY1082" s="228" t="s">
        <v>121</v>
      </c>
    </row>
    <row r="1083" s="14" customFormat="1">
      <c r="A1083" s="14"/>
      <c r="B1083" s="229"/>
      <c r="C1083" s="230"/>
      <c r="D1083" s="220" t="s">
        <v>133</v>
      </c>
      <c r="E1083" s="231" t="s">
        <v>19</v>
      </c>
      <c r="F1083" s="232" t="s">
        <v>1113</v>
      </c>
      <c r="G1083" s="230"/>
      <c r="H1083" s="233">
        <v>2.6200000000000001</v>
      </c>
      <c r="I1083" s="234"/>
      <c r="J1083" s="230"/>
      <c r="K1083" s="230"/>
      <c r="L1083" s="235"/>
      <c r="M1083" s="236"/>
      <c r="N1083" s="237"/>
      <c r="O1083" s="237"/>
      <c r="P1083" s="237"/>
      <c r="Q1083" s="237"/>
      <c r="R1083" s="237"/>
      <c r="S1083" s="237"/>
      <c r="T1083" s="23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39" t="s">
        <v>133</v>
      </c>
      <c r="AU1083" s="239" t="s">
        <v>79</v>
      </c>
      <c r="AV1083" s="14" t="s">
        <v>79</v>
      </c>
      <c r="AW1083" s="14" t="s">
        <v>33</v>
      </c>
      <c r="AX1083" s="14" t="s">
        <v>72</v>
      </c>
      <c r="AY1083" s="239" t="s">
        <v>121</v>
      </c>
    </row>
    <row r="1084" s="15" customFormat="1">
      <c r="A1084" s="15"/>
      <c r="B1084" s="240"/>
      <c r="C1084" s="241"/>
      <c r="D1084" s="220" t="s">
        <v>133</v>
      </c>
      <c r="E1084" s="242" t="s">
        <v>19</v>
      </c>
      <c r="F1084" s="243" t="s">
        <v>173</v>
      </c>
      <c r="G1084" s="241"/>
      <c r="H1084" s="244">
        <v>6.9100000000000001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0" t="s">
        <v>133</v>
      </c>
      <c r="AU1084" s="250" t="s">
        <v>79</v>
      </c>
      <c r="AV1084" s="15" t="s">
        <v>129</v>
      </c>
      <c r="AW1084" s="15" t="s">
        <v>33</v>
      </c>
      <c r="AX1084" s="15" t="s">
        <v>77</v>
      </c>
      <c r="AY1084" s="250" t="s">
        <v>121</v>
      </c>
    </row>
    <row r="1085" s="2" customFormat="1" ht="24.15" customHeight="1">
      <c r="A1085" s="41"/>
      <c r="B1085" s="42"/>
      <c r="C1085" s="200" t="s">
        <v>1114</v>
      </c>
      <c r="D1085" s="200" t="s">
        <v>124</v>
      </c>
      <c r="E1085" s="201" t="s">
        <v>1115</v>
      </c>
      <c r="F1085" s="202" t="s">
        <v>1116</v>
      </c>
      <c r="G1085" s="203" t="s">
        <v>138</v>
      </c>
      <c r="H1085" s="204">
        <v>6.9100000000000001</v>
      </c>
      <c r="I1085" s="205"/>
      <c r="J1085" s="206">
        <f>ROUND(I1085*H1085,2)</f>
        <v>0</v>
      </c>
      <c r="K1085" s="202" t="s">
        <v>128</v>
      </c>
      <c r="L1085" s="47"/>
      <c r="M1085" s="207" t="s">
        <v>19</v>
      </c>
      <c r="N1085" s="208" t="s">
        <v>43</v>
      </c>
      <c r="O1085" s="87"/>
      <c r="P1085" s="209">
        <f>O1085*H1085</f>
        <v>0</v>
      </c>
      <c r="Q1085" s="209">
        <v>0.00025999999999999998</v>
      </c>
      <c r="R1085" s="209">
        <f>Q1085*H1085</f>
        <v>0.0017966</v>
      </c>
      <c r="S1085" s="209">
        <v>0</v>
      </c>
      <c r="T1085" s="210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11" t="s">
        <v>285</v>
      </c>
      <c r="AT1085" s="211" t="s">
        <v>124</v>
      </c>
      <c r="AU1085" s="211" t="s">
        <v>79</v>
      </c>
      <c r="AY1085" s="20" t="s">
        <v>121</v>
      </c>
      <c r="BE1085" s="212">
        <f>IF(N1085="základní",J1085,0)</f>
        <v>0</v>
      </c>
      <c r="BF1085" s="212">
        <f>IF(N1085="snížená",J1085,0)</f>
        <v>0</v>
      </c>
      <c r="BG1085" s="212">
        <f>IF(N1085="zákl. přenesená",J1085,0)</f>
        <v>0</v>
      </c>
      <c r="BH1085" s="212">
        <f>IF(N1085="sníž. přenesená",J1085,0)</f>
        <v>0</v>
      </c>
      <c r="BI1085" s="212">
        <f>IF(N1085="nulová",J1085,0)</f>
        <v>0</v>
      </c>
      <c r="BJ1085" s="20" t="s">
        <v>77</v>
      </c>
      <c r="BK1085" s="212">
        <f>ROUND(I1085*H1085,2)</f>
        <v>0</v>
      </c>
      <c r="BL1085" s="20" t="s">
        <v>285</v>
      </c>
      <c r="BM1085" s="211" t="s">
        <v>1117</v>
      </c>
    </row>
    <row r="1086" s="2" customFormat="1">
      <c r="A1086" s="41"/>
      <c r="B1086" s="42"/>
      <c r="C1086" s="43"/>
      <c r="D1086" s="213" t="s">
        <v>131</v>
      </c>
      <c r="E1086" s="43"/>
      <c r="F1086" s="214" t="s">
        <v>1118</v>
      </c>
      <c r="G1086" s="43"/>
      <c r="H1086" s="43"/>
      <c r="I1086" s="215"/>
      <c r="J1086" s="43"/>
      <c r="K1086" s="43"/>
      <c r="L1086" s="47"/>
      <c r="M1086" s="216"/>
      <c r="N1086" s="217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131</v>
      </c>
      <c r="AU1086" s="20" t="s">
        <v>79</v>
      </c>
    </row>
    <row r="1087" s="12" customFormat="1" ht="25.92" customHeight="1">
      <c r="A1087" s="12"/>
      <c r="B1087" s="184"/>
      <c r="C1087" s="185"/>
      <c r="D1087" s="186" t="s">
        <v>71</v>
      </c>
      <c r="E1087" s="187" t="s">
        <v>1119</v>
      </c>
      <c r="F1087" s="187" t="s">
        <v>1120</v>
      </c>
      <c r="G1087" s="185"/>
      <c r="H1087" s="185"/>
      <c r="I1087" s="188"/>
      <c r="J1087" s="189">
        <f>BK1087</f>
        <v>0</v>
      </c>
      <c r="K1087" s="185"/>
      <c r="L1087" s="190"/>
      <c r="M1087" s="191"/>
      <c r="N1087" s="192"/>
      <c r="O1087" s="192"/>
      <c r="P1087" s="193">
        <f>P1088+P1090+P1096+P1100</f>
        <v>0</v>
      </c>
      <c r="Q1087" s="192"/>
      <c r="R1087" s="193">
        <f>R1088+R1090+R1096+R1100</f>
        <v>0</v>
      </c>
      <c r="S1087" s="192"/>
      <c r="T1087" s="194">
        <f>T1088+T1090+T1096+T1100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195" t="s">
        <v>135</v>
      </c>
      <c r="AT1087" s="196" t="s">
        <v>71</v>
      </c>
      <c r="AU1087" s="196" t="s">
        <v>72</v>
      </c>
      <c r="AY1087" s="195" t="s">
        <v>121</v>
      </c>
      <c r="BK1087" s="197">
        <f>BK1088+BK1090+BK1096+BK1100</f>
        <v>0</v>
      </c>
    </row>
    <row r="1088" s="12" customFormat="1" ht="22.8" customHeight="1">
      <c r="A1088" s="12"/>
      <c r="B1088" s="184"/>
      <c r="C1088" s="185"/>
      <c r="D1088" s="186" t="s">
        <v>71</v>
      </c>
      <c r="E1088" s="198" t="s">
        <v>1121</v>
      </c>
      <c r="F1088" s="198" t="s">
        <v>1122</v>
      </c>
      <c r="G1088" s="185"/>
      <c r="H1088" s="185"/>
      <c r="I1088" s="188"/>
      <c r="J1088" s="199">
        <f>BK1088</f>
        <v>0</v>
      </c>
      <c r="K1088" s="185"/>
      <c r="L1088" s="190"/>
      <c r="M1088" s="191"/>
      <c r="N1088" s="192"/>
      <c r="O1088" s="192"/>
      <c r="P1088" s="193">
        <f>P1089</f>
        <v>0</v>
      </c>
      <c r="Q1088" s="192"/>
      <c r="R1088" s="193">
        <f>R1089</f>
        <v>0</v>
      </c>
      <c r="S1088" s="192"/>
      <c r="T1088" s="194">
        <f>T1089</f>
        <v>0</v>
      </c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R1088" s="195" t="s">
        <v>135</v>
      </c>
      <c r="AT1088" s="196" t="s">
        <v>71</v>
      </c>
      <c r="AU1088" s="196" t="s">
        <v>77</v>
      </c>
      <c r="AY1088" s="195" t="s">
        <v>121</v>
      </c>
      <c r="BK1088" s="197">
        <f>BK1089</f>
        <v>0</v>
      </c>
    </row>
    <row r="1089" s="2" customFormat="1" ht="16.5" customHeight="1">
      <c r="A1089" s="41"/>
      <c r="B1089" s="42"/>
      <c r="C1089" s="200" t="s">
        <v>1123</v>
      </c>
      <c r="D1089" s="200" t="s">
        <v>124</v>
      </c>
      <c r="E1089" s="201" t="s">
        <v>1124</v>
      </c>
      <c r="F1089" s="202" t="s">
        <v>1125</v>
      </c>
      <c r="G1089" s="203" t="s">
        <v>1126</v>
      </c>
      <c r="H1089" s="204">
        <v>1</v>
      </c>
      <c r="I1089" s="205"/>
      <c r="J1089" s="206">
        <f>ROUND(I1089*H1089,2)</f>
        <v>0</v>
      </c>
      <c r="K1089" s="202" t="s">
        <v>19</v>
      </c>
      <c r="L1089" s="47"/>
      <c r="M1089" s="207" t="s">
        <v>19</v>
      </c>
      <c r="N1089" s="208" t="s">
        <v>43</v>
      </c>
      <c r="O1089" s="87"/>
      <c r="P1089" s="209">
        <f>O1089*H1089</f>
        <v>0</v>
      </c>
      <c r="Q1089" s="209">
        <v>0</v>
      </c>
      <c r="R1089" s="209">
        <f>Q1089*H1089</f>
        <v>0</v>
      </c>
      <c r="S1089" s="209">
        <v>0</v>
      </c>
      <c r="T1089" s="210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11" t="s">
        <v>1127</v>
      </c>
      <c r="AT1089" s="211" t="s">
        <v>124</v>
      </c>
      <c r="AU1089" s="211" t="s">
        <v>79</v>
      </c>
      <c r="AY1089" s="20" t="s">
        <v>121</v>
      </c>
      <c r="BE1089" s="212">
        <f>IF(N1089="základní",J1089,0)</f>
        <v>0</v>
      </c>
      <c r="BF1089" s="212">
        <f>IF(N1089="snížená",J1089,0)</f>
        <v>0</v>
      </c>
      <c r="BG1089" s="212">
        <f>IF(N1089="zákl. přenesená",J1089,0)</f>
        <v>0</v>
      </c>
      <c r="BH1089" s="212">
        <f>IF(N1089="sníž. přenesená",J1089,0)</f>
        <v>0</v>
      </c>
      <c r="BI1089" s="212">
        <f>IF(N1089="nulová",J1089,0)</f>
        <v>0</v>
      </c>
      <c r="BJ1089" s="20" t="s">
        <v>77</v>
      </c>
      <c r="BK1089" s="212">
        <f>ROUND(I1089*H1089,2)</f>
        <v>0</v>
      </c>
      <c r="BL1089" s="20" t="s">
        <v>1127</v>
      </c>
      <c r="BM1089" s="211" t="s">
        <v>1128</v>
      </c>
    </row>
    <row r="1090" s="12" customFormat="1" ht="22.8" customHeight="1">
      <c r="A1090" s="12"/>
      <c r="B1090" s="184"/>
      <c r="C1090" s="185"/>
      <c r="D1090" s="186" t="s">
        <v>71</v>
      </c>
      <c r="E1090" s="198" t="s">
        <v>1129</v>
      </c>
      <c r="F1090" s="198" t="s">
        <v>1130</v>
      </c>
      <c r="G1090" s="185"/>
      <c r="H1090" s="185"/>
      <c r="I1090" s="188"/>
      <c r="J1090" s="199">
        <f>BK1090</f>
        <v>0</v>
      </c>
      <c r="K1090" s="185"/>
      <c r="L1090" s="190"/>
      <c r="M1090" s="191"/>
      <c r="N1090" s="192"/>
      <c r="O1090" s="192"/>
      <c r="P1090" s="193">
        <f>SUM(P1091:P1095)</f>
        <v>0</v>
      </c>
      <c r="Q1090" s="192"/>
      <c r="R1090" s="193">
        <f>SUM(R1091:R1095)</f>
        <v>0</v>
      </c>
      <c r="S1090" s="192"/>
      <c r="T1090" s="194">
        <f>SUM(T1091:T1095)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195" t="s">
        <v>135</v>
      </c>
      <c r="AT1090" s="196" t="s">
        <v>71</v>
      </c>
      <c r="AU1090" s="196" t="s">
        <v>77</v>
      </c>
      <c r="AY1090" s="195" t="s">
        <v>121</v>
      </c>
      <c r="BK1090" s="197">
        <f>SUM(BK1091:BK1095)</f>
        <v>0</v>
      </c>
    </row>
    <row r="1091" s="2" customFormat="1" ht="16.5" customHeight="1">
      <c r="A1091" s="41"/>
      <c r="B1091" s="42"/>
      <c r="C1091" s="200" t="s">
        <v>1131</v>
      </c>
      <c r="D1091" s="200" t="s">
        <v>124</v>
      </c>
      <c r="E1091" s="201" t="s">
        <v>1132</v>
      </c>
      <c r="F1091" s="202" t="s">
        <v>1130</v>
      </c>
      <c r="G1091" s="203" t="s">
        <v>1126</v>
      </c>
      <c r="H1091" s="204">
        <v>1</v>
      </c>
      <c r="I1091" s="205"/>
      <c r="J1091" s="206">
        <f>ROUND(I1091*H1091,2)</f>
        <v>0</v>
      </c>
      <c r="K1091" s="202" t="s">
        <v>128</v>
      </c>
      <c r="L1091" s="47"/>
      <c r="M1091" s="207" t="s">
        <v>19</v>
      </c>
      <c r="N1091" s="208" t="s">
        <v>43</v>
      </c>
      <c r="O1091" s="87"/>
      <c r="P1091" s="209">
        <f>O1091*H1091</f>
        <v>0</v>
      </c>
      <c r="Q1091" s="209">
        <v>0</v>
      </c>
      <c r="R1091" s="209">
        <f>Q1091*H1091</f>
        <v>0</v>
      </c>
      <c r="S1091" s="209">
        <v>0</v>
      </c>
      <c r="T1091" s="210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1" t="s">
        <v>1127</v>
      </c>
      <c r="AT1091" s="211" t="s">
        <v>124</v>
      </c>
      <c r="AU1091" s="211" t="s">
        <v>79</v>
      </c>
      <c r="AY1091" s="20" t="s">
        <v>121</v>
      </c>
      <c r="BE1091" s="212">
        <f>IF(N1091="základní",J1091,0)</f>
        <v>0</v>
      </c>
      <c r="BF1091" s="212">
        <f>IF(N1091="snížená",J1091,0)</f>
        <v>0</v>
      </c>
      <c r="BG1091" s="212">
        <f>IF(N1091="zákl. přenesená",J1091,0)</f>
        <v>0</v>
      </c>
      <c r="BH1091" s="212">
        <f>IF(N1091="sníž. přenesená",J1091,0)</f>
        <v>0</v>
      </c>
      <c r="BI1091" s="212">
        <f>IF(N1091="nulová",J1091,0)</f>
        <v>0</v>
      </c>
      <c r="BJ1091" s="20" t="s">
        <v>77</v>
      </c>
      <c r="BK1091" s="212">
        <f>ROUND(I1091*H1091,2)</f>
        <v>0</v>
      </c>
      <c r="BL1091" s="20" t="s">
        <v>1127</v>
      </c>
      <c r="BM1091" s="211" t="s">
        <v>1133</v>
      </c>
    </row>
    <row r="1092" s="2" customFormat="1">
      <c r="A1092" s="41"/>
      <c r="B1092" s="42"/>
      <c r="C1092" s="43"/>
      <c r="D1092" s="213" t="s">
        <v>131</v>
      </c>
      <c r="E1092" s="43"/>
      <c r="F1092" s="214" t="s">
        <v>1134</v>
      </c>
      <c r="G1092" s="43"/>
      <c r="H1092" s="43"/>
      <c r="I1092" s="215"/>
      <c r="J1092" s="43"/>
      <c r="K1092" s="43"/>
      <c r="L1092" s="47"/>
      <c r="M1092" s="216"/>
      <c r="N1092" s="217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131</v>
      </c>
      <c r="AU1092" s="20" t="s">
        <v>79</v>
      </c>
    </row>
    <row r="1093" s="2" customFormat="1" ht="16.5" customHeight="1">
      <c r="A1093" s="41"/>
      <c r="B1093" s="42"/>
      <c r="C1093" s="200" t="s">
        <v>1135</v>
      </c>
      <c r="D1093" s="200" t="s">
        <v>124</v>
      </c>
      <c r="E1093" s="201" t="s">
        <v>1136</v>
      </c>
      <c r="F1093" s="202" t="s">
        <v>1137</v>
      </c>
      <c r="G1093" s="203" t="s">
        <v>1126</v>
      </c>
      <c r="H1093" s="204">
        <v>1</v>
      </c>
      <c r="I1093" s="205"/>
      <c r="J1093" s="206">
        <f>ROUND(I1093*H1093,2)</f>
        <v>0</v>
      </c>
      <c r="K1093" s="202" t="s">
        <v>128</v>
      </c>
      <c r="L1093" s="47"/>
      <c r="M1093" s="207" t="s">
        <v>19</v>
      </c>
      <c r="N1093" s="208" t="s">
        <v>43</v>
      </c>
      <c r="O1093" s="87"/>
      <c r="P1093" s="209">
        <f>O1093*H1093</f>
        <v>0</v>
      </c>
      <c r="Q1093" s="209">
        <v>0</v>
      </c>
      <c r="R1093" s="209">
        <f>Q1093*H1093</f>
        <v>0</v>
      </c>
      <c r="S1093" s="209">
        <v>0</v>
      </c>
      <c r="T1093" s="210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11" t="s">
        <v>1127</v>
      </c>
      <c r="AT1093" s="211" t="s">
        <v>124</v>
      </c>
      <c r="AU1093" s="211" t="s">
        <v>79</v>
      </c>
      <c r="AY1093" s="20" t="s">
        <v>121</v>
      </c>
      <c r="BE1093" s="212">
        <f>IF(N1093="základní",J1093,0)</f>
        <v>0</v>
      </c>
      <c r="BF1093" s="212">
        <f>IF(N1093="snížená",J1093,0)</f>
        <v>0</v>
      </c>
      <c r="BG1093" s="212">
        <f>IF(N1093="zákl. přenesená",J1093,0)</f>
        <v>0</v>
      </c>
      <c r="BH1093" s="212">
        <f>IF(N1093="sníž. přenesená",J1093,0)</f>
        <v>0</v>
      </c>
      <c r="BI1093" s="212">
        <f>IF(N1093="nulová",J1093,0)</f>
        <v>0</v>
      </c>
      <c r="BJ1093" s="20" t="s">
        <v>77</v>
      </c>
      <c r="BK1093" s="212">
        <f>ROUND(I1093*H1093,2)</f>
        <v>0</v>
      </c>
      <c r="BL1093" s="20" t="s">
        <v>1127</v>
      </c>
      <c r="BM1093" s="211" t="s">
        <v>1138</v>
      </c>
    </row>
    <row r="1094" s="2" customFormat="1">
      <c r="A1094" s="41"/>
      <c r="B1094" s="42"/>
      <c r="C1094" s="43"/>
      <c r="D1094" s="213" t="s">
        <v>131</v>
      </c>
      <c r="E1094" s="43"/>
      <c r="F1094" s="214" t="s">
        <v>1139</v>
      </c>
      <c r="G1094" s="43"/>
      <c r="H1094" s="43"/>
      <c r="I1094" s="215"/>
      <c r="J1094" s="43"/>
      <c r="K1094" s="43"/>
      <c r="L1094" s="47"/>
      <c r="M1094" s="216"/>
      <c r="N1094" s="217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131</v>
      </c>
      <c r="AU1094" s="20" t="s">
        <v>79</v>
      </c>
    </row>
    <row r="1095" s="2" customFormat="1" ht="16.5" customHeight="1">
      <c r="A1095" s="41"/>
      <c r="B1095" s="42"/>
      <c r="C1095" s="200" t="s">
        <v>1140</v>
      </c>
      <c r="D1095" s="200" t="s">
        <v>124</v>
      </c>
      <c r="E1095" s="201" t="s">
        <v>1141</v>
      </c>
      <c r="F1095" s="202" t="s">
        <v>1142</v>
      </c>
      <c r="G1095" s="203" t="s">
        <v>1126</v>
      </c>
      <c r="H1095" s="204">
        <v>1</v>
      </c>
      <c r="I1095" s="205"/>
      <c r="J1095" s="206">
        <f>ROUND(I1095*H1095,2)</f>
        <v>0</v>
      </c>
      <c r="K1095" s="202" t="s">
        <v>19</v>
      </c>
      <c r="L1095" s="47"/>
      <c r="M1095" s="207" t="s">
        <v>19</v>
      </c>
      <c r="N1095" s="208" t="s">
        <v>43</v>
      </c>
      <c r="O1095" s="87"/>
      <c r="P1095" s="209">
        <f>O1095*H1095</f>
        <v>0</v>
      </c>
      <c r="Q1095" s="209">
        <v>0</v>
      </c>
      <c r="R1095" s="209">
        <f>Q1095*H1095</f>
        <v>0</v>
      </c>
      <c r="S1095" s="209">
        <v>0</v>
      </c>
      <c r="T1095" s="210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11" t="s">
        <v>1127</v>
      </c>
      <c r="AT1095" s="211" t="s">
        <v>124</v>
      </c>
      <c r="AU1095" s="211" t="s">
        <v>79</v>
      </c>
      <c r="AY1095" s="20" t="s">
        <v>121</v>
      </c>
      <c r="BE1095" s="212">
        <f>IF(N1095="základní",J1095,0)</f>
        <v>0</v>
      </c>
      <c r="BF1095" s="212">
        <f>IF(N1095="snížená",J1095,0)</f>
        <v>0</v>
      </c>
      <c r="BG1095" s="212">
        <f>IF(N1095="zákl. přenesená",J1095,0)</f>
        <v>0</v>
      </c>
      <c r="BH1095" s="212">
        <f>IF(N1095="sníž. přenesená",J1095,0)</f>
        <v>0</v>
      </c>
      <c r="BI1095" s="212">
        <f>IF(N1095="nulová",J1095,0)</f>
        <v>0</v>
      </c>
      <c r="BJ1095" s="20" t="s">
        <v>77</v>
      </c>
      <c r="BK1095" s="212">
        <f>ROUND(I1095*H1095,2)</f>
        <v>0</v>
      </c>
      <c r="BL1095" s="20" t="s">
        <v>1127</v>
      </c>
      <c r="BM1095" s="211" t="s">
        <v>1143</v>
      </c>
    </row>
    <row r="1096" s="12" customFormat="1" ht="22.8" customHeight="1">
      <c r="A1096" s="12"/>
      <c r="B1096" s="184"/>
      <c r="C1096" s="185"/>
      <c r="D1096" s="186" t="s">
        <v>71</v>
      </c>
      <c r="E1096" s="198" t="s">
        <v>1144</v>
      </c>
      <c r="F1096" s="198" t="s">
        <v>1145</v>
      </c>
      <c r="G1096" s="185"/>
      <c r="H1096" s="185"/>
      <c r="I1096" s="188"/>
      <c r="J1096" s="199">
        <f>BK1096</f>
        <v>0</v>
      </c>
      <c r="K1096" s="185"/>
      <c r="L1096" s="190"/>
      <c r="M1096" s="191"/>
      <c r="N1096" s="192"/>
      <c r="O1096" s="192"/>
      <c r="P1096" s="193">
        <f>SUM(P1097:P1099)</f>
        <v>0</v>
      </c>
      <c r="Q1096" s="192"/>
      <c r="R1096" s="193">
        <f>SUM(R1097:R1099)</f>
        <v>0</v>
      </c>
      <c r="S1096" s="192"/>
      <c r="T1096" s="194">
        <f>SUM(T1097:T1099)</f>
        <v>0</v>
      </c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R1096" s="195" t="s">
        <v>135</v>
      </c>
      <c r="AT1096" s="196" t="s">
        <v>71</v>
      </c>
      <c r="AU1096" s="196" t="s">
        <v>77</v>
      </c>
      <c r="AY1096" s="195" t="s">
        <v>121</v>
      </c>
      <c r="BK1096" s="197">
        <f>SUM(BK1097:BK1099)</f>
        <v>0</v>
      </c>
    </row>
    <row r="1097" s="2" customFormat="1" ht="24.15" customHeight="1">
      <c r="A1097" s="41"/>
      <c r="B1097" s="42"/>
      <c r="C1097" s="200" t="s">
        <v>1146</v>
      </c>
      <c r="D1097" s="200" t="s">
        <v>124</v>
      </c>
      <c r="E1097" s="201" t="s">
        <v>1147</v>
      </c>
      <c r="F1097" s="202" t="s">
        <v>1148</v>
      </c>
      <c r="G1097" s="203" t="s">
        <v>1126</v>
      </c>
      <c r="H1097" s="204">
        <v>1</v>
      </c>
      <c r="I1097" s="205"/>
      <c r="J1097" s="206">
        <f>ROUND(I1097*H1097,2)</f>
        <v>0</v>
      </c>
      <c r="K1097" s="202" t="s">
        <v>19</v>
      </c>
      <c r="L1097" s="47"/>
      <c r="M1097" s="207" t="s">
        <v>19</v>
      </c>
      <c r="N1097" s="208" t="s">
        <v>43</v>
      </c>
      <c r="O1097" s="87"/>
      <c r="P1097" s="209">
        <f>O1097*H1097</f>
        <v>0</v>
      </c>
      <c r="Q1097" s="209">
        <v>0</v>
      </c>
      <c r="R1097" s="209">
        <f>Q1097*H1097</f>
        <v>0</v>
      </c>
      <c r="S1097" s="209">
        <v>0</v>
      </c>
      <c r="T1097" s="210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11" t="s">
        <v>1127</v>
      </c>
      <c r="AT1097" s="211" t="s">
        <v>124</v>
      </c>
      <c r="AU1097" s="211" t="s">
        <v>79</v>
      </c>
      <c r="AY1097" s="20" t="s">
        <v>121</v>
      </c>
      <c r="BE1097" s="212">
        <f>IF(N1097="základní",J1097,0)</f>
        <v>0</v>
      </c>
      <c r="BF1097" s="212">
        <f>IF(N1097="snížená",J1097,0)</f>
        <v>0</v>
      </c>
      <c r="BG1097" s="212">
        <f>IF(N1097="zákl. přenesená",J1097,0)</f>
        <v>0</v>
      </c>
      <c r="BH1097" s="212">
        <f>IF(N1097="sníž. přenesená",J1097,0)</f>
        <v>0</v>
      </c>
      <c r="BI1097" s="212">
        <f>IF(N1097="nulová",J1097,0)</f>
        <v>0</v>
      </c>
      <c r="BJ1097" s="20" t="s">
        <v>77</v>
      </c>
      <c r="BK1097" s="212">
        <f>ROUND(I1097*H1097,2)</f>
        <v>0</v>
      </c>
      <c r="BL1097" s="20" t="s">
        <v>1127</v>
      </c>
      <c r="BM1097" s="211" t="s">
        <v>1149</v>
      </c>
    </row>
    <row r="1098" s="2" customFormat="1" ht="16.5" customHeight="1">
      <c r="A1098" s="41"/>
      <c r="B1098" s="42"/>
      <c r="C1098" s="200" t="s">
        <v>1150</v>
      </c>
      <c r="D1098" s="200" t="s">
        <v>124</v>
      </c>
      <c r="E1098" s="201" t="s">
        <v>1151</v>
      </c>
      <c r="F1098" s="202" t="s">
        <v>1152</v>
      </c>
      <c r="G1098" s="203" t="s">
        <v>1126</v>
      </c>
      <c r="H1098" s="204">
        <v>1</v>
      </c>
      <c r="I1098" s="205"/>
      <c r="J1098" s="206">
        <f>ROUND(I1098*H1098,2)</f>
        <v>0</v>
      </c>
      <c r="K1098" s="202" t="s">
        <v>128</v>
      </c>
      <c r="L1098" s="47"/>
      <c r="M1098" s="207" t="s">
        <v>19</v>
      </c>
      <c r="N1098" s="208" t="s">
        <v>43</v>
      </c>
      <c r="O1098" s="87"/>
      <c r="P1098" s="209">
        <f>O1098*H1098</f>
        <v>0</v>
      </c>
      <c r="Q1098" s="209">
        <v>0</v>
      </c>
      <c r="R1098" s="209">
        <f>Q1098*H1098</f>
        <v>0</v>
      </c>
      <c r="S1098" s="209">
        <v>0</v>
      </c>
      <c r="T1098" s="210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1" t="s">
        <v>1127</v>
      </c>
      <c r="AT1098" s="211" t="s">
        <v>124</v>
      </c>
      <c r="AU1098" s="211" t="s">
        <v>79</v>
      </c>
      <c r="AY1098" s="20" t="s">
        <v>121</v>
      </c>
      <c r="BE1098" s="212">
        <f>IF(N1098="základní",J1098,0)</f>
        <v>0</v>
      </c>
      <c r="BF1098" s="212">
        <f>IF(N1098="snížená",J1098,0)</f>
        <v>0</v>
      </c>
      <c r="BG1098" s="212">
        <f>IF(N1098="zákl. přenesená",J1098,0)</f>
        <v>0</v>
      </c>
      <c r="BH1098" s="212">
        <f>IF(N1098="sníž. přenesená",J1098,0)</f>
        <v>0</v>
      </c>
      <c r="BI1098" s="212">
        <f>IF(N1098="nulová",J1098,0)</f>
        <v>0</v>
      </c>
      <c r="BJ1098" s="20" t="s">
        <v>77</v>
      </c>
      <c r="BK1098" s="212">
        <f>ROUND(I1098*H1098,2)</f>
        <v>0</v>
      </c>
      <c r="BL1098" s="20" t="s">
        <v>1127</v>
      </c>
      <c r="BM1098" s="211" t="s">
        <v>1153</v>
      </c>
    </row>
    <row r="1099" s="2" customFormat="1">
      <c r="A1099" s="41"/>
      <c r="B1099" s="42"/>
      <c r="C1099" s="43"/>
      <c r="D1099" s="213" t="s">
        <v>131</v>
      </c>
      <c r="E1099" s="43"/>
      <c r="F1099" s="214" t="s">
        <v>1154</v>
      </c>
      <c r="G1099" s="43"/>
      <c r="H1099" s="43"/>
      <c r="I1099" s="215"/>
      <c r="J1099" s="43"/>
      <c r="K1099" s="43"/>
      <c r="L1099" s="47"/>
      <c r="M1099" s="216"/>
      <c r="N1099" s="217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131</v>
      </c>
      <c r="AU1099" s="20" t="s">
        <v>79</v>
      </c>
    </row>
    <row r="1100" s="12" customFormat="1" ht="22.8" customHeight="1">
      <c r="A1100" s="12"/>
      <c r="B1100" s="184"/>
      <c r="C1100" s="185"/>
      <c r="D1100" s="186" t="s">
        <v>71</v>
      </c>
      <c r="E1100" s="198" t="s">
        <v>1155</v>
      </c>
      <c r="F1100" s="198" t="s">
        <v>1156</v>
      </c>
      <c r="G1100" s="185"/>
      <c r="H1100" s="185"/>
      <c r="I1100" s="188"/>
      <c r="J1100" s="199">
        <f>BK1100</f>
        <v>0</v>
      </c>
      <c r="K1100" s="185"/>
      <c r="L1100" s="190"/>
      <c r="M1100" s="191"/>
      <c r="N1100" s="192"/>
      <c r="O1100" s="192"/>
      <c r="P1100" s="193">
        <f>P1101</f>
        <v>0</v>
      </c>
      <c r="Q1100" s="192"/>
      <c r="R1100" s="193">
        <f>R1101</f>
        <v>0</v>
      </c>
      <c r="S1100" s="192"/>
      <c r="T1100" s="194">
        <f>T1101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195" t="s">
        <v>135</v>
      </c>
      <c r="AT1100" s="196" t="s">
        <v>71</v>
      </c>
      <c r="AU1100" s="196" t="s">
        <v>77</v>
      </c>
      <c r="AY1100" s="195" t="s">
        <v>121</v>
      </c>
      <c r="BK1100" s="197">
        <f>BK1101</f>
        <v>0</v>
      </c>
    </row>
    <row r="1101" s="2" customFormat="1" ht="16.5" customHeight="1">
      <c r="A1101" s="41"/>
      <c r="B1101" s="42"/>
      <c r="C1101" s="200" t="s">
        <v>1157</v>
      </c>
      <c r="D1101" s="200" t="s">
        <v>124</v>
      </c>
      <c r="E1101" s="201" t="s">
        <v>1158</v>
      </c>
      <c r="F1101" s="202" t="s">
        <v>1159</v>
      </c>
      <c r="G1101" s="203" t="s">
        <v>659</v>
      </c>
      <c r="H1101" s="204">
        <v>1</v>
      </c>
      <c r="I1101" s="205"/>
      <c r="J1101" s="206">
        <f>ROUND(I1101*H1101,2)</f>
        <v>0</v>
      </c>
      <c r="K1101" s="202" t="s">
        <v>19</v>
      </c>
      <c r="L1101" s="47"/>
      <c r="M1101" s="274" t="s">
        <v>19</v>
      </c>
      <c r="N1101" s="275" t="s">
        <v>43</v>
      </c>
      <c r="O1101" s="276"/>
      <c r="P1101" s="277">
        <f>O1101*H1101</f>
        <v>0</v>
      </c>
      <c r="Q1101" s="277">
        <v>0</v>
      </c>
      <c r="R1101" s="277">
        <f>Q1101*H1101</f>
        <v>0</v>
      </c>
      <c r="S1101" s="277">
        <v>0</v>
      </c>
      <c r="T1101" s="278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11" t="s">
        <v>1127</v>
      </c>
      <c r="AT1101" s="211" t="s">
        <v>124</v>
      </c>
      <c r="AU1101" s="211" t="s">
        <v>79</v>
      </c>
      <c r="AY1101" s="20" t="s">
        <v>121</v>
      </c>
      <c r="BE1101" s="212">
        <f>IF(N1101="základní",J1101,0)</f>
        <v>0</v>
      </c>
      <c r="BF1101" s="212">
        <f>IF(N1101="snížená",J1101,0)</f>
        <v>0</v>
      </c>
      <c r="BG1101" s="212">
        <f>IF(N1101="zákl. přenesená",J1101,0)</f>
        <v>0</v>
      </c>
      <c r="BH1101" s="212">
        <f>IF(N1101="sníž. přenesená",J1101,0)</f>
        <v>0</v>
      </c>
      <c r="BI1101" s="212">
        <f>IF(N1101="nulová",J1101,0)</f>
        <v>0</v>
      </c>
      <c r="BJ1101" s="20" t="s">
        <v>77</v>
      </c>
      <c r="BK1101" s="212">
        <f>ROUND(I1101*H1101,2)</f>
        <v>0</v>
      </c>
      <c r="BL1101" s="20" t="s">
        <v>1127</v>
      </c>
      <c r="BM1101" s="211" t="s">
        <v>1160</v>
      </c>
    </row>
    <row r="1102" s="2" customFormat="1" ht="6.96" customHeight="1">
      <c r="A1102" s="41"/>
      <c r="B1102" s="62"/>
      <c r="C1102" s="63"/>
      <c r="D1102" s="63"/>
      <c r="E1102" s="63"/>
      <c r="F1102" s="63"/>
      <c r="G1102" s="63"/>
      <c r="H1102" s="63"/>
      <c r="I1102" s="63"/>
      <c r="J1102" s="63"/>
      <c r="K1102" s="63"/>
      <c r="L1102" s="47"/>
      <c r="M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</row>
  </sheetData>
  <sheetProtection sheet="1" autoFilter="0" formatColumns="0" formatRows="0" objects="1" scenarios="1" spinCount="100000" saltValue="f3hO/gIjGV35KfM/81drsN2Kd3apCeVbwZQXNIISTfkeYcxhcVv129OjnxqjYhF2ddQM+EDdyMcC5iFuF9B8vQ==" hashValue="wrXuE1HjakbSCDq3Lqq7+UOBSk974yX4kD1kTNnvINH5EB7ULXf8G4HIKdirxrUY0ugHZNDelisns6Anq5HDaw==" algorithmName="SHA-512" password="80EB"/>
  <autoFilter ref="C93:K1101"/>
  <mergeCells count="6">
    <mergeCell ref="E7:H7"/>
    <mergeCell ref="E16:H16"/>
    <mergeCell ref="E25:H25"/>
    <mergeCell ref="E46:H46"/>
    <mergeCell ref="E86:H86"/>
    <mergeCell ref="L2:V2"/>
  </mergeCells>
  <hyperlinks>
    <hyperlink ref="F98" r:id="rId1" display="https://podminky.urs.cz/item/CS_URS_2023_02/310236251"/>
    <hyperlink ref="F102" r:id="rId2" display="https://podminky.urs.cz/item/CS_URS_2023_02/311272211"/>
    <hyperlink ref="F106" r:id="rId3" display="https://podminky.urs.cz/item/CS_URS_2023_02/342291121"/>
    <hyperlink ref="F111" r:id="rId4" display="https://podminky.urs.cz/item/CS_URS_2023_02/629991012"/>
    <hyperlink ref="F135" r:id="rId5" display="https://podminky.urs.cz/item/CS_URS_2023_02/619991001"/>
    <hyperlink ref="F145" r:id="rId6" display="https://podminky.urs.cz/item/CS_URS_2023_02/612325223"/>
    <hyperlink ref="F149" r:id="rId7" display="https://podminky.urs.cz/item/CS_URS_2023_02/619995001"/>
    <hyperlink ref="F159" r:id="rId8" display="https://podminky.urs.cz/item/CS_URS_2023_02/621131121"/>
    <hyperlink ref="F163" r:id="rId9" display="https://podminky.urs.cz/item/CS_URS_2023_02/621231101"/>
    <hyperlink ref="F169" r:id="rId10" display="https://podminky.urs.cz/item/CS_URS_2023_02/621151031"/>
    <hyperlink ref="F173" r:id="rId11" display="https://podminky.urs.cz/item/CS_URS_2023_02/621531012"/>
    <hyperlink ref="F175" r:id="rId12" display="https://podminky.urs.cz/item/CS_URS_2023_02/629995101"/>
    <hyperlink ref="F223" r:id="rId13" display="https://podminky.urs.cz/item/CS_URS_2023_02/622131101"/>
    <hyperlink ref="F237" r:id="rId14" display="https://podminky.urs.cz/item/CS_URS_2023_02/622321121"/>
    <hyperlink ref="F239" r:id="rId15" display="https://podminky.urs.cz/item/CS_URS_2023_02/622321191"/>
    <hyperlink ref="F241" r:id="rId16" display="https://podminky.urs.cz/item/CS_URS_2023_02/622325103"/>
    <hyperlink ref="F296" r:id="rId17" display="https://podminky.urs.cz/item/CS_URS_2023_02/622131121"/>
    <hyperlink ref="F340" r:id="rId18" display="https://podminky.urs.cz/item/CS_URS_2023_02/622211001"/>
    <hyperlink ref="F361" r:id="rId19" display="https://podminky.urs.cz/item/CS_URS_2023_02/622211021"/>
    <hyperlink ref="F375" r:id="rId20" display="https://podminky.urs.cz/item/CS_URS_2023_02/622211041"/>
    <hyperlink ref="F422" r:id="rId21" display="https://podminky.urs.cz/item/CS_URS_2023_02/622212051"/>
    <hyperlink ref="F445" r:id="rId22" display="https://podminky.urs.cz/item/CS_URS_2023_02/622221001"/>
    <hyperlink ref="F458" r:id="rId23" display="https://podminky.urs.cz/item/CS_URS_2023_02/622221041"/>
    <hyperlink ref="F472" r:id="rId24" display="https://podminky.urs.cz/item/CS_URS_2023_02/622222051"/>
    <hyperlink ref="F479" r:id="rId25" display="https://podminky.urs.cz/item/CS_URS_2023_02/622251101"/>
    <hyperlink ref="F481" r:id="rId26" display="https://podminky.urs.cz/item/CS_URS_2023_02/622251105"/>
    <hyperlink ref="F483" r:id="rId27" display="https://podminky.urs.cz/item/CS_URS_2023_02/622142001"/>
    <hyperlink ref="F500" r:id="rId28" display="https://podminky.urs.cz/item/CS_URS_2023_02/622252001"/>
    <hyperlink ref="F513" r:id="rId29" display="https://podminky.urs.cz/item/CS_URS_2023_02/622143003"/>
    <hyperlink ref="F541" r:id="rId30" display="https://podminky.urs.cz/item/CS_URS_2023_02/622143004"/>
    <hyperlink ref="F567" r:id="rId31" display="https://podminky.urs.cz/item/CS_URS_2023_02/622252002"/>
    <hyperlink ref="F620" r:id="rId32" display="https://podminky.urs.cz/item/CS_URS_2023_02/622151021"/>
    <hyperlink ref="F632" r:id="rId33" display="https://podminky.urs.cz/item/CS_URS_2023_02/622511102"/>
    <hyperlink ref="F634" r:id="rId34" display="https://podminky.urs.cz/item/CS_URS_2023_02/622151031"/>
    <hyperlink ref="F683" r:id="rId35" display="https://podminky.urs.cz/item/CS_URS_2023_02/622531012"/>
    <hyperlink ref="F686" r:id="rId36" display="https://podminky.urs.cz/item/CS_URS_2023_02/962031132"/>
    <hyperlink ref="F692" r:id="rId37" display="https://podminky.urs.cz/item/CS_URS_2023_02/966054121"/>
    <hyperlink ref="F696" r:id="rId38" display="https://podminky.urs.cz/item/CS_URS_2023_02/968062374"/>
    <hyperlink ref="F703" r:id="rId39" display="https://podminky.urs.cz/item/CS_URS_2023_02/968062455"/>
    <hyperlink ref="F707" r:id="rId40" display="https://podminky.urs.cz/item/CS_URS_2023_02/978015341"/>
    <hyperlink ref="F766" r:id="rId41" display="https://podminky.urs.cz/item/CS_URS_2023_02/978059641"/>
    <hyperlink ref="F790" r:id="rId42" display="https://podminky.urs.cz/item/CS_URS_2023_02/985311213"/>
    <hyperlink ref="F794" r:id="rId43" display="https://podminky.urs.cz/item/CS_URS_2023_02/985311912"/>
    <hyperlink ref="F796" r:id="rId44" display="https://podminky.urs.cz/item/CS_URS_2023_02/985323212"/>
    <hyperlink ref="F800" r:id="rId45" display="https://podminky.urs.cz/item/CS_URS_2023_02/985323912"/>
    <hyperlink ref="F802" r:id="rId46" display="https://podminky.urs.cz/item/CS_URS_2023_02/941211111"/>
    <hyperlink ref="F813" r:id="rId47" display="https://podminky.urs.cz/item/CS_URS_2023_02/941211211"/>
    <hyperlink ref="F816" r:id="rId48" display="https://podminky.urs.cz/item/CS_URS_2023_02/941211811"/>
    <hyperlink ref="F818" r:id="rId49" display="https://podminky.urs.cz/item/CS_URS_2023_02/944611111"/>
    <hyperlink ref="F820" r:id="rId50" display="https://podminky.urs.cz/item/CS_URS_2023_02/944611211"/>
    <hyperlink ref="F823" r:id="rId51" display="https://podminky.urs.cz/item/CS_URS_2023_02/944611811"/>
    <hyperlink ref="F825" r:id="rId52" display="https://podminky.urs.cz/item/CS_URS_2023_02/944711112"/>
    <hyperlink ref="F829" r:id="rId53" display="https://podminky.urs.cz/item/CS_URS_2023_02/944711212"/>
    <hyperlink ref="F832" r:id="rId54" display="https://podminky.urs.cz/item/CS_URS_2023_02/944711812"/>
    <hyperlink ref="F834" r:id="rId55" display="https://podminky.urs.cz/item/CS_URS_2023_02/949101111"/>
    <hyperlink ref="F844" r:id="rId56" display="https://podminky.urs.cz/item/CS_URS_2023_02/952901111"/>
    <hyperlink ref="F855" r:id="rId57" display="https://podminky.urs.cz/item/CS_URS_2023_02/997002611"/>
    <hyperlink ref="F857" r:id="rId58" display="https://podminky.urs.cz/item/CS_URS_2023_02/997013212"/>
    <hyperlink ref="F859" r:id="rId59" display="https://podminky.urs.cz/item/CS_URS_2023_02/997013501"/>
    <hyperlink ref="F861" r:id="rId60" display="https://podminky.urs.cz/item/CS_URS_2023_02/997013509"/>
    <hyperlink ref="F864" r:id="rId61" display="https://podminky.urs.cz/item/CS_URS_2023_02/997013602"/>
    <hyperlink ref="F866" r:id="rId62" display="https://podminky.urs.cz/item/CS_URS_2023_02/997013603"/>
    <hyperlink ref="F868" r:id="rId63" display="https://podminky.urs.cz/item/CS_URS_2023_02/997013607"/>
    <hyperlink ref="F870" r:id="rId64" display="https://podminky.urs.cz/item/CS_URS_2023_02/997013631"/>
    <hyperlink ref="F874" r:id="rId65" display="https://podminky.urs.cz/item/CS_URS_2023_02/998018002"/>
    <hyperlink ref="F888" r:id="rId66" display="https://podminky.urs.cz/item/CS_URS_2023_02/998713202"/>
    <hyperlink ref="F922" r:id="rId67" display="https://podminky.urs.cz/item/CS_URS_2023_02/998741202"/>
    <hyperlink ref="F927" r:id="rId68" display="https://podminky.urs.cz/item/CS_URS_2023_02/998742202"/>
    <hyperlink ref="F933" r:id="rId69" display="https://podminky.urs.cz/item/CS_URS_2023_02/998751201"/>
    <hyperlink ref="F939" r:id="rId70" display="https://podminky.urs.cz/item/CS_URS_2023_02/764002851"/>
    <hyperlink ref="F948" r:id="rId71" display="https://podminky.urs.cz/item/CS_URS_2023_02/764002861"/>
    <hyperlink ref="F952" r:id="rId72" display="https://podminky.urs.cz/item/CS_URS_2023_02/764004861"/>
    <hyperlink ref="F959" r:id="rId73" display="https://podminky.urs.cz/item/CS_URS_2023_02/764226444/R"/>
    <hyperlink ref="F977" r:id="rId74" display="https://podminky.urs.cz/item/CS_URS_2023_02/764548423"/>
    <hyperlink ref="F981" r:id="rId75" display="https://podminky.urs.cz/item/CS_URS_2023_02/998764202"/>
    <hyperlink ref="F984" r:id="rId76" display="https://podminky.urs.cz/item/CS_URS_2023_02/766441811"/>
    <hyperlink ref="F993" r:id="rId77" display="https://podminky.urs.cz/item/CS_URS_2023_02/766691914"/>
    <hyperlink ref="F997" r:id="rId78" display="https://podminky.urs.cz/item/CS_URS_2023_02/766622216"/>
    <hyperlink ref="F1014" r:id="rId79" display="https://podminky.urs.cz/item/CS_URS_2023_02/766660411"/>
    <hyperlink ref="F1021" r:id="rId80" display="https://podminky.urs.cz/item/CS_URS_2023_02/766629214"/>
    <hyperlink ref="F1030" r:id="rId81" display="https://podminky.urs.cz/item/CS_URS_2023_02/766694116"/>
    <hyperlink ref="F1037" r:id="rId82" display="https://podminky.urs.cz/item/CS_URS_2023_02/766694126"/>
    <hyperlink ref="F1043" r:id="rId83" display="https://podminky.urs.cz/item/CS_URS_2023_02/998766202"/>
    <hyperlink ref="F1046" r:id="rId84" display="https://podminky.urs.cz/item/CS_URS_2023_02/767661811"/>
    <hyperlink ref="F1057" r:id="rId85" display="https://podminky.urs.cz/item/CS_URS_2023_02/767832802"/>
    <hyperlink ref="F1068" r:id="rId86" display="https://podminky.urs.cz/item/CS_URS_2023_02/767832102"/>
    <hyperlink ref="F1073" r:id="rId87" display="https://podminky.urs.cz/item/CS_URS_2023_02/998767202"/>
    <hyperlink ref="F1076" r:id="rId88" display="https://podminky.urs.cz/item/CS_URS_2023_02/784181121"/>
    <hyperlink ref="F1086" r:id="rId89" display="https://podminky.urs.cz/item/CS_URS_2023_02/784211101"/>
    <hyperlink ref="F1092" r:id="rId90" display="https://podminky.urs.cz/item/CS_URS_2023_02/030001000"/>
    <hyperlink ref="F1094" r:id="rId91" display="https://podminky.urs.cz/item/CS_URS_2023_02/033002000"/>
    <hyperlink ref="F1099" r:id="rId92" display="https://podminky.urs.cz/item/CS_URS_2023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7" customFormat="1" ht="45" customHeight="1">
      <c r="B3" s="283"/>
      <c r="C3" s="284" t="s">
        <v>1161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1162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1163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1164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1165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1166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1167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1168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1169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1170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1171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76</v>
      </c>
      <c r="F18" s="290" t="s">
        <v>1172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1173</v>
      </c>
      <c r="F19" s="290" t="s">
        <v>1174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1175</v>
      </c>
      <c r="F20" s="290" t="s">
        <v>1176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1177</v>
      </c>
      <c r="F21" s="290" t="s">
        <v>1178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1179</v>
      </c>
      <c r="F22" s="290" t="s">
        <v>1180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1181</v>
      </c>
      <c r="F23" s="290" t="s">
        <v>1182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1183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1184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1185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1186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1187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1188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1189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1190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1191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107</v>
      </c>
      <c r="F36" s="290"/>
      <c r="G36" s="290" t="s">
        <v>1192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1193</v>
      </c>
      <c r="F37" s="290"/>
      <c r="G37" s="290" t="s">
        <v>1194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1195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1196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108</v>
      </c>
      <c r="F40" s="290"/>
      <c r="G40" s="290" t="s">
        <v>1197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109</v>
      </c>
      <c r="F41" s="290"/>
      <c r="G41" s="290" t="s">
        <v>1198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1199</v>
      </c>
      <c r="F42" s="290"/>
      <c r="G42" s="290" t="s">
        <v>1200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1201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1202</v>
      </c>
      <c r="F44" s="290"/>
      <c r="G44" s="290" t="s">
        <v>1203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111</v>
      </c>
      <c r="F45" s="290"/>
      <c r="G45" s="290" t="s">
        <v>1204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1205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1206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1207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1208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1209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1210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1211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1212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1213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1214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1215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1216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1217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1218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1219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1220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1221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1222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1223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1224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1225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1226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1227</v>
      </c>
      <c r="D76" s="308"/>
      <c r="E76" s="308"/>
      <c r="F76" s="308" t="s">
        <v>1228</v>
      </c>
      <c r="G76" s="309"/>
      <c r="H76" s="308" t="s">
        <v>54</v>
      </c>
      <c r="I76" s="308" t="s">
        <v>57</v>
      </c>
      <c r="J76" s="308" t="s">
        <v>1229</v>
      </c>
      <c r="K76" s="307"/>
    </row>
    <row r="77" s="1" customFormat="1" ht="17.25" customHeight="1">
      <c r="B77" s="305"/>
      <c r="C77" s="310" t="s">
        <v>1230</v>
      </c>
      <c r="D77" s="310"/>
      <c r="E77" s="310"/>
      <c r="F77" s="311" t="s">
        <v>1231</v>
      </c>
      <c r="G77" s="312"/>
      <c r="H77" s="310"/>
      <c r="I77" s="310"/>
      <c r="J77" s="310" t="s">
        <v>1232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1233</v>
      </c>
      <c r="G79" s="317"/>
      <c r="H79" s="293" t="s">
        <v>1234</v>
      </c>
      <c r="I79" s="293" t="s">
        <v>1235</v>
      </c>
      <c r="J79" s="293">
        <v>20</v>
      </c>
      <c r="K79" s="307"/>
    </row>
    <row r="80" s="1" customFormat="1" ht="15" customHeight="1">
      <c r="B80" s="305"/>
      <c r="C80" s="293" t="s">
        <v>1236</v>
      </c>
      <c r="D80" s="293"/>
      <c r="E80" s="293"/>
      <c r="F80" s="316" t="s">
        <v>1233</v>
      </c>
      <c r="G80" s="317"/>
      <c r="H80" s="293" t="s">
        <v>1237</v>
      </c>
      <c r="I80" s="293" t="s">
        <v>1235</v>
      </c>
      <c r="J80" s="293">
        <v>120</v>
      </c>
      <c r="K80" s="307"/>
    </row>
    <row r="81" s="1" customFormat="1" ht="15" customHeight="1">
      <c r="B81" s="318"/>
      <c r="C81" s="293" t="s">
        <v>1238</v>
      </c>
      <c r="D81" s="293"/>
      <c r="E81" s="293"/>
      <c r="F81" s="316" t="s">
        <v>1239</v>
      </c>
      <c r="G81" s="317"/>
      <c r="H81" s="293" t="s">
        <v>1240</v>
      </c>
      <c r="I81" s="293" t="s">
        <v>1235</v>
      </c>
      <c r="J81" s="293">
        <v>50</v>
      </c>
      <c r="K81" s="307"/>
    </row>
    <row r="82" s="1" customFormat="1" ht="15" customHeight="1">
      <c r="B82" s="318"/>
      <c r="C82" s="293" t="s">
        <v>1241</v>
      </c>
      <c r="D82" s="293"/>
      <c r="E82" s="293"/>
      <c r="F82" s="316" t="s">
        <v>1233</v>
      </c>
      <c r="G82" s="317"/>
      <c r="H82" s="293" t="s">
        <v>1242</v>
      </c>
      <c r="I82" s="293" t="s">
        <v>1243</v>
      </c>
      <c r="J82" s="293"/>
      <c r="K82" s="307"/>
    </row>
    <row r="83" s="1" customFormat="1" ht="15" customHeight="1">
      <c r="B83" s="318"/>
      <c r="C83" s="319" t="s">
        <v>1244</v>
      </c>
      <c r="D83" s="319"/>
      <c r="E83" s="319"/>
      <c r="F83" s="320" t="s">
        <v>1239</v>
      </c>
      <c r="G83" s="319"/>
      <c r="H83" s="319" t="s">
        <v>1245</v>
      </c>
      <c r="I83" s="319" t="s">
        <v>1235</v>
      </c>
      <c r="J83" s="319">
        <v>15</v>
      </c>
      <c r="K83" s="307"/>
    </row>
    <row r="84" s="1" customFormat="1" ht="15" customHeight="1">
      <c r="B84" s="318"/>
      <c r="C84" s="319" t="s">
        <v>1246</v>
      </c>
      <c r="D84" s="319"/>
      <c r="E84" s="319"/>
      <c r="F84" s="320" t="s">
        <v>1239</v>
      </c>
      <c r="G84" s="319"/>
      <c r="H84" s="319" t="s">
        <v>1247</v>
      </c>
      <c r="I84" s="319" t="s">
        <v>1235</v>
      </c>
      <c r="J84" s="319">
        <v>15</v>
      </c>
      <c r="K84" s="307"/>
    </row>
    <row r="85" s="1" customFormat="1" ht="15" customHeight="1">
      <c r="B85" s="318"/>
      <c r="C85" s="319" t="s">
        <v>1248</v>
      </c>
      <c r="D85" s="319"/>
      <c r="E85" s="319"/>
      <c r="F85" s="320" t="s">
        <v>1239</v>
      </c>
      <c r="G85" s="319"/>
      <c r="H85" s="319" t="s">
        <v>1249</v>
      </c>
      <c r="I85" s="319" t="s">
        <v>1235</v>
      </c>
      <c r="J85" s="319">
        <v>20</v>
      </c>
      <c r="K85" s="307"/>
    </row>
    <row r="86" s="1" customFormat="1" ht="15" customHeight="1">
      <c r="B86" s="318"/>
      <c r="C86" s="319" t="s">
        <v>1250</v>
      </c>
      <c r="D86" s="319"/>
      <c r="E86" s="319"/>
      <c r="F86" s="320" t="s">
        <v>1239</v>
      </c>
      <c r="G86" s="319"/>
      <c r="H86" s="319" t="s">
        <v>1251</v>
      </c>
      <c r="I86" s="319" t="s">
        <v>1235</v>
      </c>
      <c r="J86" s="319">
        <v>20</v>
      </c>
      <c r="K86" s="307"/>
    </row>
    <row r="87" s="1" customFormat="1" ht="15" customHeight="1">
      <c r="B87" s="318"/>
      <c r="C87" s="293" t="s">
        <v>1252</v>
      </c>
      <c r="D87" s="293"/>
      <c r="E87" s="293"/>
      <c r="F87" s="316" t="s">
        <v>1239</v>
      </c>
      <c r="G87" s="317"/>
      <c r="H87" s="293" t="s">
        <v>1253</v>
      </c>
      <c r="I87" s="293" t="s">
        <v>1235</v>
      </c>
      <c r="J87" s="293">
        <v>50</v>
      </c>
      <c r="K87" s="307"/>
    </row>
    <row r="88" s="1" customFormat="1" ht="15" customHeight="1">
      <c r="B88" s="318"/>
      <c r="C88" s="293" t="s">
        <v>1254</v>
      </c>
      <c r="D88" s="293"/>
      <c r="E88" s="293"/>
      <c r="F88" s="316" t="s">
        <v>1239</v>
      </c>
      <c r="G88" s="317"/>
      <c r="H88" s="293" t="s">
        <v>1255</v>
      </c>
      <c r="I88" s="293" t="s">
        <v>1235</v>
      </c>
      <c r="J88" s="293">
        <v>20</v>
      </c>
      <c r="K88" s="307"/>
    </row>
    <row r="89" s="1" customFormat="1" ht="15" customHeight="1">
      <c r="B89" s="318"/>
      <c r="C89" s="293" t="s">
        <v>1256</v>
      </c>
      <c r="D89" s="293"/>
      <c r="E89" s="293"/>
      <c r="F89" s="316" t="s">
        <v>1239</v>
      </c>
      <c r="G89" s="317"/>
      <c r="H89" s="293" t="s">
        <v>1257</v>
      </c>
      <c r="I89" s="293" t="s">
        <v>1235</v>
      </c>
      <c r="J89" s="293">
        <v>20</v>
      </c>
      <c r="K89" s="307"/>
    </row>
    <row r="90" s="1" customFormat="1" ht="15" customHeight="1">
      <c r="B90" s="318"/>
      <c r="C90" s="293" t="s">
        <v>1258</v>
      </c>
      <c r="D90" s="293"/>
      <c r="E90" s="293"/>
      <c r="F90" s="316" t="s">
        <v>1239</v>
      </c>
      <c r="G90" s="317"/>
      <c r="H90" s="293" t="s">
        <v>1259</v>
      </c>
      <c r="I90" s="293" t="s">
        <v>1235</v>
      </c>
      <c r="J90" s="293">
        <v>50</v>
      </c>
      <c r="K90" s="307"/>
    </row>
    <row r="91" s="1" customFormat="1" ht="15" customHeight="1">
      <c r="B91" s="318"/>
      <c r="C91" s="293" t="s">
        <v>1260</v>
      </c>
      <c r="D91" s="293"/>
      <c r="E91" s="293"/>
      <c r="F91" s="316" t="s">
        <v>1239</v>
      </c>
      <c r="G91" s="317"/>
      <c r="H91" s="293" t="s">
        <v>1260</v>
      </c>
      <c r="I91" s="293" t="s">
        <v>1235</v>
      </c>
      <c r="J91" s="293">
        <v>50</v>
      </c>
      <c r="K91" s="307"/>
    </row>
    <row r="92" s="1" customFormat="1" ht="15" customHeight="1">
      <c r="B92" s="318"/>
      <c r="C92" s="293" t="s">
        <v>1261</v>
      </c>
      <c r="D92" s="293"/>
      <c r="E92" s="293"/>
      <c r="F92" s="316" t="s">
        <v>1239</v>
      </c>
      <c r="G92" s="317"/>
      <c r="H92" s="293" t="s">
        <v>1262</v>
      </c>
      <c r="I92" s="293" t="s">
        <v>1235</v>
      </c>
      <c r="J92" s="293">
        <v>255</v>
      </c>
      <c r="K92" s="307"/>
    </row>
    <row r="93" s="1" customFormat="1" ht="15" customHeight="1">
      <c r="B93" s="318"/>
      <c r="C93" s="293" t="s">
        <v>1263</v>
      </c>
      <c r="D93" s="293"/>
      <c r="E93" s="293"/>
      <c r="F93" s="316" t="s">
        <v>1233</v>
      </c>
      <c r="G93" s="317"/>
      <c r="H93" s="293" t="s">
        <v>1264</v>
      </c>
      <c r="I93" s="293" t="s">
        <v>1265</v>
      </c>
      <c r="J93" s="293"/>
      <c r="K93" s="307"/>
    </row>
    <row r="94" s="1" customFormat="1" ht="15" customHeight="1">
      <c r="B94" s="318"/>
      <c r="C94" s="293" t="s">
        <v>1266</v>
      </c>
      <c r="D94" s="293"/>
      <c r="E94" s="293"/>
      <c r="F94" s="316" t="s">
        <v>1233</v>
      </c>
      <c r="G94" s="317"/>
      <c r="H94" s="293" t="s">
        <v>1267</v>
      </c>
      <c r="I94" s="293" t="s">
        <v>1268</v>
      </c>
      <c r="J94" s="293"/>
      <c r="K94" s="307"/>
    </row>
    <row r="95" s="1" customFormat="1" ht="15" customHeight="1">
      <c r="B95" s="318"/>
      <c r="C95" s="293" t="s">
        <v>1269</v>
      </c>
      <c r="D95" s="293"/>
      <c r="E95" s="293"/>
      <c r="F95" s="316" t="s">
        <v>1233</v>
      </c>
      <c r="G95" s="317"/>
      <c r="H95" s="293" t="s">
        <v>1269</v>
      </c>
      <c r="I95" s="293" t="s">
        <v>1268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1233</v>
      </c>
      <c r="G96" s="317"/>
      <c r="H96" s="293" t="s">
        <v>1270</v>
      </c>
      <c r="I96" s="293" t="s">
        <v>1268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1233</v>
      </c>
      <c r="G97" s="317"/>
      <c r="H97" s="293" t="s">
        <v>1271</v>
      </c>
      <c r="I97" s="293" t="s">
        <v>1268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1272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1227</v>
      </c>
      <c r="D103" s="308"/>
      <c r="E103" s="308"/>
      <c r="F103" s="308" t="s">
        <v>1228</v>
      </c>
      <c r="G103" s="309"/>
      <c r="H103" s="308" t="s">
        <v>54</v>
      </c>
      <c r="I103" s="308" t="s">
        <v>57</v>
      </c>
      <c r="J103" s="308" t="s">
        <v>1229</v>
      </c>
      <c r="K103" s="307"/>
    </row>
    <row r="104" s="1" customFormat="1" ht="17.25" customHeight="1">
      <c r="B104" s="305"/>
      <c r="C104" s="310" t="s">
        <v>1230</v>
      </c>
      <c r="D104" s="310"/>
      <c r="E104" s="310"/>
      <c r="F104" s="311" t="s">
        <v>1231</v>
      </c>
      <c r="G104" s="312"/>
      <c r="H104" s="310"/>
      <c r="I104" s="310"/>
      <c r="J104" s="310" t="s">
        <v>1232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1233</v>
      </c>
      <c r="G106" s="293"/>
      <c r="H106" s="293" t="s">
        <v>1273</v>
      </c>
      <c r="I106" s="293" t="s">
        <v>1235</v>
      </c>
      <c r="J106" s="293">
        <v>20</v>
      </c>
      <c r="K106" s="307"/>
    </row>
    <row r="107" s="1" customFormat="1" ht="15" customHeight="1">
      <c r="B107" s="305"/>
      <c r="C107" s="293" t="s">
        <v>1236</v>
      </c>
      <c r="D107" s="293"/>
      <c r="E107" s="293"/>
      <c r="F107" s="316" t="s">
        <v>1233</v>
      </c>
      <c r="G107" s="293"/>
      <c r="H107" s="293" t="s">
        <v>1273</v>
      </c>
      <c r="I107" s="293" t="s">
        <v>1235</v>
      </c>
      <c r="J107" s="293">
        <v>120</v>
      </c>
      <c r="K107" s="307"/>
    </row>
    <row r="108" s="1" customFormat="1" ht="15" customHeight="1">
      <c r="B108" s="318"/>
      <c r="C108" s="293" t="s">
        <v>1238</v>
      </c>
      <c r="D108" s="293"/>
      <c r="E108" s="293"/>
      <c r="F108" s="316" t="s">
        <v>1239</v>
      </c>
      <c r="G108" s="293"/>
      <c r="H108" s="293" t="s">
        <v>1273</v>
      </c>
      <c r="I108" s="293" t="s">
        <v>1235</v>
      </c>
      <c r="J108" s="293">
        <v>50</v>
      </c>
      <c r="K108" s="307"/>
    </row>
    <row r="109" s="1" customFormat="1" ht="15" customHeight="1">
      <c r="B109" s="318"/>
      <c r="C109" s="293" t="s">
        <v>1241</v>
      </c>
      <c r="D109" s="293"/>
      <c r="E109" s="293"/>
      <c r="F109" s="316" t="s">
        <v>1233</v>
      </c>
      <c r="G109" s="293"/>
      <c r="H109" s="293" t="s">
        <v>1273</v>
      </c>
      <c r="I109" s="293" t="s">
        <v>1243</v>
      </c>
      <c r="J109" s="293"/>
      <c r="K109" s="307"/>
    </row>
    <row r="110" s="1" customFormat="1" ht="15" customHeight="1">
      <c r="B110" s="318"/>
      <c r="C110" s="293" t="s">
        <v>1252</v>
      </c>
      <c r="D110" s="293"/>
      <c r="E110" s="293"/>
      <c r="F110" s="316" t="s">
        <v>1239</v>
      </c>
      <c r="G110" s="293"/>
      <c r="H110" s="293" t="s">
        <v>1273</v>
      </c>
      <c r="I110" s="293" t="s">
        <v>1235</v>
      </c>
      <c r="J110" s="293">
        <v>50</v>
      </c>
      <c r="K110" s="307"/>
    </row>
    <row r="111" s="1" customFormat="1" ht="15" customHeight="1">
      <c r="B111" s="318"/>
      <c r="C111" s="293" t="s">
        <v>1260</v>
      </c>
      <c r="D111" s="293"/>
      <c r="E111" s="293"/>
      <c r="F111" s="316" t="s">
        <v>1239</v>
      </c>
      <c r="G111" s="293"/>
      <c r="H111" s="293" t="s">
        <v>1273</v>
      </c>
      <c r="I111" s="293" t="s">
        <v>1235</v>
      </c>
      <c r="J111" s="293">
        <v>50</v>
      </c>
      <c r="K111" s="307"/>
    </row>
    <row r="112" s="1" customFormat="1" ht="15" customHeight="1">
      <c r="B112" s="318"/>
      <c r="C112" s="293" t="s">
        <v>1258</v>
      </c>
      <c r="D112" s="293"/>
      <c r="E112" s="293"/>
      <c r="F112" s="316" t="s">
        <v>1239</v>
      </c>
      <c r="G112" s="293"/>
      <c r="H112" s="293" t="s">
        <v>1273</v>
      </c>
      <c r="I112" s="293" t="s">
        <v>1235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1233</v>
      </c>
      <c r="G113" s="293"/>
      <c r="H113" s="293" t="s">
        <v>1274</v>
      </c>
      <c r="I113" s="293" t="s">
        <v>1235</v>
      </c>
      <c r="J113" s="293">
        <v>20</v>
      </c>
      <c r="K113" s="307"/>
    </row>
    <row r="114" s="1" customFormat="1" ht="15" customHeight="1">
      <c r="B114" s="318"/>
      <c r="C114" s="293" t="s">
        <v>1275</v>
      </c>
      <c r="D114" s="293"/>
      <c r="E114" s="293"/>
      <c r="F114" s="316" t="s">
        <v>1233</v>
      </c>
      <c r="G114" s="293"/>
      <c r="H114" s="293" t="s">
        <v>1276</v>
      </c>
      <c r="I114" s="293" t="s">
        <v>1235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1233</v>
      </c>
      <c r="G115" s="293"/>
      <c r="H115" s="293" t="s">
        <v>1277</v>
      </c>
      <c r="I115" s="293" t="s">
        <v>1268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1233</v>
      </c>
      <c r="G116" s="293"/>
      <c r="H116" s="293" t="s">
        <v>1278</v>
      </c>
      <c r="I116" s="293" t="s">
        <v>1268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1233</v>
      </c>
      <c r="G117" s="293"/>
      <c r="H117" s="293" t="s">
        <v>1279</v>
      </c>
      <c r="I117" s="293" t="s">
        <v>1280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1281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1227</v>
      </c>
      <c r="D123" s="308"/>
      <c r="E123" s="308"/>
      <c r="F123" s="308" t="s">
        <v>1228</v>
      </c>
      <c r="G123" s="309"/>
      <c r="H123" s="308" t="s">
        <v>54</v>
      </c>
      <c r="I123" s="308" t="s">
        <v>57</v>
      </c>
      <c r="J123" s="308" t="s">
        <v>1229</v>
      </c>
      <c r="K123" s="337"/>
    </row>
    <row r="124" s="1" customFormat="1" ht="17.25" customHeight="1">
      <c r="B124" s="336"/>
      <c r="C124" s="310" t="s">
        <v>1230</v>
      </c>
      <c r="D124" s="310"/>
      <c r="E124" s="310"/>
      <c r="F124" s="311" t="s">
        <v>1231</v>
      </c>
      <c r="G124" s="312"/>
      <c r="H124" s="310"/>
      <c r="I124" s="310"/>
      <c r="J124" s="310" t="s">
        <v>1232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1236</v>
      </c>
      <c r="D126" s="315"/>
      <c r="E126" s="315"/>
      <c r="F126" s="316" t="s">
        <v>1233</v>
      </c>
      <c r="G126" s="293"/>
      <c r="H126" s="293" t="s">
        <v>1273</v>
      </c>
      <c r="I126" s="293" t="s">
        <v>1235</v>
      </c>
      <c r="J126" s="293">
        <v>120</v>
      </c>
      <c r="K126" s="341"/>
    </row>
    <row r="127" s="1" customFormat="1" ht="15" customHeight="1">
      <c r="B127" s="338"/>
      <c r="C127" s="293" t="s">
        <v>1282</v>
      </c>
      <c r="D127" s="293"/>
      <c r="E127" s="293"/>
      <c r="F127" s="316" t="s">
        <v>1233</v>
      </c>
      <c r="G127" s="293"/>
      <c r="H127" s="293" t="s">
        <v>1283</v>
      </c>
      <c r="I127" s="293" t="s">
        <v>1235</v>
      </c>
      <c r="J127" s="293" t="s">
        <v>1284</v>
      </c>
      <c r="K127" s="341"/>
    </row>
    <row r="128" s="1" customFormat="1" ht="15" customHeight="1">
      <c r="B128" s="338"/>
      <c r="C128" s="293" t="s">
        <v>1181</v>
      </c>
      <c r="D128" s="293"/>
      <c r="E128" s="293"/>
      <c r="F128" s="316" t="s">
        <v>1233</v>
      </c>
      <c r="G128" s="293"/>
      <c r="H128" s="293" t="s">
        <v>1285</v>
      </c>
      <c r="I128" s="293" t="s">
        <v>1235</v>
      </c>
      <c r="J128" s="293" t="s">
        <v>1284</v>
      </c>
      <c r="K128" s="341"/>
    </row>
    <row r="129" s="1" customFormat="1" ht="15" customHeight="1">
      <c r="B129" s="338"/>
      <c r="C129" s="293" t="s">
        <v>1244</v>
      </c>
      <c r="D129" s="293"/>
      <c r="E129" s="293"/>
      <c r="F129" s="316" t="s">
        <v>1239</v>
      </c>
      <c r="G129" s="293"/>
      <c r="H129" s="293" t="s">
        <v>1245</v>
      </c>
      <c r="I129" s="293" t="s">
        <v>1235</v>
      </c>
      <c r="J129" s="293">
        <v>15</v>
      </c>
      <c r="K129" s="341"/>
    </row>
    <row r="130" s="1" customFormat="1" ht="15" customHeight="1">
      <c r="B130" s="338"/>
      <c r="C130" s="319" t="s">
        <v>1246</v>
      </c>
      <c r="D130" s="319"/>
      <c r="E130" s="319"/>
      <c r="F130" s="320" t="s">
        <v>1239</v>
      </c>
      <c r="G130" s="319"/>
      <c r="H130" s="319" t="s">
        <v>1247</v>
      </c>
      <c r="I130" s="319" t="s">
        <v>1235</v>
      </c>
      <c r="J130" s="319">
        <v>15</v>
      </c>
      <c r="K130" s="341"/>
    </row>
    <row r="131" s="1" customFormat="1" ht="15" customHeight="1">
      <c r="B131" s="338"/>
      <c r="C131" s="319" t="s">
        <v>1248</v>
      </c>
      <c r="D131" s="319"/>
      <c r="E131" s="319"/>
      <c r="F131" s="320" t="s">
        <v>1239</v>
      </c>
      <c r="G131" s="319"/>
      <c r="H131" s="319" t="s">
        <v>1249</v>
      </c>
      <c r="I131" s="319" t="s">
        <v>1235</v>
      </c>
      <c r="J131" s="319">
        <v>20</v>
      </c>
      <c r="K131" s="341"/>
    </row>
    <row r="132" s="1" customFormat="1" ht="15" customHeight="1">
      <c r="B132" s="338"/>
      <c r="C132" s="319" t="s">
        <v>1250</v>
      </c>
      <c r="D132" s="319"/>
      <c r="E132" s="319"/>
      <c r="F132" s="320" t="s">
        <v>1239</v>
      </c>
      <c r="G132" s="319"/>
      <c r="H132" s="319" t="s">
        <v>1251</v>
      </c>
      <c r="I132" s="319" t="s">
        <v>1235</v>
      </c>
      <c r="J132" s="319">
        <v>20</v>
      </c>
      <c r="K132" s="341"/>
    </row>
    <row r="133" s="1" customFormat="1" ht="15" customHeight="1">
      <c r="B133" s="338"/>
      <c r="C133" s="293" t="s">
        <v>1238</v>
      </c>
      <c r="D133" s="293"/>
      <c r="E133" s="293"/>
      <c r="F133" s="316" t="s">
        <v>1239</v>
      </c>
      <c r="G133" s="293"/>
      <c r="H133" s="293" t="s">
        <v>1273</v>
      </c>
      <c r="I133" s="293" t="s">
        <v>1235</v>
      </c>
      <c r="J133" s="293">
        <v>50</v>
      </c>
      <c r="K133" s="341"/>
    </row>
    <row r="134" s="1" customFormat="1" ht="15" customHeight="1">
      <c r="B134" s="338"/>
      <c r="C134" s="293" t="s">
        <v>1252</v>
      </c>
      <c r="D134" s="293"/>
      <c r="E134" s="293"/>
      <c r="F134" s="316" t="s">
        <v>1239</v>
      </c>
      <c r="G134" s="293"/>
      <c r="H134" s="293" t="s">
        <v>1273</v>
      </c>
      <c r="I134" s="293" t="s">
        <v>1235</v>
      </c>
      <c r="J134" s="293">
        <v>50</v>
      </c>
      <c r="K134" s="341"/>
    </row>
    <row r="135" s="1" customFormat="1" ht="15" customHeight="1">
      <c r="B135" s="338"/>
      <c r="C135" s="293" t="s">
        <v>1258</v>
      </c>
      <c r="D135" s="293"/>
      <c r="E135" s="293"/>
      <c r="F135" s="316" t="s">
        <v>1239</v>
      </c>
      <c r="G135" s="293"/>
      <c r="H135" s="293" t="s">
        <v>1273</v>
      </c>
      <c r="I135" s="293" t="s">
        <v>1235</v>
      </c>
      <c r="J135" s="293">
        <v>50</v>
      </c>
      <c r="K135" s="341"/>
    </row>
    <row r="136" s="1" customFormat="1" ht="15" customHeight="1">
      <c r="B136" s="338"/>
      <c r="C136" s="293" t="s">
        <v>1260</v>
      </c>
      <c r="D136" s="293"/>
      <c r="E136" s="293"/>
      <c r="F136" s="316" t="s">
        <v>1239</v>
      </c>
      <c r="G136" s="293"/>
      <c r="H136" s="293" t="s">
        <v>1273</v>
      </c>
      <c r="I136" s="293" t="s">
        <v>1235</v>
      </c>
      <c r="J136" s="293">
        <v>50</v>
      </c>
      <c r="K136" s="341"/>
    </row>
    <row r="137" s="1" customFormat="1" ht="15" customHeight="1">
      <c r="B137" s="338"/>
      <c r="C137" s="293" t="s">
        <v>1261</v>
      </c>
      <c r="D137" s="293"/>
      <c r="E137" s="293"/>
      <c r="F137" s="316" t="s">
        <v>1239</v>
      </c>
      <c r="G137" s="293"/>
      <c r="H137" s="293" t="s">
        <v>1286</v>
      </c>
      <c r="I137" s="293" t="s">
        <v>1235</v>
      </c>
      <c r="J137" s="293">
        <v>255</v>
      </c>
      <c r="K137" s="341"/>
    </row>
    <row r="138" s="1" customFormat="1" ht="15" customHeight="1">
      <c r="B138" s="338"/>
      <c r="C138" s="293" t="s">
        <v>1263</v>
      </c>
      <c r="D138" s="293"/>
      <c r="E138" s="293"/>
      <c r="F138" s="316" t="s">
        <v>1233</v>
      </c>
      <c r="G138" s="293"/>
      <c r="H138" s="293" t="s">
        <v>1287</v>
      </c>
      <c r="I138" s="293" t="s">
        <v>1265</v>
      </c>
      <c r="J138" s="293"/>
      <c r="K138" s="341"/>
    </row>
    <row r="139" s="1" customFormat="1" ht="15" customHeight="1">
      <c r="B139" s="338"/>
      <c r="C139" s="293" t="s">
        <v>1266</v>
      </c>
      <c r="D139" s="293"/>
      <c r="E139" s="293"/>
      <c r="F139" s="316" t="s">
        <v>1233</v>
      </c>
      <c r="G139" s="293"/>
      <c r="H139" s="293" t="s">
        <v>1288</v>
      </c>
      <c r="I139" s="293" t="s">
        <v>1268</v>
      </c>
      <c r="J139" s="293"/>
      <c r="K139" s="341"/>
    </row>
    <row r="140" s="1" customFormat="1" ht="15" customHeight="1">
      <c r="B140" s="338"/>
      <c r="C140" s="293" t="s">
        <v>1269</v>
      </c>
      <c r="D140" s="293"/>
      <c r="E140" s="293"/>
      <c r="F140" s="316" t="s">
        <v>1233</v>
      </c>
      <c r="G140" s="293"/>
      <c r="H140" s="293" t="s">
        <v>1269</v>
      </c>
      <c r="I140" s="293" t="s">
        <v>1268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1233</v>
      </c>
      <c r="G141" s="293"/>
      <c r="H141" s="293" t="s">
        <v>1289</v>
      </c>
      <c r="I141" s="293" t="s">
        <v>1268</v>
      </c>
      <c r="J141" s="293"/>
      <c r="K141" s="341"/>
    </row>
    <row r="142" s="1" customFormat="1" ht="15" customHeight="1">
      <c r="B142" s="338"/>
      <c r="C142" s="293" t="s">
        <v>1290</v>
      </c>
      <c r="D142" s="293"/>
      <c r="E142" s="293"/>
      <c r="F142" s="316" t="s">
        <v>1233</v>
      </c>
      <c r="G142" s="293"/>
      <c r="H142" s="293" t="s">
        <v>1291</v>
      </c>
      <c r="I142" s="293" t="s">
        <v>1268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1292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1227</v>
      </c>
      <c r="D148" s="308"/>
      <c r="E148" s="308"/>
      <c r="F148" s="308" t="s">
        <v>1228</v>
      </c>
      <c r="G148" s="309"/>
      <c r="H148" s="308" t="s">
        <v>54</v>
      </c>
      <c r="I148" s="308" t="s">
        <v>57</v>
      </c>
      <c r="J148" s="308" t="s">
        <v>1229</v>
      </c>
      <c r="K148" s="307"/>
    </row>
    <row r="149" s="1" customFormat="1" ht="17.25" customHeight="1">
      <c r="B149" s="305"/>
      <c r="C149" s="310" t="s">
        <v>1230</v>
      </c>
      <c r="D149" s="310"/>
      <c r="E149" s="310"/>
      <c r="F149" s="311" t="s">
        <v>1231</v>
      </c>
      <c r="G149" s="312"/>
      <c r="H149" s="310"/>
      <c r="I149" s="310"/>
      <c r="J149" s="310" t="s">
        <v>1232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1236</v>
      </c>
      <c r="D151" s="293"/>
      <c r="E151" s="293"/>
      <c r="F151" s="346" t="s">
        <v>1233</v>
      </c>
      <c r="G151" s="293"/>
      <c r="H151" s="345" t="s">
        <v>1273</v>
      </c>
      <c r="I151" s="345" t="s">
        <v>1235</v>
      </c>
      <c r="J151" s="345">
        <v>120</v>
      </c>
      <c r="K151" s="341"/>
    </row>
    <row r="152" s="1" customFormat="1" ht="15" customHeight="1">
      <c r="B152" s="318"/>
      <c r="C152" s="345" t="s">
        <v>1282</v>
      </c>
      <c r="D152" s="293"/>
      <c r="E152" s="293"/>
      <c r="F152" s="346" t="s">
        <v>1233</v>
      </c>
      <c r="G152" s="293"/>
      <c r="H152" s="345" t="s">
        <v>1293</v>
      </c>
      <c r="I152" s="345" t="s">
        <v>1235</v>
      </c>
      <c r="J152" s="345" t="s">
        <v>1284</v>
      </c>
      <c r="K152" s="341"/>
    </row>
    <row r="153" s="1" customFormat="1" ht="15" customHeight="1">
      <c r="B153" s="318"/>
      <c r="C153" s="345" t="s">
        <v>1181</v>
      </c>
      <c r="D153" s="293"/>
      <c r="E153" s="293"/>
      <c r="F153" s="346" t="s">
        <v>1233</v>
      </c>
      <c r="G153" s="293"/>
      <c r="H153" s="345" t="s">
        <v>1294</v>
      </c>
      <c r="I153" s="345" t="s">
        <v>1235</v>
      </c>
      <c r="J153" s="345" t="s">
        <v>1284</v>
      </c>
      <c r="K153" s="341"/>
    </row>
    <row r="154" s="1" customFormat="1" ht="15" customHeight="1">
      <c r="B154" s="318"/>
      <c r="C154" s="345" t="s">
        <v>1238</v>
      </c>
      <c r="D154" s="293"/>
      <c r="E154" s="293"/>
      <c r="F154" s="346" t="s">
        <v>1239</v>
      </c>
      <c r="G154" s="293"/>
      <c r="H154" s="345" t="s">
        <v>1273</v>
      </c>
      <c r="I154" s="345" t="s">
        <v>1235</v>
      </c>
      <c r="J154" s="345">
        <v>50</v>
      </c>
      <c r="K154" s="341"/>
    </row>
    <row r="155" s="1" customFormat="1" ht="15" customHeight="1">
      <c r="B155" s="318"/>
      <c r="C155" s="345" t="s">
        <v>1241</v>
      </c>
      <c r="D155" s="293"/>
      <c r="E155" s="293"/>
      <c r="F155" s="346" t="s">
        <v>1233</v>
      </c>
      <c r="G155" s="293"/>
      <c r="H155" s="345" t="s">
        <v>1273</v>
      </c>
      <c r="I155" s="345" t="s">
        <v>1243</v>
      </c>
      <c r="J155" s="345"/>
      <c r="K155" s="341"/>
    </row>
    <row r="156" s="1" customFormat="1" ht="15" customHeight="1">
      <c r="B156" s="318"/>
      <c r="C156" s="345" t="s">
        <v>1252</v>
      </c>
      <c r="D156" s="293"/>
      <c r="E156" s="293"/>
      <c r="F156" s="346" t="s">
        <v>1239</v>
      </c>
      <c r="G156" s="293"/>
      <c r="H156" s="345" t="s">
        <v>1273</v>
      </c>
      <c r="I156" s="345" t="s">
        <v>1235</v>
      </c>
      <c r="J156" s="345">
        <v>50</v>
      </c>
      <c r="K156" s="341"/>
    </row>
    <row r="157" s="1" customFormat="1" ht="15" customHeight="1">
      <c r="B157" s="318"/>
      <c r="C157" s="345" t="s">
        <v>1260</v>
      </c>
      <c r="D157" s="293"/>
      <c r="E157" s="293"/>
      <c r="F157" s="346" t="s">
        <v>1239</v>
      </c>
      <c r="G157" s="293"/>
      <c r="H157" s="345" t="s">
        <v>1273</v>
      </c>
      <c r="I157" s="345" t="s">
        <v>1235</v>
      </c>
      <c r="J157" s="345">
        <v>50</v>
      </c>
      <c r="K157" s="341"/>
    </row>
    <row r="158" s="1" customFormat="1" ht="15" customHeight="1">
      <c r="B158" s="318"/>
      <c r="C158" s="345" t="s">
        <v>1258</v>
      </c>
      <c r="D158" s="293"/>
      <c r="E158" s="293"/>
      <c r="F158" s="346" t="s">
        <v>1239</v>
      </c>
      <c r="G158" s="293"/>
      <c r="H158" s="345" t="s">
        <v>1273</v>
      </c>
      <c r="I158" s="345" t="s">
        <v>1235</v>
      </c>
      <c r="J158" s="345">
        <v>50</v>
      </c>
      <c r="K158" s="341"/>
    </row>
    <row r="159" s="1" customFormat="1" ht="15" customHeight="1">
      <c r="B159" s="318"/>
      <c r="C159" s="345" t="s">
        <v>82</v>
      </c>
      <c r="D159" s="293"/>
      <c r="E159" s="293"/>
      <c r="F159" s="346" t="s">
        <v>1233</v>
      </c>
      <c r="G159" s="293"/>
      <c r="H159" s="345" t="s">
        <v>1295</v>
      </c>
      <c r="I159" s="345" t="s">
        <v>1235</v>
      </c>
      <c r="J159" s="345" t="s">
        <v>1296</v>
      </c>
      <c r="K159" s="341"/>
    </row>
    <row r="160" s="1" customFormat="1" ht="15" customHeight="1">
      <c r="B160" s="318"/>
      <c r="C160" s="345" t="s">
        <v>1297</v>
      </c>
      <c r="D160" s="293"/>
      <c r="E160" s="293"/>
      <c r="F160" s="346" t="s">
        <v>1233</v>
      </c>
      <c r="G160" s="293"/>
      <c r="H160" s="345" t="s">
        <v>1298</v>
      </c>
      <c r="I160" s="345" t="s">
        <v>1268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1299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1227</v>
      </c>
      <c r="D166" s="308"/>
      <c r="E166" s="308"/>
      <c r="F166" s="308" t="s">
        <v>1228</v>
      </c>
      <c r="G166" s="350"/>
      <c r="H166" s="351" t="s">
        <v>54</v>
      </c>
      <c r="I166" s="351" t="s">
        <v>57</v>
      </c>
      <c r="J166" s="308" t="s">
        <v>1229</v>
      </c>
      <c r="K166" s="285"/>
    </row>
    <row r="167" s="1" customFormat="1" ht="17.25" customHeight="1">
      <c r="B167" s="286"/>
      <c r="C167" s="310" t="s">
        <v>1230</v>
      </c>
      <c r="D167" s="310"/>
      <c r="E167" s="310"/>
      <c r="F167" s="311" t="s">
        <v>1231</v>
      </c>
      <c r="G167" s="352"/>
      <c r="H167" s="353"/>
      <c r="I167" s="353"/>
      <c r="J167" s="310" t="s">
        <v>1232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1236</v>
      </c>
      <c r="D169" s="293"/>
      <c r="E169" s="293"/>
      <c r="F169" s="316" t="s">
        <v>1233</v>
      </c>
      <c r="G169" s="293"/>
      <c r="H169" s="293" t="s">
        <v>1273</v>
      </c>
      <c r="I169" s="293" t="s">
        <v>1235</v>
      </c>
      <c r="J169" s="293">
        <v>120</v>
      </c>
      <c r="K169" s="341"/>
    </row>
    <row r="170" s="1" customFormat="1" ht="15" customHeight="1">
      <c r="B170" s="318"/>
      <c r="C170" s="293" t="s">
        <v>1282</v>
      </c>
      <c r="D170" s="293"/>
      <c r="E170" s="293"/>
      <c r="F170" s="316" t="s">
        <v>1233</v>
      </c>
      <c r="G170" s="293"/>
      <c r="H170" s="293" t="s">
        <v>1283</v>
      </c>
      <c r="I170" s="293" t="s">
        <v>1235</v>
      </c>
      <c r="J170" s="293" t="s">
        <v>1284</v>
      </c>
      <c r="K170" s="341"/>
    </row>
    <row r="171" s="1" customFormat="1" ht="15" customHeight="1">
      <c r="B171" s="318"/>
      <c r="C171" s="293" t="s">
        <v>1181</v>
      </c>
      <c r="D171" s="293"/>
      <c r="E171" s="293"/>
      <c r="F171" s="316" t="s">
        <v>1233</v>
      </c>
      <c r="G171" s="293"/>
      <c r="H171" s="293" t="s">
        <v>1300</v>
      </c>
      <c r="I171" s="293" t="s">
        <v>1235</v>
      </c>
      <c r="J171" s="293" t="s">
        <v>1284</v>
      </c>
      <c r="K171" s="341"/>
    </row>
    <row r="172" s="1" customFormat="1" ht="15" customHeight="1">
      <c r="B172" s="318"/>
      <c r="C172" s="293" t="s">
        <v>1238</v>
      </c>
      <c r="D172" s="293"/>
      <c r="E172" s="293"/>
      <c r="F172" s="316" t="s">
        <v>1239</v>
      </c>
      <c r="G172" s="293"/>
      <c r="H172" s="293" t="s">
        <v>1300</v>
      </c>
      <c r="I172" s="293" t="s">
        <v>1235</v>
      </c>
      <c r="J172" s="293">
        <v>50</v>
      </c>
      <c r="K172" s="341"/>
    </row>
    <row r="173" s="1" customFormat="1" ht="15" customHeight="1">
      <c r="B173" s="318"/>
      <c r="C173" s="293" t="s">
        <v>1241</v>
      </c>
      <c r="D173" s="293"/>
      <c r="E173" s="293"/>
      <c r="F173" s="316" t="s">
        <v>1233</v>
      </c>
      <c r="G173" s="293"/>
      <c r="H173" s="293" t="s">
        <v>1300</v>
      </c>
      <c r="I173" s="293" t="s">
        <v>1243</v>
      </c>
      <c r="J173" s="293"/>
      <c r="K173" s="341"/>
    </row>
    <row r="174" s="1" customFormat="1" ht="15" customHeight="1">
      <c r="B174" s="318"/>
      <c r="C174" s="293" t="s">
        <v>1252</v>
      </c>
      <c r="D174" s="293"/>
      <c r="E174" s="293"/>
      <c r="F174" s="316" t="s">
        <v>1239</v>
      </c>
      <c r="G174" s="293"/>
      <c r="H174" s="293" t="s">
        <v>1300</v>
      </c>
      <c r="I174" s="293" t="s">
        <v>1235</v>
      </c>
      <c r="J174" s="293">
        <v>50</v>
      </c>
      <c r="K174" s="341"/>
    </row>
    <row r="175" s="1" customFormat="1" ht="15" customHeight="1">
      <c r="B175" s="318"/>
      <c r="C175" s="293" t="s">
        <v>1260</v>
      </c>
      <c r="D175" s="293"/>
      <c r="E175" s="293"/>
      <c r="F175" s="316" t="s">
        <v>1239</v>
      </c>
      <c r="G175" s="293"/>
      <c r="H175" s="293" t="s">
        <v>1300</v>
      </c>
      <c r="I175" s="293" t="s">
        <v>1235</v>
      </c>
      <c r="J175" s="293">
        <v>50</v>
      </c>
      <c r="K175" s="341"/>
    </row>
    <row r="176" s="1" customFormat="1" ht="15" customHeight="1">
      <c r="B176" s="318"/>
      <c r="C176" s="293" t="s">
        <v>1258</v>
      </c>
      <c r="D176" s="293"/>
      <c r="E176" s="293"/>
      <c r="F176" s="316" t="s">
        <v>1239</v>
      </c>
      <c r="G176" s="293"/>
      <c r="H176" s="293" t="s">
        <v>1300</v>
      </c>
      <c r="I176" s="293" t="s">
        <v>1235</v>
      </c>
      <c r="J176" s="293">
        <v>50</v>
      </c>
      <c r="K176" s="341"/>
    </row>
    <row r="177" s="1" customFormat="1" ht="15" customHeight="1">
      <c r="B177" s="318"/>
      <c r="C177" s="293" t="s">
        <v>107</v>
      </c>
      <c r="D177" s="293"/>
      <c r="E177" s="293"/>
      <c r="F177" s="316" t="s">
        <v>1233</v>
      </c>
      <c r="G177" s="293"/>
      <c r="H177" s="293" t="s">
        <v>1301</v>
      </c>
      <c r="I177" s="293" t="s">
        <v>1302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1233</v>
      </c>
      <c r="G178" s="293"/>
      <c r="H178" s="293" t="s">
        <v>1303</v>
      </c>
      <c r="I178" s="293" t="s">
        <v>1304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1233</v>
      </c>
      <c r="G179" s="293"/>
      <c r="H179" s="293" t="s">
        <v>1305</v>
      </c>
      <c r="I179" s="293" t="s">
        <v>1235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1233</v>
      </c>
      <c r="G180" s="293"/>
      <c r="H180" s="293" t="s">
        <v>1306</v>
      </c>
      <c r="I180" s="293" t="s">
        <v>1235</v>
      </c>
      <c r="J180" s="293">
        <v>255</v>
      </c>
      <c r="K180" s="341"/>
    </row>
    <row r="181" s="1" customFormat="1" ht="15" customHeight="1">
      <c r="B181" s="318"/>
      <c r="C181" s="293" t="s">
        <v>108</v>
      </c>
      <c r="D181" s="293"/>
      <c r="E181" s="293"/>
      <c r="F181" s="316" t="s">
        <v>1233</v>
      </c>
      <c r="G181" s="293"/>
      <c r="H181" s="293" t="s">
        <v>1197</v>
      </c>
      <c r="I181" s="293" t="s">
        <v>1235</v>
      </c>
      <c r="J181" s="293">
        <v>10</v>
      </c>
      <c r="K181" s="341"/>
    </row>
    <row r="182" s="1" customFormat="1" ht="15" customHeight="1">
      <c r="B182" s="318"/>
      <c r="C182" s="293" t="s">
        <v>109</v>
      </c>
      <c r="D182" s="293"/>
      <c r="E182" s="293"/>
      <c r="F182" s="316" t="s">
        <v>1233</v>
      </c>
      <c r="G182" s="293"/>
      <c r="H182" s="293" t="s">
        <v>1307</v>
      </c>
      <c r="I182" s="293" t="s">
        <v>1268</v>
      </c>
      <c r="J182" s="293"/>
      <c r="K182" s="341"/>
    </row>
    <row r="183" s="1" customFormat="1" ht="15" customHeight="1">
      <c r="B183" s="318"/>
      <c r="C183" s="293" t="s">
        <v>1308</v>
      </c>
      <c r="D183" s="293"/>
      <c r="E183" s="293"/>
      <c r="F183" s="316" t="s">
        <v>1233</v>
      </c>
      <c r="G183" s="293"/>
      <c r="H183" s="293" t="s">
        <v>1309</v>
      </c>
      <c r="I183" s="293" t="s">
        <v>1268</v>
      </c>
      <c r="J183" s="293"/>
      <c r="K183" s="341"/>
    </row>
    <row r="184" s="1" customFormat="1" ht="15" customHeight="1">
      <c r="B184" s="318"/>
      <c r="C184" s="293" t="s">
        <v>1297</v>
      </c>
      <c r="D184" s="293"/>
      <c r="E184" s="293"/>
      <c r="F184" s="316" t="s">
        <v>1233</v>
      </c>
      <c r="G184" s="293"/>
      <c r="H184" s="293" t="s">
        <v>1310</v>
      </c>
      <c r="I184" s="293" t="s">
        <v>1268</v>
      </c>
      <c r="J184" s="293"/>
      <c r="K184" s="341"/>
    </row>
    <row r="185" s="1" customFormat="1" ht="15" customHeight="1">
      <c r="B185" s="318"/>
      <c r="C185" s="293" t="s">
        <v>111</v>
      </c>
      <c r="D185" s="293"/>
      <c r="E185" s="293"/>
      <c r="F185" s="316" t="s">
        <v>1239</v>
      </c>
      <c r="G185" s="293"/>
      <c r="H185" s="293" t="s">
        <v>1311</v>
      </c>
      <c r="I185" s="293" t="s">
        <v>1235</v>
      </c>
      <c r="J185" s="293">
        <v>50</v>
      </c>
      <c r="K185" s="341"/>
    </row>
    <row r="186" s="1" customFormat="1" ht="15" customHeight="1">
      <c r="B186" s="318"/>
      <c r="C186" s="293" t="s">
        <v>1312</v>
      </c>
      <c r="D186" s="293"/>
      <c r="E186" s="293"/>
      <c r="F186" s="316" t="s">
        <v>1239</v>
      </c>
      <c r="G186" s="293"/>
      <c r="H186" s="293" t="s">
        <v>1313</v>
      </c>
      <c r="I186" s="293" t="s">
        <v>1314</v>
      </c>
      <c r="J186" s="293"/>
      <c r="K186" s="341"/>
    </row>
    <row r="187" s="1" customFormat="1" ht="15" customHeight="1">
      <c r="B187" s="318"/>
      <c r="C187" s="293" t="s">
        <v>1315</v>
      </c>
      <c r="D187" s="293"/>
      <c r="E187" s="293"/>
      <c r="F187" s="316" t="s">
        <v>1239</v>
      </c>
      <c r="G187" s="293"/>
      <c r="H187" s="293" t="s">
        <v>1316</v>
      </c>
      <c r="I187" s="293" t="s">
        <v>1314</v>
      </c>
      <c r="J187" s="293"/>
      <c r="K187" s="341"/>
    </row>
    <row r="188" s="1" customFormat="1" ht="15" customHeight="1">
      <c r="B188" s="318"/>
      <c r="C188" s="293" t="s">
        <v>1317</v>
      </c>
      <c r="D188" s="293"/>
      <c r="E188" s="293"/>
      <c r="F188" s="316" t="s">
        <v>1239</v>
      </c>
      <c r="G188" s="293"/>
      <c r="H188" s="293" t="s">
        <v>1318</v>
      </c>
      <c r="I188" s="293" t="s">
        <v>1314</v>
      </c>
      <c r="J188" s="293"/>
      <c r="K188" s="341"/>
    </row>
    <row r="189" s="1" customFormat="1" ht="15" customHeight="1">
      <c r="B189" s="318"/>
      <c r="C189" s="354" t="s">
        <v>1319</v>
      </c>
      <c r="D189" s="293"/>
      <c r="E189" s="293"/>
      <c r="F189" s="316" t="s">
        <v>1239</v>
      </c>
      <c r="G189" s="293"/>
      <c r="H189" s="293" t="s">
        <v>1320</v>
      </c>
      <c r="I189" s="293" t="s">
        <v>1321</v>
      </c>
      <c r="J189" s="355" t="s">
        <v>1322</v>
      </c>
      <c r="K189" s="341"/>
    </row>
    <row r="190" s="18" customFormat="1" ht="15" customHeight="1">
      <c r="B190" s="356"/>
      <c r="C190" s="357" t="s">
        <v>1323</v>
      </c>
      <c r="D190" s="358"/>
      <c r="E190" s="358"/>
      <c r="F190" s="359" t="s">
        <v>1239</v>
      </c>
      <c r="G190" s="358"/>
      <c r="H190" s="358" t="s">
        <v>1324</v>
      </c>
      <c r="I190" s="358" t="s">
        <v>1321</v>
      </c>
      <c r="J190" s="360" t="s">
        <v>1322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1233</v>
      </c>
      <c r="G191" s="293"/>
      <c r="H191" s="290" t="s">
        <v>1325</v>
      </c>
      <c r="I191" s="293" t="s">
        <v>1326</v>
      </c>
      <c r="J191" s="293"/>
      <c r="K191" s="341"/>
    </row>
    <row r="192" s="1" customFormat="1" ht="15" customHeight="1">
      <c r="B192" s="318"/>
      <c r="C192" s="354" t="s">
        <v>1327</v>
      </c>
      <c r="D192" s="293"/>
      <c r="E192" s="293"/>
      <c r="F192" s="316" t="s">
        <v>1233</v>
      </c>
      <c r="G192" s="293"/>
      <c r="H192" s="293" t="s">
        <v>1328</v>
      </c>
      <c r="I192" s="293" t="s">
        <v>1268</v>
      </c>
      <c r="J192" s="293"/>
      <c r="K192" s="341"/>
    </row>
    <row r="193" s="1" customFormat="1" ht="15" customHeight="1">
      <c r="B193" s="318"/>
      <c r="C193" s="354" t="s">
        <v>1329</v>
      </c>
      <c r="D193" s="293"/>
      <c r="E193" s="293"/>
      <c r="F193" s="316" t="s">
        <v>1233</v>
      </c>
      <c r="G193" s="293"/>
      <c r="H193" s="293" t="s">
        <v>1330</v>
      </c>
      <c r="I193" s="293" t="s">
        <v>1268</v>
      </c>
      <c r="J193" s="293"/>
      <c r="K193" s="341"/>
    </row>
    <row r="194" s="1" customFormat="1" ht="15" customHeight="1">
      <c r="B194" s="318"/>
      <c r="C194" s="354" t="s">
        <v>1331</v>
      </c>
      <c r="D194" s="293"/>
      <c r="E194" s="293"/>
      <c r="F194" s="316" t="s">
        <v>1239</v>
      </c>
      <c r="G194" s="293"/>
      <c r="H194" s="293" t="s">
        <v>1332</v>
      </c>
      <c r="I194" s="293" t="s">
        <v>1268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1333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1334</v>
      </c>
      <c r="D201" s="363"/>
      <c r="E201" s="363"/>
      <c r="F201" s="363" t="s">
        <v>1335</v>
      </c>
      <c r="G201" s="364"/>
      <c r="H201" s="363" t="s">
        <v>1336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1326</v>
      </c>
      <c r="D203" s="293"/>
      <c r="E203" s="293"/>
      <c r="F203" s="316" t="s">
        <v>43</v>
      </c>
      <c r="G203" s="293"/>
      <c r="H203" s="293" t="s">
        <v>1337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1338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1339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1340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1341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1280</v>
      </c>
      <c r="D209" s="293"/>
      <c r="E209" s="293"/>
      <c r="F209" s="316" t="s">
        <v>76</v>
      </c>
      <c r="G209" s="293"/>
      <c r="H209" s="293" t="s">
        <v>1342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1175</v>
      </c>
      <c r="G210" s="293"/>
      <c r="H210" s="293" t="s">
        <v>1176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1173</v>
      </c>
      <c r="G211" s="293"/>
      <c r="H211" s="293" t="s">
        <v>1343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1177</v>
      </c>
      <c r="G212" s="354"/>
      <c r="H212" s="345" t="s">
        <v>1178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1179</v>
      </c>
      <c r="G213" s="354"/>
      <c r="H213" s="345" t="s">
        <v>1156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1304</v>
      </c>
      <c r="D215" s="293"/>
      <c r="E215" s="293"/>
      <c r="F215" s="316">
        <v>1</v>
      </c>
      <c r="G215" s="354"/>
      <c r="H215" s="345" t="s">
        <v>1344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1345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1346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1347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2024-05-14T05:20:18Z</dcterms:created>
  <dcterms:modified xsi:type="dcterms:W3CDTF">2024-05-14T05:20:23Z</dcterms:modified>
</cp:coreProperties>
</file>