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omunikace" sheetId="2" r:id="rId2"/>
    <sheet name="SO 02 - Veřejné osvětlení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01 - Komunikace'!$C$92:$K$468</definedName>
    <definedName name="_xlnm.Print_Area" localSheetId="1">'SO 01 - Komunikace'!$C$4:$J$39,'SO 01 - Komunikace'!$C$45:$J$74,'SO 01 - Komunikace'!$C$80:$K$468</definedName>
    <definedName name="_xlnm._FilterDatabase" localSheetId="2" hidden="1">'SO 02 - Veřejné osvětlení'!$C$91:$K$195</definedName>
    <definedName name="_xlnm.Print_Area" localSheetId="2">'SO 02 - Veřejné osvětlení'!$C$4:$J$39,'SO 02 - Veřejné osvětlení'!$C$45:$J$73,'SO 02 - Veřejné osvětlení'!$C$79:$K$195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Komunikace'!$92:$92</definedName>
    <definedName name="_xlnm.Print_Titles" localSheetId="2">'SO 02 - Veřejné osvětlení'!$91:$91</definedName>
  </definedNames>
  <calcPr fullCalcOnLoad="1"/>
</workbook>
</file>

<file path=xl/sharedStrings.xml><?xml version="1.0" encoding="utf-8"?>
<sst xmlns="http://schemas.openxmlformats.org/spreadsheetml/2006/main" count="5563" uniqueCount="1069">
  <si>
    <t>Export Komplet</t>
  </si>
  <si>
    <t>VZ</t>
  </si>
  <si>
    <t>2.0</t>
  </si>
  <si>
    <t>ZAMOK</t>
  </si>
  <si>
    <t>False</t>
  </si>
  <si>
    <t>{aa02ff6d-f67b-4961-8015-6e52a30d0312}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</si>
  <si>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</si>
  <si>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</si>
  <si>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</si>
  <si>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</si>
  <si>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</si>
  <si>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</si>
  <si>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</si>
  <si>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</si>
  <si>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</si>
  <si>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</si>
  <si>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</si>
  <si>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komunikace ulice Vítězná - k ZŠ Běžecká</t>
  </si>
  <si>
    <t>KSO:</t>
  </si>
  <si>
    <t/>
  </si>
  <si>
    <t>CC-CZ:</t>
  </si>
  <si>
    <t>Místo:</t>
  </si>
  <si>
    <t>Sokolov</t>
  </si>
  <si>
    <t>Datum:</t>
  </si>
  <si>
    <t>7. 3. 2024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</si>
  <si>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</si>
  <si>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</si>
  <si>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</si>
  <si>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</si>
  <si>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</si>
  <si>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</si>
  <si>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</si>
  <si>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ISONOE Invest a.s.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</si>
  <si>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</si>
  <si>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</si>
  <si>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</si>
  <si>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</si>
  <si>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</si>
  <si>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</si>
  <si>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</si>
  <si>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</si>
  <si>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</si>
  <si>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</si>
  <si>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</si>
  <si>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</si>
  <si>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</si>
  <si>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</si>
  <si>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</si>
  <si>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</si>
  <si>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</si>
  <si>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</si>
  <si>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</si>
  <si>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</si>
  <si>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</si>
  <si>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</si>
  <si>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</si>
  <si>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</si>
  <si>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</si>
  <si>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</si>
  <si>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</si>
  <si>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</si>
  <si>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</si>
  <si>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</si>
  <si>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</si>
  <si>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</si>
  <si>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</si>
  <si>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</si>
  <si>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</si>
  <si>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</si>
  <si>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</si>
  <si>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</si>
  <si>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</si>
  <si>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</si>
  <si>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</si>
  <si>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</si>
  <si>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</si>
  <si>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</si>
  <si>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</si>
  <si>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</t>
  </si>
  <si>
    <t>STA</t>
  </si>
  <si>
    <t>1</t>
  </si>
  <si>
    <t>{18823e1d-1d99-4a86-8543-9cbd9a2a3424}</t>
  </si>
  <si>
    <t>2</t>
  </si>
  <si>
    <t>SO 02</t>
  </si>
  <si>
    <t>Veřejné osvětlení</t>
  </si>
  <si>
    <t>{a147de98-5eb8-4c1f-9fc1-dc095bfbb8aa}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</si>
  <si>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</si>
  <si>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</si>
  <si>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</si>
  <si>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</si>
  <si>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</si>
  <si>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</si>
  <si>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</si>
  <si>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</si>
  <si>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</si>
  <si>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</si>
  <si>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</si>
  <si>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</si>
  <si>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</si>
  <si>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</si>
  <si>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</si>
  <si>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</si>
  <si>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</si>
  <si>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</si>
  <si>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</si>
  <si>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</si>
  <si>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</si>
  <si>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</si>
  <si>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</si>
  <si>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</si>
  <si>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</si>
  <si>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</si>
  <si>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</si>
  <si>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</si>
  <si>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</si>
  <si>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</si>
  <si>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</si>
  <si>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</si>
  <si>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</si>
  <si>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</si>
  <si>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</si>
  <si>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</si>
  <si>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</si>
  <si>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</si>
  <si>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</si>
  <si>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</si>
  <si>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</si>
  <si>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m2</t>
  </si>
  <si>
    <t>CS ÚRS 2024 01</t>
  </si>
  <si>
    <t>4</t>
  </si>
  <si>
    <t>90893755</t>
  </si>
  <si>
    <t>Online PSC</t>
  </si>
  <si>
    <t>https://podminky.urs.cz/item/CS_URS_2024_01/113106123</t>
  </si>
  <si>
    <t>VV</t>
  </si>
  <si>
    <t>odstranění dlažby</t>
  </si>
  <si>
    <t>15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</si>
  <si>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</si>
  <si>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</si>
  <si>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-1908368604</t>
  </si>
  <si>
    <t>https://podminky.urs.cz/item/CS_URS_2024_01/113106171</t>
  </si>
  <si>
    <t>demontáž zámkové dlažby</t>
  </si>
  <si>
    <t>150,15</t>
  </si>
  <si>
    <t>3</t>
  </si>
  <si>
    <t>113107125</t>
  </si>
  <si>
    <t>Odstranění podkladů nebo krytů ručně s přemístěním hmot na skládku na vzdálenost do 3 m nebo s naložením na dopravní prostředek z kameniva hrubého drceného, o tl. vrstvy přes 400 do 500 mm</t>
  </si>
  <si>
    <t>1615320490</t>
  </si>
  <si>
    <t>https://podminky.urs.cz/item/CS_URS_2024_01/113107125</t>
  </si>
  <si>
    <t>sanace podloží komunikace dle PD</t>
  </si>
  <si>
    <t>celkové množství sanace bude určeno po odfrézování komunikace</t>
  </si>
  <si>
    <t>předpoklad 30% plochy</t>
  </si>
  <si>
    <t>1310,3*0,3</t>
  </si>
  <si>
    <t>113107162</t>
  </si>
  <si>
    <t>Odstranění podkladů nebo krytů strojně plochy jednotlivě přes 50 m2 do 200 m2 s přemístěním hmot na skládku na vzdálenost do 20 m nebo s naložením na dopravní prostředek z kameniva hrubého drceného, o tl. vrstvy přes 100 do 200 mm</t>
  </si>
  <si>
    <t>64899533</t>
  </si>
  <si>
    <t>https://podminky.urs.cz/item/CS_URS_2024_01/113107162</t>
  </si>
  <si>
    <t>odstranění živičného krytu</t>
  </si>
  <si>
    <t>72,03+4+105,52</t>
  </si>
  <si>
    <t>5</t>
  </si>
  <si>
    <t>113107182</t>
  </si>
  <si>
    <t>Odstranění podkladů nebo krytů strojně plochy jednotlivě přes 50 m2 do 200 m2 s přemístěním hmot na skládku na vzdálenost do 20 m nebo s naložením na dopravní prostředek živičných, o tl. vrstvy přes 50 do 100 mm</t>
  </si>
  <si>
    <t>-1580259545</t>
  </si>
  <si>
    <t>https://podminky.urs.cz/item/CS_URS_2024_01/113107182</t>
  </si>
  <si>
    <t>6</t>
  </si>
  <si>
    <t>113154364</t>
  </si>
  <si>
    <t>Frézování živičného podkladu nebo krytu s naložením na dopravní prostředek plochy přes 1 000 do 10 000 m2 s překážkami v trase pruhu šířky přes 1 m do 2 m, tloušťky vrstvy 100 mm</t>
  </si>
  <si>
    <t>-1531347669</t>
  </si>
  <si>
    <t>https://podminky.urs.cz/item/CS_URS_2024_01/113154364</t>
  </si>
  <si>
    <t>7</t>
  </si>
  <si>
    <t>113201112</t>
  </si>
  <si>
    <t>Vytrhání obrub s vybouráním lože, s přemístěním hmot na skládku na vzdálenost do 3 m nebo s naložením na dopravní prostředek silničních ležatých</t>
  </si>
  <si>
    <t>m</t>
  </si>
  <si>
    <t>1576004035</t>
  </si>
  <si>
    <t>https://podminky.urs.cz/item/CS_URS_2024_01/113201112</t>
  </si>
  <si>
    <t>betonové obruby</t>
  </si>
  <si>
    <t>8</t>
  </si>
  <si>
    <t>121151123</t>
  </si>
  <si>
    <t>Sejmutí ornice strojně při souvislé ploše přes 500 m2, tl. vrstvy do 200 mm</t>
  </si>
  <si>
    <t>-1348151788</t>
  </si>
  <si>
    <t>https://podminky.urs.cz/item/CS_URS_2024_01/121151123</t>
  </si>
  <si>
    <t>211,89+157,61+130,27+198</t>
  </si>
  <si>
    <t>9</t>
  </si>
  <si>
    <t>131213701</t>
  </si>
  <si>
    <t>Hloubení nezapažených jam ručně s urovnáním dna do předepsaného profilu a spádu v hornině třídy těžitelnosti I skupiny 3 soudržných</t>
  </si>
  <si>
    <t>m3</t>
  </si>
  <si>
    <t>1797863672</t>
  </si>
  <si>
    <t>https://podminky.urs.cz/item/CS_URS_2024_01/131213701</t>
  </si>
  <si>
    <t>základ dopravních značek</t>
  </si>
  <si>
    <t>0,5*0,5*0,75*6</t>
  </si>
  <si>
    <t>10</t>
  </si>
  <si>
    <t>132251102</t>
  </si>
  <si>
    <t>Hloubení nezapažených rýh šířky do 800 mm strojně s urovnáním dna do předepsaného profilu a spádu v hornině třídy těžitelnosti I skupiny 3 přes 20 do 50 m3</t>
  </si>
  <si>
    <t>-1485862429</t>
  </si>
  <si>
    <t>https://podminky.urs.cz/item/CS_URS_2024_01/132251102</t>
  </si>
  <si>
    <t>vsakovací rýha</t>
  </si>
  <si>
    <t>26,7*0,6*1</t>
  </si>
  <si>
    <t>odbočky pro novou kanalizace</t>
  </si>
  <si>
    <t>25*0,8*1,2</t>
  </si>
  <si>
    <t>Součet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</si>
  <si>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</si>
  <si>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</si>
  <si>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</si>
  <si>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1882287495</t>
  </si>
  <si>
    <t>https://podminky.urs.cz/item/CS_URS_2024_01/162751117</t>
  </si>
  <si>
    <t>697,77*0,2</t>
  </si>
  <si>
    <t>40,02</t>
  </si>
  <si>
    <t>1,125</t>
  </si>
  <si>
    <t>-19,408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</si>
  <si>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</si>
  <si>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</si>
  <si>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198921815</t>
  </si>
  <si>
    <t>https://podminky.urs.cz/item/CS_URS_2024_01/162751119</t>
  </si>
  <si>
    <t>161,291*10</t>
  </si>
  <si>
    <t>13</t>
  </si>
  <si>
    <t>167151111</t>
  </si>
  <si>
    <t>Nakládání, skládání a překládání neulehlého výkopku nebo sypaniny strojně nakládání, množství přes 100 m3, z hornin třídy těžitelnosti I, skupiny 1 až 3</t>
  </si>
  <si>
    <t>1542198154</t>
  </si>
  <si>
    <t>https://podminky.urs.cz/item/CS_URS_2024_01/167151111</t>
  </si>
  <si>
    <t>14</t>
  </si>
  <si>
    <t>171151111</t>
  </si>
  <si>
    <t>Uložení sypanin do násypů strojně s rozprostřením sypaniny ve vrstvách a s hrubým urovnáním zhutněných z hornin nesoudržných sypkých</t>
  </si>
  <si>
    <t>1064425686</t>
  </si>
  <si>
    <t>https://podminky.urs.cz/item/CS_URS_2024_01/171151111</t>
  </si>
  <si>
    <t>dosypání zeminy pod nové parkoviště</t>
  </si>
  <si>
    <t>5,5*63</t>
  </si>
  <si>
    <t>M</t>
  </si>
  <si>
    <t>10364100</t>
  </si>
  <si>
    <t>zemina pro terénní úpravy - tříděná</t>
  </si>
  <si>
    <t>t</t>
  </si>
  <si>
    <t>-1718157274</t>
  </si>
  <si>
    <t>346,5*1,6*0,5</t>
  </si>
  <si>
    <t>16</t>
  </si>
  <si>
    <t>58344197</t>
  </si>
  <si>
    <t>štěrkodrť frakce 0/63</t>
  </si>
  <si>
    <t>CS ÚRS 2021 01</t>
  </si>
  <si>
    <t>1748495317</t>
  </si>
  <si>
    <t>346,5*2*0,5</t>
  </si>
  <si>
    <t>17</t>
  </si>
  <si>
    <t>171151112</t>
  </si>
  <si>
    <t>Uložení sypanin do násypů strojně s rozprostřením sypaniny ve vrstvách a s hrubým urovnáním zhutněných z hornin nesoudržných kamenitých</t>
  </si>
  <si>
    <t>1518787874</t>
  </si>
  <si>
    <t>https://podminky.urs.cz/item/CS_URS_2024_01/171151112</t>
  </si>
  <si>
    <t>předpoklad 30% plochy tl. 500 mm</t>
  </si>
  <si>
    <t>1310,3*0,3*0,5</t>
  </si>
  <si>
    <t>18</t>
  </si>
  <si>
    <t>1625538422</t>
  </si>
  <si>
    <t>196,545*2</t>
  </si>
  <si>
    <t>19</t>
  </si>
  <si>
    <t>171201231</t>
  </si>
  <si>
    <t>Poplatek za uložení stavebního odpadu na recyklační skládce (skládkovné) zeminy a kamení zatříděného do Katalogu odpadů pod kódem 17 05 04</t>
  </si>
  <si>
    <t>-42006299</t>
  </si>
  <si>
    <t>https://podminky.urs.cz/item/CS_URS_2024_01/171201231</t>
  </si>
  <si>
    <t>161,291*1,8</t>
  </si>
  <si>
    <t>20</t>
  </si>
  <si>
    <t>171251201</t>
  </si>
  <si>
    <t>Uložení sypaniny na skládky nebo meziskládky bez hutnění s upravením uložené sypaniny do předepsaného tvaru</t>
  </si>
  <si>
    <t>1375712383</t>
  </si>
  <si>
    <t>https://podminky.urs.cz/item/CS_URS_2024_01/171251201</t>
  </si>
  <si>
    <t>161,291</t>
  </si>
  <si>
    <t>174111101</t>
  </si>
  <si>
    <t>Zásyp sypaninou z jakékoliv horniny ručně s uložením výkopku ve vrstvách se zhutněním jam, šachet, rýh nebo kolem objektů v těchto vykopávkách</t>
  </si>
  <si>
    <t>1496236222</t>
  </si>
  <si>
    <t>https://podminky.urs.cz/item/CS_URS_2024_01/174111101</t>
  </si>
  <si>
    <t>zemina z výkopku</t>
  </si>
  <si>
    <t>26,7*0,6*0,4</t>
  </si>
  <si>
    <t>kanalizace</t>
  </si>
  <si>
    <t>24-8-3</t>
  </si>
  <si>
    <t>22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</si>
  <si>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</si>
  <si>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</si>
  <si>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-1939662659</t>
  </si>
  <si>
    <t>https://podminky.urs.cz/item/CS_URS_2024_01/175151101</t>
  </si>
  <si>
    <t>25*0,8*0,4</t>
  </si>
  <si>
    <t>23</t>
  </si>
  <si>
    <t>58331200</t>
  </si>
  <si>
    <t>štěrkopísek netříděný</t>
  </si>
  <si>
    <t>-2082564216</t>
  </si>
  <si>
    <t>8*2 'Přepočtené koeficientem množství</t>
  </si>
  <si>
    <t>24</t>
  </si>
  <si>
    <t>181411131</t>
  </si>
  <si>
    <t>Založení trávníku na půdě předem připravené plochy do 1000 m2 výsevem včetně utažení parkového v rovině nebo na svahu do 1:5</t>
  </si>
  <si>
    <t>-2082454120</t>
  </si>
  <si>
    <t>https://podminky.urs.cz/item/CS_URS_2024_01/181411131</t>
  </si>
  <si>
    <t>170+50</t>
  </si>
  <si>
    <t>25</t>
  </si>
  <si>
    <t>00572410</t>
  </si>
  <si>
    <t>osivo směs travní parková</t>
  </si>
  <si>
    <t>kg</t>
  </si>
  <si>
    <t>885227256</t>
  </si>
  <si>
    <t>220*0,02 'Přepočtené koeficientem množství</t>
  </si>
  <si>
    <t>26</t>
  </si>
  <si>
    <t>181951112</t>
  </si>
  <si>
    <t>Úprava pláně vyrovnáním výškových rozdílů strojně v hornině třídy těžitelnosti I, skupiny 1 až 3 se zhutněním</t>
  </si>
  <si>
    <t>-609712081</t>
  </si>
  <si>
    <t>https://podminky.urs.cz/item/CS_URS_2024_01/181951112</t>
  </si>
  <si>
    <t>D2-D-1-Ch</t>
  </si>
  <si>
    <t>27+85,5+20</t>
  </si>
  <si>
    <t>přejezdy z dlažby</t>
  </si>
  <si>
    <t>24,5+15,5</t>
  </si>
  <si>
    <t>D1-N-2-IV</t>
  </si>
  <si>
    <t>161,5+10,75</t>
  </si>
  <si>
    <t>D2-D-1-IV</t>
  </si>
  <si>
    <t>137,3</t>
  </si>
  <si>
    <t>27</t>
  </si>
  <si>
    <t>182303111</t>
  </si>
  <si>
    <t>Doplnění zeminy nebo substrátu na travnatých plochách tloušťky do 50 mm v rovině nebo na svahu do 1:5</t>
  </si>
  <si>
    <t>870963900</t>
  </si>
  <si>
    <t>https://podminky.urs.cz/item/CS_URS_2024_01/182303111</t>
  </si>
  <si>
    <t>tl.200mm (50mm x 4)</t>
  </si>
  <si>
    <t>220*4</t>
  </si>
  <si>
    <t>28</t>
  </si>
  <si>
    <t>10364101</t>
  </si>
  <si>
    <t>zemina pro terénní úpravy - ornice</t>
  </si>
  <si>
    <t>-87523821</t>
  </si>
  <si>
    <t>220*0,2*1,6</t>
  </si>
  <si>
    <t>Zakládání</t>
  </si>
  <si>
    <t>29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</si>
  <si>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</si>
  <si>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</si>
  <si>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-1492781772</t>
  </si>
  <si>
    <t>https://podminky.urs.cz/item/CS_URS_2024_01/212752103</t>
  </si>
  <si>
    <t>16,7</t>
  </si>
  <si>
    <t>Vodorovné konstrukce</t>
  </si>
  <si>
    <t>30</t>
  </si>
  <si>
    <t>451572111</t>
  </si>
  <si>
    <t>Lože pod potrubí, stoky a drobné objekty v otevřeném výkopu z kameniva drobného těženého 0 až 4 mm</t>
  </si>
  <si>
    <t>-1009276741</t>
  </si>
  <si>
    <t>https://podminky.urs.cz/item/CS_URS_2024_01/451572111</t>
  </si>
  <si>
    <t>25*0,8*0,15</t>
  </si>
  <si>
    <t>Komunikace pozemní</t>
  </si>
  <si>
    <t>31</t>
  </si>
  <si>
    <t>564831011</t>
  </si>
  <si>
    <t>Podklad ze štěrkodrti ŠD s rozprostřením a zhutněním plochy jednotlivě do 100 m2, po zhutnění tl. 100 mm</t>
  </si>
  <si>
    <t>-36152936</t>
  </si>
  <si>
    <t>https://podminky.urs.cz/item/CS_URS_2024_01/564831011</t>
  </si>
  <si>
    <t>doplnění ŠD - parkoviště asfalt</t>
  </si>
  <si>
    <t>73,1</t>
  </si>
  <si>
    <t>32</t>
  </si>
  <si>
    <t>564831111</t>
  </si>
  <si>
    <t>Podklad ze štěrkodrti ŠD s rozprostřením a zhutněním plochy přes 100 m2, po zhutnění tl. 100 mm</t>
  </si>
  <si>
    <t>-1097810164</t>
  </si>
  <si>
    <t>https://podminky.urs.cz/item/CS_URS_2024_01/564831111</t>
  </si>
  <si>
    <t>doplnění ŠD - parkoviště dlažba</t>
  </si>
  <si>
    <t>151,3</t>
  </si>
  <si>
    <t>33</t>
  </si>
  <si>
    <t>564851111</t>
  </si>
  <si>
    <t>Podklad ze štěrkodrti ŠD s rozprostřením a zhutněním plochy přes 100 m2, po zhutnění tl. 150 mm</t>
  </si>
  <si>
    <t>1415028832</t>
  </si>
  <si>
    <t>https://podminky.urs.cz/item/CS_URS_2024_01/564851111</t>
  </si>
  <si>
    <t>(161,5+10,75)*2</t>
  </si>
  <si>
    <t>34</t>
  </si>
  <si>
    <t>564861111</t>
  </si>
  <si>
    <t>Podklad ze štěrkodrti ŠD s rozprostřením a zhutněním plochy přes 100 m2, po zhutnění tl. 200 mm</t>
  </si>
  <si>
    <t>588804418</t>
  </si>
  <si>
    <t>https://podminky.urs.cz/item/CS_URS_2024_01/564861111</t>
  </si>
  <si>
    <t>35</t>
  </si>
  <si>
    <t>564871011</t>
  </si>
  <si>
    <t>Podklad ze štěrkodrti ŠD s rozprostřením a zhutněním plochy jednotlivě do 100 m2, po zhutnění tl. 250 mm</t>
  </si>
  <si>
    <t>-737029001</t>
  </si>
  <si>
    <t>https://podminky.urs.cz/item/CS_URS_2024_01/564871011</t>
  </si>
  <si>
    <t>36</t>
  </si>
  <si>
    <t>565155111</t>
  </si>
  <si>
    <t>Asfaltový beton vrstva podkladní ACP 16 (obalované kamenivo střednězrnné - OKS) s rozprostřením a zhutněním v pruhu šířky přes 1,5 do 3 m, po zhutnění tl. 70 mm</t>
  </si>
  <si>
    <t>-1586544828</t>
  </si>
  <si>
    <t>https://podminky.urs.cz/item/CS_URS_2024_01/565155111</t>
  </si>
  <si>
    <t>37</t>
  </si>
  <si>
    <t>565155121</t>
  </si>
  <si>
    <t>Asfaltový beton vrstva podkladní ACP 16 (obalované kamenivo střednězrnné - OKS) s rozprostřením a zhutněním v pruhu šířky přes 3 m, po zhutnění tl. 70 mm</t>
  </si>
  <si>
    <t>-1893953312</t>
  </si>
  <si>
    <t>https://podminky.urs.cz/item/CS_URS_2024_01/565155121</t>
  </si>
  <si>
    <t>obnova komunikace živice</t>
  </si>
  <si>
    <t>1347,8</t>
  </si>
  <si>
    <t>38</t>
  </si>
  <si>
    <t>573111112</t>
  </si>
  <si>
    <t>Postřik infiltrační PI z asfaltu silničního s posypem kamenivem, v množství 1,00 kg/m2</t>
  </si>
  <si>
    <t>1909315256</t>
  </si>
  <si>
    <t>https://podminky.urs.cz/item/CS_URS_2024_01/573111112</t>
  </si>
  <si>
    <t>39</t>
  </si>
  <si>
    <t>573211106</t>
  </si>
  <si>
    <t>Postřik spojovací PS bez posypu kamenivem z asfaltu silničního, v množství 0,20 kg/m2</t>
  </si>
  <si>
    <t>-990069822</t>
  </si>
  <si>
    <t>https://podminky.urs.cz/item/CS_URS_2024_01/573211106</t>
  </si>
  <si>
    <t>40</t>
  </si>
  <si>
    <t>577134131</t>
  </si>
  <si>
    <t>Asfaltový beton vrstva obrusná ACO 11 (ABS) s rozprostřením a se zhutněním z modifikovaného asfaltu v pruhu šířky přes do 1,5 do 3 m, po zhutnění tl. 40 mm</t>
  </si>
  <si>
    <t>-1840742683</t>
  </si>
  <si>
    <t>https://podminky.urs.cz/item/CS_URS_2024_01/577134131</t>
  </si>
  <si>
    <t>41</t>
  </si>
  <si>
    <t>577134141</t>
  </si>
  <si>
    <t>Asfaltový beton vrstva obrusná ACO 11 (ABS) s rozprostřením a se zhutněním z modifikovaného asfaltu v pruhu šířky přes 3 m, po zhutnění tl. 40 mm</t>
  </si>
  <si>
    <t>62330171</t>
  </si>
  <si>
    <t>https://podminky.urs.cz/item/CS_URS_2024_01/577134141</t>
  </si>
  <si>
    <t>42</t>
  </si>
  <si>
    <t>596211110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</si>
  <si>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</si>
  <si>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1827890937</t>
  </si>
  <si>
    <t>https://podminky.urs.cz/item/CS_URS_2024_01/596211110</t>
  </si>
  <si>
    <t>výměna dlažby pro nové signální prvky</t>
  </si>
  <si>
    <t>43</t>
  </si>
  <si>
    <t>59245018</t>
  </si>
  <si>
    <t>dlažba skladebná betonová 200x100mm tl 60mm přírodní</t>
  </si>
  <si>
    <t>-954131229</t>
  </si>
  <si>
    <t>6,1</t>
  </si>
  <si>
    <t>6,1*1,03 'Přepočtené koeficientem množství</t>
  </si>
  <si>
    <t>44</t>
  </si>
  <si>
    <t>59245006</t>
  </si>
  <si>
    <t>dlažba pro nevidomé betonová 200x100mm tl 60mm barevná</t>
  </si>
  <si>
    <t>497819997</t>
  </si>
  <si>
    <t>15-6,1</t>
  </si>
  <si>
    <t>8,9*1,03 'Přepočtené koeficientem množství</t>
  </si>
  <si>
    <t>45</t>
  </si>
  <si>
    <t>596211112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</si>
  <si>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</si>
  <si>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-558107261</t>
  </si>
  <si>
    <t>https://podminky.urs.cz/item/CS_URS_2024_01/596211112</t>
  </si>
  <si>
    <t>46</t>
  </si>
  <si>
    <t>86016054</t>
  </si>
  <si>
    <t>132,5-16,48</t>
  </si>
  <si>
    <t>267,32*1,02 'Přepočtené koeficientem množství</t>
  </si>
  <si>
    <t>47</t>
  </si>
  <si>
    <t>1576004918</t>
  </si>
  <si>
    <t>(31,6+3,4+2,9+3,3)*0,4</t>
  </si>
  <si>
    <t>16,48*1,02 'Přepočtené koeficientem množství</t>
  </si>
  <si>
    <t>48</t>
  </si>
  <si>
    <t>596212210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</si>
  <si>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do 50 m2</t>
  </si>
  <si>
    <t>444812597</t>
  </si>
  <si>
    <t>https://podminky.urs.cz/item/CS_URS_2024_01/596212210</t>
  </si>
  <si>
    <t>49</t>
  </si>
  <si>
    <t>59245020</t>
  </si>
  <si>
    <t>dlažba skladebná betonová 200x100mm tl 80mm přírodní</t>
  </si>
  <si>
    <t>808005238</t>
  </si>
  <si>
    <t>40-11,68</t>
  </si>
  <si>
    <t>28,32*1,03 'Přepočtené koeficientem množství</t>
  </si>
  <si>
    <t>50</t>
  </si>
  <si>
    <t>59245226</t>
  </si>
  <si>
    <t>dlažba pro nevidomé betonová 200x100mm tl 80mm barevná</t>
  </si>
  <si>
    <t>-1748805882</t>
  </si>
  <si>
    <t>(8,5+7+7,7+6)*0,4</t>
  </si>
  <si>
    <t>11,68*1,03 'Přepočtené koeficientem množství</t>
  </si>
  <si>
    <t>51</t>
  </si>
  <si>
    <t>596412212</t>
  </si>
  <si>
    <t>Kladení dlažby z betonových vegetačních dlaždic pozemních komunikací s ložem z kameniva těženého nebo drceného tl. do 50 mm, s vyplněním spár a vegetačních otvorů, s hutněním vibrováním tl. 80 mm, pro plochy přes 100 do 300 m2</t>
  </si>
  <si>
    <t>2000632166</t>
  </si>
  <si>
    <t>https://podminky.urs.cz/item/CS_URS_2024_01/596412212</t>
  </si>
  <si>
    <t>52</t>
  </si>
  <si>
    <t>59245035</t>
  </si>
  <si>
    <t>dlažba plošná vegetační betonová 200x200mm tl 80mm přírodní</t>
  </si>
  <si>
    <t>-513610999</t>
  </si>
  <si>
    <t>137,3-9,28-37,12</t>
  </si>
  <si>
    <t>90,9*1,03 'Přepočtené koeficientem množství</t>
  </si>
  <si>
    <t>53</t>
  </si>
  <si>
    <t>59245030</t>
  </si>
  <si>
    <t>dlažba skladebná betonová 200x200mm tl 80mm přírodní</t>
  </si>
  <si>
    <t>-365174846</t>
  </si>
  <si>
    <t>46,4*0,8</t>
  </si>
  <si>
    <t>37,12*1,03 'Přepočtené koeficientem množství</t>
  </si>
  <si>
    <t>54</t>
  </si>
  <si>
    <t>59245004</t>
  </si>
  <si>
    <t>dlažba skladebná betonová 200x200mm tl 80mm barevná</t>
  </si>
  <si>
    <t>-175532625</t>
  </si>
  <si>
    <t>46,4*0,2</t>
  </si>
  <si>
    <t>9,28*1,03 'Přepočtené koeficientem množství</t>
  </si>
  <si>
    <t>Trubní vedení</t>
  </si>
  <si>
    <t>55</t>
  </si>
  <si>
    <t>871313121</t>
  </si>
  <si>
    <t>Montáž kanalizačního potrubí z tvrdého PVC-U hladkého plnostěnného tuhost SN 8 DN 160</t>
  </si>
  <si>
    <t>1979433278</t>
  </si>
  <si>
    <t>https://podminky.urs.cz/item/CS_URS_2024_01/871313121</t>
  </si>
  <si>
    <t>56</t>
  </si>
  <si>
    <t>28611165</t>
  </si>
  <si>
    <t>trubka kanalizační PVC-U plnostěnná jednovrstvá DN 160x3000mm SN8</t>
  </si>
  <si>
    <t>644279420</t>
  </si>
  <si>
    <t>19*1,03 'Přepočtené koeficientem množství</t>
  </si>
  <si>
    <t>57</t>
  </si>
  <si>
    <t>28611164</t>
  </si>
  <si>
    <t>trubka kanalizační PVC-U plnostěnná jednovrstvá DN 160x1000mm SN8</t>
  </si>
  <si>
    <t>-306712509</t>
  </si>
  <si>
    <t>6*1,03 'Přepočtené koeficientem množství</t>
  </si>
  <si>
    <t>58</t>
  </si>
  <si>
    <t>877310310</t>
  </si>
  <si>
    <t>Montáž tvarovek na kanalizačním plastovém potrubí z PP nebo PVC-U hladkého plnostěnného kolen, víček nebo hrdlových uzávěrů DN 150</t>
  </si>
  <si>
    <t>kus</t>
  </si>
  <si>
    <t>-1263466854</t>
  </si>
  <si>
    <t>https://podminky.urs.cz/item/CS_URS_2024_01/877310310</t>
  </si>
  <si>
    <t>59</t>
  </si>
  <si>
    <t>28611894</t>
  </si>
  <si>
    <t>koleno kanalizační PP KG SN10 160x45°</t>
  </si>
  <si>
    <t>-521612428</t>
  </si>
  <si>
    <t>60</t>
  </si>
  <si>
    <t>877310320</t>
  </si>
  <si>
    <t>Montáž tvarovek na kanalizačním plastovém potrubí z PP nebo PVC-U hladkého plnostěnného odboček DN 150</t>
  </si>
  <si>
    <t>783566048</t>
  </si>
  <si>
    <t>https://podminky.urs.cz/item/CS_URS_2024_01/877310320</t>
  </si>
  <si>
    <t>61</t>
  </si>
  <si>
    <t>28654440</t>
  </si>
  <si>
    <t>odbočka kanalizační PP 45° DN 160/160</t>
  </si>
  <si>
    <t>2102785493</t>
  </si>
  <si>
    <t>62</t>
  </si>
  <si>
    <t>890411811</t>
  </si>
  <si>
    <t>Bourání šachet a jímek ručně velikosti obestavěného prostoru do 1,5 m3 z prefabrikovaných skruží</t>
  </si>
  <si>
    <t>2010324413</t>
  </si>
  <si>
    <t>https://podminky.urs.cz/item/CS_URS_2024_01/890411811</t>
  </si>
  <si>
    <t>63</t>
  </si>
  <si>
    <t>895941301</t>
  </si>
  <si>
    <t>Osazení vpusti uliční z betonových dílců DN 450 dno s výtokem</t>
  </si>
  <si>
    <t>834555082</t>
  </si>
  <si>
    <t>https://podminky.urs.cz/item/CS_URS_2024_01/895941301</t>
  </si>
  <si>
    <t>64</t>
  </si>
  <si>
    <t>59224496</t>
  </si>
  <si>
    <t>vpusť uliční DN 450 kaliště s odtokem 150mm 450/250x50mm</t>
  </si>
  <si>
    <t>1160861512</t>
  </si>
  <si>
    <t>65</t>
  </si>
  <si>
    <t>895941314</t>
  </si>
  <si>
    <t>Osazení vpusti uliční z betonových dílců DN 450 skruž horní 570 mm</t>
  </si>
  <si>
    <t>-1235823179</t>
  </si>
  <si>
    <t>https://podminky.urs.cz/item/CS_URS_2024_01/895941314</t>
  </si>
  <si>
    <t>66</t>
  </si>
  <si>
    <t>59223858</t>
  </si>
  <si>
    <t>skruž betonová horní pro uliční vpusť 450x570x50mm</t>
  </si>
  <si>
    <t>1533075456</t>
  </si>
  <si>
    <t>67</t>
  </si>
  <si>
    <t>899133211</t>
  </si>
  <si>
    <t>Výměna (výšková úprava) vtokové mříže uliční vpusti na betonové skruži s použitím betonových vyrovnávacích prvků</t>
  </si>
  <si>
    <t>1803605935</t>
  </si>
  <si>
    <t>https://podminky.urs.cz/item/CS_URS_2024_01/899133211</t>
  </si>
  <si>
    <t>68</t>
  </si>
  <si>
    <t>59224481</t>
  </si>
  <si>
    <t>mříž vtoková s rámem pro uliční vpusť 500x500, zatížení 40 tun</t>
  </si>
  <si>
    <t>-1781025662</t>
  </si>
  <si>
    <t>69</t>
  </si>
  <si>
    <t>899722112</t>
  </si>
  <si>
    <t>Krytí potrubí z plastů výstražnou fólií z PVC šířky přes 20 do 25 cm</t>
  </si>
  <si>
    <t>-67122002</t>
  </si>
  <si>
    <t>https://podminky.urs.cz/item/CS_URS_2024_01/899722112</t>
  </si>
  <si>
    <t>Ostatní konstrukce a práce, bourání</t>
  </si>
  <si>
    <t>70</t>
  </si>
  <si>
    <t>914111111</t>
  </si>
  <si>
    <t>Montáž svislé dopravní značky základní velikosti do 1 m2 objímkami na sloupky nebo konzoly</t>
  </si>
  <si>
    <t>606010516</t>
  </si>
  <si>
    <t>https://podminky.urs.cz/item/CS_URS_2024_01/914111111</t>
  </si>
  <si>
    <t>71</t>
  </si>
  <si>
    <t>40445625</t>
  </si>
  <si>
    <t>informativní značky provozní IP8, IP9, IP11-IP13 500x700mm</t>
  </si>
  <si>
    <t>-658827177</t>
  </si>
  <si>
    <t>72</t>
  </si>
  <si>
    <t>40445620</t>
  </si>
  <si>
    <t>zákazové, příkazové dopravní značky B1-B34, C1-15 700mm</t>
  </si>
  <si>
    <t>1396428686</t>
  </si>
  <si>
    <t>73</t>
  </si>
  <si>
    <t>40445650</t>
  </si>
  <si>
    <t>dodatkové tabulky E7, E12, E13 500x300mm</t>
  </si>
  <si>
    <t>1786638478</t>
  </si>
  <si>
    <t>74</t>
  </si>
  <si>
    <t>40445649</t>
  </si>
  <si>
    <t>dodatkové tabulky E3-E5, E8, E14-E16 500x150mm</t>
  </si>
  <si>
    <t>207779776</t>
  </si>
  <si>
    <t>75</t>
  </si>
  <si>
    <t>914511111</t>
  </si>
  <si>
    <t>Montáž sloupku dopravních značek délky do 3,5 m do betonového základu</t>
  </si>
  <si>
    <t>-174949241</t>
  </si>
  <si>
    <t>https://podminky.urs.cz/item/CS_URS_2024_01/914511111</t>
  </si>
  <si>
    <t>76</t>
  </si>
  <si>
    <t>40445225</t>
  </si>
  <si>
    <t>sloupek pro dopravní značku Zn D 60mm v 3,5m</t>
  </si>
  <si>
    <t>1992691600</t>
  </si>
  <si>
    <t>77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</si>
  <si>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</si>
  <si>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</si>
  <si>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990765894</t>
  </si>
  <si>
    <t>https://podminky.urs.cz/item/CS_URS_2024_01/916131213</t>
  </si>
  <si>
    <t>BO 15/25</t>
  </si>
  <si>
    <t>229</t>
  </si>
  <si>
    <t>BO 15/15-25</t>
  </si>
  <si>
    <t>BO 15/15</t>
  </si>
  <si>
    <t>135+5+17</t>
  </si>
  <si>
    <t>78</t>
  </si>
  <si>
    <t>59217031</t>
  </si>
  <si>
    <t>obrubník silniční betonový 1000x150x250mm</t>
  </si>
  <si>
    <t>1489123418</t>
  </si>
  <si>
    <t>229*1,04 'Přepočtené koeficientem množství</t>
  </si>
  <si>
    <t>79</t>
  </si>
  <si>
    <t>59217029</t>
  </si>
  <si>
    <t>obrubník silniční betonový nájezdový 1000x150x150mm</t>
  </si>
  <si>
    <t>-199534192</t>
  </si>
  <si>
    <t>157*1,04 'Přepočtené koeficientem množství</t>
  </si>
  <si>
    <t>80</t>
  </si>
  <si>
    <t>59217030</t>
  </si>
  <si>
    <t>obrubník silniční betonový přechodový 1000x150x150-250mm</t>
  </si>
  <si>
    <t>27532497</t>
  </si>
  <si>
    <t>12*1,04 'Přepočtené koeficientem množství</t>
  </si>
  <si>
    <t>81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</si>
  <si>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</si>
  <si>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</si>
  <si>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-2139960137</t>
  </si>
  <si>
    <t>https://podminky.urs.cz/item/CS_URS_2024_01/916231213</t>
  </si>
  <si>
    <t>BO 8/25</t>
  </si>
  <si>
    <t>82</t>
  </si>
  <si>
    <t>59217016</t>
  </si>
  <si>
    <t>obrubník betonový chodníkový 1000x80x250mm</t>
  </si>
  <si>
    <t>1679669040</t>
  </si>
  <si>
    <t>30*1,02 'Přepočtené koeficientem množství</t>
  </si>
  <si>
    <t>83</t>
  </si>
  <si>
    <t>919122132</t>
  </si>
  <si>
    <t>Utěsnění dilatačních spár zálivkou za tepla v cementobetonovém nebo živičném krytu včetně adhezního nátěru s těsnicím profilem pod zálivkou, pro komůrky šířky 20 mm, hloubky 40 mm</t>
  </si>
  <si>
    <t>1215464386</t>
  </si>
  <si>
    <t>https://podminky.urs.cz/item/CS_URS_2024_01/919122132</t>
  </si>
  <si>
    <t>84</t>
  </si>
  <si>
    <t>919726123</t>
  </si>
  <si>
    <t>Geotextilie netkaná pro ochranu, separaci nebo filtraci měrná hmotnost přes 300 do 500 g/m2</t>
  </si>
  <si>
    <t>1849842314</t>
  </si>
  <si>
    <t>https://podminky.urs.cz/item/CS_URS_2024_01/919726123</t>
  </si>
  <si>
    <t>26,7*(0,6+0,6+1+1+0,5)</t>
  </si>
  <si>
    <t>85</t>
  </si>
  <si>
    <t>919726124</t>
  </si>
  <si>
    <t>Geotextilie netkaná pro ochranu, separaci nebo filtraci měrná hmotnost přes 500 do 800 g/m2</t>
  </si>
  <si>
    <t>1508866210</t>
  </si>
  <si>
    <t>https://podminky.urs.cz/item/CS_URS_2024_01/919726124</t>
  </si>
  <si>
    <t>Netkaná textilie REO Fb - NTRF 08</t>
  </si>
  <si>
    <t>86</t>
  </si>
  <si>
    <t>919735113</t>
  </si>
  <si>
    <t>Řezání stávajícího živičného krytu nebo podkladu hloubky přes 100 do 150 mm</t>
  </si>
  <si>
    <t>768519122</t>
  </si>
  <si>
    <t>https://podminky.urs.cz/item/CS_URS_2024_01/919735113</t>
  </si>
  <si>
    <t>997</t>
  </si>
  <si>
    <t>Přesun sutě</t>
  </si>
  <si>
    <t>87</t>
  </si>
  <si>
    <t>997221571</t>
  </si>
  <si>
    <t>Vodorovná doprava vybouraných hmot bez naložení, ale se složením a s hrubým urovnáním na vzdálenost do 1 km</t>
  </si>
  <si>
    <t>974033729</t>
  </si>
  <si>
    <t>https://podminky.urs.cz/item/CS_URS_2024_01/997221571</t>
  </si>
  <si>
    <t>88</t>
  </si>
  <si>
    <t>997221579</t>
  </si>
  <si>
    <t>Vodorovná doprava vybouraných hmot bez naložení, ale se složením a s hrubým urovnáním na vzdálenost Příplatek k ceně za každý další započatý 1 km přes 1 km</t>
  </si>
  <si>
    <t>-2130507013</t>
  </si>
  <si>
    <t>https://podminky.urs.cz/item/CS_URS_2024_01/997221579</t>
  </si>
  <si>
    <t>743,841*19</t>
  </si>
  <si>
    <t>89</t>
  </si>
  <si>
    <t>997221612</t>
  </si>
  <si>
    <t>Nakládání na dopravní prostředky pro vodorovnou dopravu vybouraných hmot</t>
  </si>
  <si>
    <t>-1433910023</t>
  </si>
  <si>
    <t>https://podminky.urs.cz/item/CS_URS_2024_01/997221612</t>
  </si>
  <si>
    <t>743,841</t>
  </si>
  <si>
    <t>90</t>
  </si>
  <si>
    <t>997221861</t>
  </si>
  <si>
    <t>Poplatek za uložení stavebního odpadu na recyklační skládce (skládkovné) z prostého betonu zatříděného do Katalogu odpadů pod kódem 17 01 01</t>
  </si>
  <si>
    <t>355146304</t>
  </si>
  <si>
    <t>https://podminky.urs.cz/item/CS_URS_2024_01/997221861</t>
  </si>
  <si>
    <t>3,9</t>
  </si>
  <si>
    <t>44,294</t>
  </si>
  <si>
    <t>4,35</t>
  </si>
  <si>
    <t>2,52</t>
  </si>
  <si>
    <t>91</t>
  </si>
  <si>
    <t>997221873</t>
  </si>
  <si>
    <t>-1636020115</t>
  </si>
  <si>
    <t>https://podminky.urs.cz/item/CS_URS_2024_01/997221873</t>
  </si>
  <si>
    <t>294,818</t>
  </si>
  <si>
    <t>52,65</t>
  </si>
  <si>
    <t>92</t>
  </si>
  <si>
    <t>997221875</t>
  </si>
  <si>
    <t>Poplatek za uložení stavebního odpadu na recyklační skládce (skládkovné) asfaltového bez obsahu dehtu zatříděného do Katalogu odpadů pod kódem 17 03 02</t>
  </si>
  <si>
    <t>1371429654</t>
  </si>
  <si>
    <t>https://podminky.urs.cz/item/CS_URS_2024_01/997221875</t>
  </si>
  <si>
    <t>39,941</t>
  </si>
  <si>
    <t>301,369</t>
  </si>
  <si>
    <t>998</t>
  </si>
  <si>
    <t>Přesun hmot</t>
  </si>
  <si>
    <t>93</t>
  </si>
  <si>
    <t>998225111</t>
  </si>
  <si>
    <t>Přesun hmot pro komunikace s krytem z kameniva, monolitickým betonovým nebo živičným dopravní vzdálenost do 200 m jakékoliv délky objektu</t>
  </si>
  <si>
    <t>1895781797</t>
  </si>
  <si>
    <t>https://podminky.urs.cz/item/CS_URS_2024_01/998225111</t>
  </si>
  <si>
    <t>HZS</t>
  </si>
  <si>
    <t>Hodinové zúčtovací sazby</t>
  </si>
  <si>
    <t>94</t>
  </si>
  <si>
    <t>HZS1292</t>
  </si>
  <si>
    <t>Hodinové zúčtovací sazby profesí HSV zemní a pomocné práce stavební dělník</t>
  </si>
  <si>
    <t>hod</t>
  </si>
  <si>
    <t>512</t>
  </si>
  <si>
    <t>1728562378</t>
  </si>
  <si>
    <t>https://podminky.urs.cz/item/CS_URS_2024_01/HZS1292</t>
  </si>
  <si>
    <t>VRN</t>
  </si>
  <si>
    <t>Vedlejší rozpočtové náklady</t>
  </si>
  <si>
    <t>VRN1</t>
  </si>
  <si>
    <t>Průzkumné, geodetické a projektové práce</t>
  </si>
  <si>
    <t>95</t>
  </si>
  <si>
    <t>01210300015</t>
  </si>
  <si>
    <t>Vytyčení stávajících inženýrských sítí</t>
  </si>
  <si>
    <t>soubor</t>
  </si>
  <si>
    <t>1024</t>
  </si>
  <si>
    <t>257468984</t>
  </si>
  <si>
    <t>96</t>
  </si>
  <si>
    <t>012203000</t>
  </si>
  <si>
    <t>Geodetické práce při provádění stavby</t>
  </si>
  <si>
    <t>nh</t>
  </si>
  <si>
    <t>-1052348723</t>
  </si>
  <si>
    <t>HZS Geodet</t>
  </si>
  <si>
    <t>97</t>
  </si>
  <si>
    <t>012303000</t>
  </si>
  <si>
    <t>Geometrický plán</t>
  </si>
  <si>
    <t>651631980</t>
  </si>
  <si>
    <t>98</t>
  </si>
  <si>
    <t>013254000</t>
  </si>
  <si>
    <t>Dokumentace skutečného provedení stavby - 3x paré</t>
  </si>
  <si>
    <t>-252645257</t>
  </si>
  <si>
    <t>HZS technik odborný</t>
  </si>
  <si>
    <t>99</t>
  </si>
  <si>
    <t>01543441</t>
  </si>
  <si>
    <t>Realizační dokumentace stavby</t>
  </si>
  <si>
    <t>205733834</t>
  </si>
  <si>
    <t>VRN3</t>
  </si>
  <si>
    <t>Zařízení staveniště</t>
  </si>
  <si>
    <t>100</t>
  </si>
  <si>
    <t>032903000</t>
  </si>
  <si>
    <t>Náklady na provoz a údržbu vybavení staveniště</t>
  </si>
  <si>
    <t>kpl</t>
  </si>
  <si>
    <t>-1001762952</t>
  </si>
  <si>
    <t>101</t>
  </si>
  <si>
    <t>034103000</t>
  </si>
  <si>
    <t>Oplocení staveniště</t>
  </si>
  <si>
    <t>souhrn</t>
  </si>
  <si>
    <t>1029910807</t>
  </si>
  <si>
    <t>102</t>
  </si>
  <si>
    <t>034303000</t>
  </si>
  <si>
    <t>Dopravní značení na staveništi</t>
  </si>
  <si>
    <t>602412932</t>
  </si>
  <si>
    <t>https://podminky.urs.cz/item/CS_URS_2024_01/034303000</t>
  </si>
  <si>
    <t>náklady na DIO</t>
  </si>
  <si>
    <t>103</t>
  </si>
  <si>
    <t>034503000</t>
  </si>
  <si>
    <t>Informační tabule na staveništi</t>
  </si>
  <si>
    <t>-483059883</t>
  </si>
  <si>
    <t>VRN4</t>
  </si>
  <si>
    <t>Inženýrská činnost</t>
  </si>
  <si>
    <t>104</t>
  </si>
  <si>
    <t>043134000</t>
  </si>
  <si>
    <t>Zkoušky zatěžovací</t>
  </si>
  <si>
    <t>-302647411</t>
  </si>
  <si>
    <t>SO 02 - Veřejné osvětlení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</si>
  <si>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</si>
  <si>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</si>
  <si>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</si>
  <si>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</si>
  <si>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</si>
  <si>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 xml:space="preserve">    VRN9 - Ostatní náklady</t>
  </si>
  <si>
    <t>131251100</t>
  </si>
  <si>
    <t>Hloubení nezapažených jam a zářezů strojně s urovnáním dna do předepsaného profilu a spádu v hornině třídy těžitelnosti I skupiny 3 do 20 m3</t>
  </si>
  <si>
    <t>596022585</t>
  </si>
  <si>
    <t>https://podminky.urs.cz/item/CS_URS_2024_01/131251100</t>
  </si>
  <si>
    <t>základ pro stožáry</t>
  </si>
  <si>
    <t>0,6*0,6*0,8*2</t>
  </si>
  <si>
    <t>1079299320</t>
  </si>
  <si>
    <t>0,4*0,6*31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</si>
  <si>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</si>
  <si>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</si>
  <si>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-692252068</t>
  </si>
  <si>
    <t>https://podminky.urs.cz/item/CS_URS_2024_01/162211311</t>
  </si>
  <si>
    <t>0,576</t>
  </si>
  <si>
    <t>7,44</t>
  </si>
  <si>
    <t>-4,96</t>
  </si>
  <si>
    <t>496608055</t>
  </si>
  <si>
    <t>-1311227666</t>
  </si>
  <si>
    <t>3,056*10</t>
  </si>
  <si>
    <t>167151101</t>
  </si>
  <si>
    <t>Nakládání, skládání a překládání neulehlého výkopku nebo sypaniny strojně nakládání, množství do 100 m3, z horniny třídy těžitelnosti I, skupiny 1 až 3</t>
  </si>
  <si>
    <t>-640314189</t>
  </si>
  <si>
    <t>https://podminky.urs.cz/item/CS_URS_2024_01/167151101</t>
  </si>
  <si>
    <t>230232660</t>
  </si>
  <si>
    <t>3,056*1,8</t>
  </si>
  <si>
    <t>989085143</t>
  </si>
  <si>
    <t>3,056</t>
  </si>
  <si>
    <t>60757325</t>
  </si>
  <si>
    <t>7,44-2,48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</si>
  <si>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</si>
  <si>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</si>
  <si>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1760276042</t>
  </si>
  <si>
    <t>https://podminky.urs.cz/item/CS_URS_2024_01/175111101</t>
  </si>
  <si>
    <t>31*0,2*0,4</t>
  </si>
  <si>
    <t>-999534753</t>
  </si>
  <si>
    <t>2,48*2 'Přepočtené koeficientem množství</t>
  </si>
  <si>
    <t>-653554721</t>
  </si>
  <si>
    <t>PSV</t>
  </si>
  <si>
    <t>Práce a dodávky PSV</t>
  </si>
  <si>
    <t>741</t>
  </si>
  <si>
    <t>Elektroinstalace - silnoproud</t>
  </si>
  <si>
    <t>741130021</t>
  </si>
  <si>
    <t>Ukončení vodičů izolovaných s označením a zapojením na svorkovnici s otevřením a uzavřením krytu, průřezu žíly do 2,5 mm2</t>
  </si>
  <si>
    <t>-110523232</t>
  </si>
  <si>
    <t>https://podminky.urs.cz/item/CS_URS_2024_01/741130021</t>
  </si>
  <si>
    <t>741130025</t>
  </si>
  <si>
    <t>Ukončení vodičů izolovaných s označením a zapojením na svorkovnici s otevřením a uzavřením krytu, průřezu žíly do 16 mm2</t>
  </si>
  <si>
    <t>-1948828616</t>
  </si>
  <si>
    <t>https://podminky.urs.cz/item/CS_URS_2024_01/741130025</t>
  </si>
  <si>
    <t>998741101</t>
  </si>
  <si>
    <t>Přesun hmot pro silnoproud stanovený z hmotnosti přesunovaného materiálu vodorovná dopravní vzdálenost do 50 m základní v objektech výšky do 6 m</t>
  </si>
  <si>
    <t>1501622960</t>
  </si>
  <si>
    <t>https://podminky.urs.cz/item/CS_URS_2024_01/998741101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</si>
  <si>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</si>
  <si>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</si>
  <si>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</si>
  <si>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</si>
  <si>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</si>
  <si>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1985297703</t>
  </si>
  <si>
    <t>https://podminky.urs.cz/item/CS_URS_2024_01/210202013</t>
  </si>
  <si>
    <t>M.01</t>
  </si>
  <si>
    <t>Svítidlo, 20 LED, 3000K, 2700 lm, max příkon 18,5W, optika DW50</t>
  </si>
  <si>
    <t>256</t>
  </si>
  <si>
    <t>695805743</t>
  </si>
  <si>
    <t>210204002</t>
  </si>
  <si>
    <t>Montáž stožárů osvětlení parkových ocelových</t>
  </si>
  <si>
    <t>-1991037492</t>
  </si>
  <si>
    <t>https://podminky.urs.cz/item/CS_URS_2024_01/210204002</t>
  </si>
  <si>
    <t>M.02</t>
  </si>
  <si>
    <t>Stožár K6 včetně ochranné manžety, v. 6900 mm</t>
  </si>
  <si>
    <t>-1868615680</t>
  </si>
  <si>
    <t>210204103</t>
  </si>
  <si>
    <t>Montáž výložníků osvětlení jednoramenných sloupových, hmotnosti do 35 kg</t>
  </si>
  <si>
    <t>1983220330</t>
  </si>
  <si>
    <t>https://podminky.urs.cz/item/CS_URS_2024_01/210204103</t>
  </si>
  <si>
    <t>31674000</t>
  </si>
  <si>
    <t>výložník rovný jednoduchý k osvětlovacím stožárům uličním vyložení 500mm</t>
  </si>
  <si>
    <t>128</t>
  </si>
  <si>
    <t>150133590</t>
  </si>
  <si>
    <t>210204204</t>
  </si>
  <si>
    <t>Montáž elektrovýzbroje stožárů osvětlení 4 okruhy</t>
  </si>
  <si>
    <t>-2146628470</t>
  </si>
  <si>
    <t>https://podminky.urs.cz/item/CS_URS_2024_01/210204204</t>
  </si>
  <si>
    <t>M.03</t>
  </si>
  <si>
    <t>SvorkovniceSV6.16.4/1   H116115 dolněná 2xSV 2,5</t>
  </si>
  <si>
    <t>683946356</t>
  </si>
  <si>
    <t>210220020</t>
  </si>
  <si>
    <t>Montáž uzemňovacího vedení s upevněním, propojením a připojením pomocí svorek v zemi s izolací spojů vodičů FeZn páskou průřezu do 120 mm2 v městské zástavbě</t>
  </si>
  <si>
    <t>-1116970380</t>
  </si>
  <si>
    <t>https://podminky.urs.cz/item/CS_URS_2024_01/210220020</t>
  </si>
  <si>
    <t>35442062</t>
  </si>
  <si>
    <t>pás zemnící 30x4mm FeZn</t>
  </si>
  <si>
    <t>230529635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</si>
  <si>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</si>
  <si>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</si>
  <si>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1798884715</t>
  </si>
  <si>
    <t>https://podminky.urs.cz/item/CS_URS_2024_01/210800411</t>
  </si>
  <si>
    <t>M.07</t>
  </si>
  <si>
    <t>Silový kabel pevný CYKY-J 4 X 16</t>
  </si>
  <si>
    <t>1394168002</t>
  </si>
  <si>
    <t>31*1,1</t>
  </si>
  <si>
    <t>M.06</t>
  </si>
  <si>
    <t>Silový kabel CYKY-J 5 x 1,5</t>
  </si>
  <si>
    <t>-736078905</t>
  </si>
  <si>
    <t>12*1,1</t>
  </si>
  <si>
    <t>R4512</t>
  </si>
  <si>
    <t>M+D Ukončovací hlava smršťovací</t>
  </si>
  <si>
    <t>-852051301</t>
  </si>
  <si>
    <t>46-M</t>
  </si>
  <si>
    <t>Zemní práce při extr.mont.pracích</t>
  </si>
  <si>
    <t>460080014</t>
  </si>
  <si>
    <t>Základové konstrukce základ bez bednění do rostlé zeminy z monolitického betonu tř. C 16/20</t>
  </si>
  <si>
    <t>-941041795</t>
  </si>
  <si>
    <t>https://podminky.urs.cz/item/CS_URS_2024_01/460080014</t>
  </si>
  <si>
    <t>Beton - základy pro sloupy</t>
  </si>
  <si>
    <t>460510054</t>
  </si>
  <si>
    <t>Osazení kabelových prostupů včetně utěsnění a spárování z trub plastových do rýhy, bez výkopových prací bez obsypu, vnitřního průměru do 10 cm</t>
  </si>
  <si>
    <t>-1482415274</t>
  </si>
  <si>
    <t>https://podminky.urs.cz/item/CS_URS_2024_01/460510054</t>
  </si>
  <si>
    <t>484513</t>
  </si>
  <si>
    <t>Chránička do země dvouplášťová Kopos KF 090063</t>
  </si>
  <si>
    <t>-1663736759</t>
  </si>
  <si>
    <t>31*1,05</t>
  </si>
  <si>
    <t>460671112</t>
  </si>
  <si>
    <t>Výstražné prvky pro krytí kabelů včetně vyrovnání povrchu rýhy, rozvinutí a uložení fólie, šířky přes 20 do 25 cm</t>
  </si>
  <si>
    <t>761722432</t>
  </si>
  <si>
    <t>https://podminky.urs.cz/item/CS_URS_2024_01/460671112</t>
  </si>
  <si>
    <t>-781294113</t>
  </si>
  <si>
    <t>012103000</t>
  </si>
  <si>
    <t>Geodetické práce před výstavbou</t>
  </si>
  <si>
    <t>-912651956</t>
  </si>
  <si>
    <t>1950869774</t>
  </si>
  <si>
    <t>-1867219221</t>
  </si>
  <si>
    <t>-52610987</t>
  </si>
  <si>
    <t>VRN9</t>
  </si>
  <si>
    <t>Ostatní náklady</t>
  </si>
  <si>
    <t>090001000.1</t>
  </si>
  <si>
    <t>Posudky, 8x měření intenzity elektrického osvětlení po dokončení VO a předložení protokolu o měření, 1x výchozí řevize pro VO</t>
  </si>
  <si>
    <t>-1240476130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</si>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</sst>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23" TargetMode="External" /><Relationship Id="rId2" Type="http://schemas.openxmlformats.org/officeDocument/2006/relationships/hyperlink" Target="https://podminky.urs.cz/item/CS_URS_2024_01/113106171" TargetMode="External" /><Relationship Id="rId3" Type="http://schemas.openxmlformats.org/officeDocument/2006/relationships/hyperlink" Target="https://podminky.urs.cz/item/CS_URS_2024_01/113107125" TargetMode="External" /><Relationship Id="rId4" Type="http://schemas.openxmlformats.org/officeDocument/2006/relationships/hyperlink" Target="https://podminky.urs.cz/item/CS_URS_2024_01/113107162" TargetMode="External" /><Relationship Id="rId5" Type="http://schemas.openxmlformats.org/officeDocument/2006/relationships/hyperlink" Target="https://podminky.urs.cz/item/CS_URS_2024_01/113107182" TargetMode="External" /><Relationship Id="rId6" Type="http://schemas.openxmlformats.org/officeDocument/2006/relationships/hyperlink" Target="https://podminky.urs.cz/item/CS_URS_2024_01/113154364" TargetMode="External" /><Relationship Id="rId7" Type="http://schemas.openxmlformats.org/officeDocument/2006/relationships/hyperlink" Target="https://podminky.urs.cz/item/CS_URS_2024_01/113201112" TargetMode="External" /><Relationship Id="rId8" Type="http://schemas.openxmlformats.org/officeDocument/2006/relationships/hyperlink" Target="https://podminky.urs.cz/item/CS_URS_2024_01/121151123" TargetMode="External" /><Relationship Id="rId9" Type="http://schemas.openxmlformats.org/officeDocument/2006/relationships/hyperlink" Target="https://podminky.urs.cz/item/CS_URS_2024_01/131213701" TargetMode="External" /><Relationship Id="rId10" Type="http://schemas.openxmlformats.org/officeDocument/2006/relationships/hyperlink" Target="https://podminky.urs.cz/item/CS_URS_2024_01/132251102" TargetMode="External" /><Relationship Id="rId11" Type="http://schemas.openxmlformats.org/officeDocument/2006/relationships/hyperlink" Target="https://podminky.urs.cz/item/CS_URS_2024_01/162751117" TargetMode="External" /><Relationship Id="rId12" Type="http://schemas.openxmlformats.org/officeDocument/2006/relationships/hyperlink" Target="https://podminky.urs.cz/item/CS_URS_2024_01/162751119" TargetMode="External" /><Relationship Id="rId13" Type="http://schemas.openxmlformats.org/officeDocument/2006/relationships/hyperlink" Target="https://podminky.urs.cz/item/CS_URS_2024_01/167151111" TargetMode="External" /><Relationship Id="rId14" Type="http://schemas.openxmlformats.org/officeDocument/2006/relationships/hyperlink" Target="https://podminky.urs.cz/item/CS_URS_2024_01/171151111" TargetMode="External" /><Relationship Id="rId15" Type="http://schemas.openxmlformats.org/officeDocument/2006/relationships/hyperlink" Target="https://podminky.urs.cz/item/CS_URS_2024_01/171151112" TargetMode="External" /><Relationship Id="rId16" Type="http://schemas.openxmlformats.org/officeDocument/2006/relationships/hyperlink" Target="https://podminky.urs.cz/item/CS_URS_2024_01/171201231" TargetMode="External" /><Relationship Id="rId17" Type="http://schemas.openxmlformats.org/officeDocument/2006/relationships/hyperlink" Target="https://podminky.urs.cz/item/CS_URS_2024_01/171251201" TargetMode="External" /><Relationship Id="rId18" Type="http://schemas.openxmlformats.org/officeDocument/2006/relationships/hyperlink" Target="https://podminky.urs.cz/item/CS_URS_2024_01/174111101" TargetMode="External" /><Relationship Id="rId19" Type="http://schemas.openxmlformats.org/officeDocument/2006/relationships/hyperlink" Target="https://podminky.urs.cz/item/CS_URS_2024_01/175151101" TargetMode="External" /><Relationship Id="rId20" Type="http://schemas.openxmlformats.org/officeDocument/2006/relationships/hyperlink" Target="https://podminky.urs.cz/item/CS_URS_2024_01/181411131" TargetMode="External" /><Relationship Id="rId21" Type="http://schemas.openxmlformats.org/officeDocument/2006/relationships/hyperlink" Target="https://podminky.urs.cz/item/CS_URS_2024_01/181951112" TargetMode="External" /><Relationship Id="rId22" Type="http://schemas.openxmlformats.org/officeDocument/2006/relationships/hyperlink" Target="https://podminky.urs.cz/item/CS_URS_2024_01/182303111" TargetMode="External" /><Relationship Id="rId23" Type="http://schemas.openxmlformats.org/officeDocument/2006/relationships/hyperlink" Target="https://podminky.urs.cz/item/CS_URS_2024_01/212752103" TargetMode="External" /><Relationship Id="rId24" Type="http://schemas.openxmlformats.org/officeDocument/2006/relationships/hyperlink" Target="https://podminky.urs.cz/item/CS_URS_2024_01/451572111" TargetMode="External" /><Relationship Id="rId25" Type="http://schemas.openxmlformats.org/officeDocument/2006/relationships/hyperlink" Target="https://podminky.urs.cz/item/CS_URS_2024_01/564831011" TargetMode="External" /><Relationship Id="rId26" Type="http://schemas.openxmlformats.org/officeDocument/2006/relationships/hyperlink" Target="https://podminky.urs.cz/item/CS_URS_2024_01/564831111" TargetMode="External" /><Relationship Id="rId27" Type="http://schemas.openxmlformats.org/officeDocument/2006/relationships/hyperlink" Target="https://podminky.urs.cz/item/CS_URS_2024_01/564851111" TargetMode="External" /><Relationship Id="rId28" Type="http://schemas.openxmlformats.org/officeDocument/2006/relationships/hyperlink" Target="https://podminky.urs.cz/item/CS_URS_2024_01/564861111" TargetMode="External" /><Relationship Id="rId29" Type="http://schemas.openxmlformats.org/officeDocument/2006/relationships/hyperlink" Target="https://podminky.urs.cz/item/CS_URS_2024_01/564871011" TargetMode="External" /><Relationship Id="rId30" Type="http://schemas.openxmlformats.org/officeDocument/2006/relationships/hyperlink" Target="https://podminky.urs.cz/item/CS_URS_2024_01/565155111" TargetMode="External" /><Relationship Id="rId31" Type="http://schemas.openxmlformats.org/officeDocument/2006/relationships/hyperlink" Target="https://podminky.urs.cz/item/CS_URS_2024_01/565155121" TargetMode="External" /><Relationship Id="rId32" Type="http://schemas.openxmlformats.org/officeDocument/2006/relationships/hyperlink" Target="https://podminky.urs.cz/item/CS_URS_2024_01/573111112" TargetMode="External" /><Relationship Id="rId33" Type="http://schemas.openxmlformats.org/officeDocument/2006/relationships/hyperlink" Target="https://podminky.urs.cz/item/CS_URS_2024_01/573211106" TargetMode="External" /><Relationship Id="rId34" Type="http://schemas.openxmlformats.org/officeDocument/2006/relationships/hyperlink" Target="https://podminky.urs.cz/item/CS_URS_2024_01/577134131" TargetMode="External" /><Relationship Id="rId35" Type="http://schemas.openxmlformats.org/officeDocument/2006/relationships/hyperlink" Target="https://podminky.urs.cz/item/CS_URS_2024_01/577134141" TargetMode="External" /><Relationship Id="rId36" Type="http://schemas.openxmlformats.org/officeDocument/2006/relationships/hyperlink" Target="https://podminky.urs.cz/item/CS_URS_2024_01/596211110" TargetMode="External" /><Relationship Id="rId37" Type="http://schemas.openxmlformats.org/officeDocument/2006/relationships/hyperlink" Target="https://podminky.urs.cz/item/CS_URS_2024_01/596211112" TargetMode="External" /><Relationship Id="rId38" Type="http://schemas.openxmlformats.org/officeDocument/2006/relationships/hyperlink" Target="https://podminky.urs.cz/item/CS_URS_2024_01/596212210" TargetMode="External" /><Relationship Id="rId39" Type="http://schemas.openxmlformats.org/officeDocument/2006/relationships/hyperlink" Target="https://podminky.urs.cz/item/CS_URS_2024_01/596412212" TargetMode="External" /><Relationship Id="rId40" Type="http://schemas.openxmlformats.org/officeDocument/2006/relationships/hyperlink" Target="https://podminky.urs.cz/item/CS_URS_2024_01/871313121" TargetMode="External" /><Relationship Id="rId41" Type="http://schemas.openxmlformats.org/officeDocument/2006/relationships/hyperlink" Target="https://podminky.urs.cz/item/CS_URS_2024_01/877310310" TargetMode="External" /><Relationship Id="rId42" Type="http://schemas.openxmlformats.org/officeDocument/2006/relationships/hyperlink" Target="https://podminky.urs.cz/item/CS_URS_2024_01/877310320" TargetMode="External" /><Relationship Id="rId43" Type="http://schemas.openxmlformats.org/officeDocument/2006/relationships/hyperlink" Target="https://podminky.urs.cz/item/CS_URS_2024_01/890411811" TargetMode="External" /><Relationship Id="rId44" Type="http://schemas.openxmlformats.org/officeDocument/2006/relationships/hyperlink" Target="https://podminky.urs.cz/item/CS_URS_2024_01/895941301" TargetMode="External" /><Relationship Id="rId45" Type="http://schemas.openxmlformats.org/officeDocument/2006/relationships/hyperlink" Target="https://podminky.urs.cz/item/CS_URS_2024_01/895941314" TargetMode="External" /><Relationship Id="rId46" Type="http://schemas.openxmlformats.org/officeDocument/2006/relationships/hyperlink" Target="https://podminky.urs.cz/item/CS_URS_2024_01/899133211" TargetMode="External" /><Relationship Id="rId47" Type="http://schemas.openxmlformats.org/officeDocument/2006/relationships/hyperlink" Target="https://podminky.urs.cz/item/CS_URS_2024_01/899722112" TargetMode="External" /><Relationship Id="rId48" Type="http://schemas.openxmlformats.org/officeDocument/2006/relationships/hyperlink" Target="https://podminky.urs.cz/item/CS_URS_2024_01/914111111" TargetMode="External" /><Relationship Id="rId49" Type="http://schemas.openxmlformats.org/officeDocument/2006/relationships/hyperlink" Target="https://podminky.urs.cz/item/CS_URS_2024_01/914511111" TargetMode="External" /><Relationship Id="rId50" Type="http://schemas.openxmlformats.org/officeDocument/2006/relationships/hyperlink" Target="https://podminky.urs.cz/item/CS_URS_2024_01/916131213" TargetMode="External" /><Relationship Id="rId51" Type="http://schemas.openxmlformats.org/officeDocument/2006/relationships/hyperlink" Target="https://podminky.urs.cz/item/CS_URS_2024_01/916231213" TargetMode="External" /><Relationship Id="rId52" Type="http://schemas.openxmlformats.org/officeDocument/2006/relationships/hyperlink" Target="https://podminky.urs.cz/item/CS_URS_2024_01/919122132" TargetMode="External" /><Relationship Id="rId53" Type="http://schemas.openxmlformats.org/officeDocument/2006/relationships/hyperlink" Target="https://podminky.urs.cz/item/CS_URS_2024_01/919726123" TargetMode="External" /><Relationship Id="rId54" Type="http://schemas.openxmlformats.org/officeDocument/2006/relationships/hyperlink" Target="https://podminky.urs.cz/item/CS_URS_2024_01/919726124" TargetMode="External" /><Relationship Id="rId55" Type="http://schemas.openxmlformats.org/officeDocument/2006/relationships/hyperlink" Target="https://podminky.urs.cz/item/CS_URS_2024_01/919735113" TargetMode="External" /><Relationship Id="rId56" Type="http://schemas.openxmlformats.org/officeDocument/2006/relationships/hyperlink" Target="https://podminky.urs.cz/item/CS_URS_2024_01/997221571" TargetMode="External" /><Relationship Id="rId57" Type="http://schemas.openxmlformats.org/officeDocument/2006/relationships/hyperlink" Target="https://podminky.urs.cz/item/CS_URS_2024_01/997221579" TargetMode="External" /><Relationship Id="rId58" Type="http://schemas.openxmlformats.org/officeDocument/2006/relationships/hyperlink" Target="https://podminky.urs.cz/item/CS_URS_2024_01/997221612" TargetMode="External" /><Relationship Id="rId59" Type="http://schemas.openxmlformats.org/officeDocument/2006/relationships/hyperlink" Target="https://podminky.urs.cz/item/CS_URS_2024_01/997221861" TargetMode="External" /><Relationship Id="rId60" Type="http://schemas.openxmlformats.org/officeDocument/2006/relationships/hyperlink" Target="https://podminky.urs.cz/item/CS_URS_2024_01/997221873" TargetMode="External" /><Relationship Id="rId61" Type="http://schemas.openxmlformats.org/officeDocument/2006/relationships/hyperlink" Target="https://podminky.urs.cz/item/CS_URS_2024_01/997221875" TargetMode="External" /><Relationship Id="rId62" Type="http://schemas.openxmlformats.org/officeDocument/2006/relationships/hyperlink" Target="https://podminky.urs.cz/item/CS_URS_2024_01/998225111" TargetMode="External" /><Relationship Id="rId63" Type="http://schemas.openxmlformats.org/officeDocument/2006/relationships/hyperlink" Target="https://podminky.urs.cz/item/CS_URS_2024_01/HZS1292" TargetMode="External" /><Relationship Id="rId64" Type="http://schemas.openxmlformats.org/officeDocument/2006/relationships/hyperlink" Target="https://podminky.urs.cz/item/CS_URS_2024_01/034303000" TargetMode="External" /><Relationship Id="rId6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251100" TargetMode="External" /><Relationship Id="rId2" Type="http://schemas.openxmlformats.org/officeDocument/2006/relationships/hyperlink" Target="https://podminky.urs.cz/item/CS_URS_2024_01/132251102" TargetMode="External" /><Relationship Id="rId3" Type="http://schemas.openxmlformats.org/officeDocument/2006/relationships/hyperlink" Target="https://podminky.urs.cz/item/CS_URS_2024_01/162211311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62751119" TargetMode="External" /><Relationship Id="rId6" Type="http://schemas.openxmlformats.org/officeDocument/2006/relationships/hyperlink" Target="https://podminky.urs.cz/item/CS_URS_2024_01/167151101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1251201" TargetMode="External" /><Relationship Id="rId9" Type="http://schemas.openxmlformats.org/officeDocument/2006/relationships/hyperlink" Target="https://podminky.urs.cz/item/CS_URS_2024_01/174111101" TargetMode="External" /><Relationship Id="rId10" Type="http://schemas.openxmlformats.org/officeDocument/2006/relationships/hyperlink" Target="https://podminky.urs.cz/item/CS_URS_2024_01/175111101" TargetMode="External" /><Relationship Id="rId11" Type="http://schemas.openxmlformats.org/officeDocument/2006/relationships/hyperlink" Target="https://podminky.urs.cz/item/CS_URS_2024_01/998225111" TargetMode="External" /><Relationship Id="rId12" Type="http://schemas.openxmlformats.org/officeDocument/2006/relationships/hyperlink" Target="https://podminky.urs.cz/item/CS_URS_2024_01/741130021" TargetMode="External" /><Relationship Id="rId13" Type="http://schemas.openxmlformats.org/officeDocument/2006/relationships/hyperlink" Target="https://podminky.urs.cz/item/CS_URS_2024_01/741130025" TargetMode="External" /><Relationship Id="rId14" Type="http://schemas.openxmlformats.org/officeDocument/2006/relationships/hyperlink" Target="https://podminky.urs.cz/item/CS_URS_2024_01/998741101" TargetMode="External" /><Relationship Id="rId15" Type="http://schemas.openxmlformats.org/officeDocument/2006/relationships/hyperlink" Target="https://podminky.urs.cz/item/CS_URS_2024_01/210202013" TargetMode="External" /><Relationship Id="rId16" Type="http://schemas.openxmlformats.org/officeDocument/2006/relationships/hyperlink" Target="https://podminky.urs.cz/item/CS_URS_2024_01/210204002" TargetMode="External" /><Relationship Id="rId17" Type="http://schemas.openxmlformats.org/officeDocument/2006/relationships/hyperlink" Target="https://podminky.urs.cz/item/CS_URS_2024_01/210204103" TargetMode="External" /><Relationship Id="rId18" Type="http://schemas.openxmlformats.org/officeDocument/2006/relationships/hyperlink" Target="https://podminky.urs.cz/item/CS_URS_2024_01/210204204" TargetMode="External" /><Relationship Id="rId19" Type="http://schemas.openxmlformats.org/officeDocument/2006/relationships/hyperlink" Target="https://podminky.urs.cz/item/CS_URS_2024_01/210220020" TargetMode="External" /><Relationship Id="rId20" Type="http://schemas.openxmlformats.org/officeDocument/2006/relationships/hyperlink" Target="https://podminky.urs.cz/item/CS_URS_2024_01/210800411" TargetMode="External" /><Relationship Id="rId21" Type="http://schemas.openxmlformats.org/officeDocument/2006/relationships/hyperlink" Target="https://podminky.urs.cz/item/CS_URS_2024_01/460080014" TargetMode="External" /><Relationship Id="rId22" Type="http://schemas.openxmlformats.org/officeDocument/2006/relationships/hyperlink" Target="https://podminky.urs.cz/item/CS_URS_2024_01/460510054" TargetMode="External" /><Relationship Id="rId23" Type="http://schemas.openxmlformats.org/officeDocument/2006/relationships/hyperlink" Target="https://podminky.urs.cz/item/CS_URS_2024_01/460671112" TargetMode="External" /><Relationship Id="rId24" Type="http://schemas.openxmlformats.org/officeDocument/2006/relationships/hyperlink" Target="https://podminky.urs.cz/item/CS_URS_2024_01/HZS1292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T22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komunikace ulice Vítězná - k ZŠ Běžecká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7. 3. 2024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ISONOE Invest a.s.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Kudláček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Komunikace'!J30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Komunikace'!P93</f>
        <v>0</v>
      </c>
      <c r="AV55" s="122">
        <f>'SO 01 - Komunikace'!J33</f>
        <v>0</v>
      </c>
      <c r="AW55" s="122">
        <f>'SO 01 - Komunikace'!J34</f>
        <v>0</v>
      </c>
      <c r="AX55" s="122">
        <f>'SO 01 - Komunikace'!J35</f>
        <v>0</v>
      </c>
      <c r="AY55" s="122">
        <f>'SO 01 - Komunikace'!J36</f>
        <v>0</v>
      </c>
      <c r="AZ55" s="122">
        <f>'SO 01 - Komunikace'!F33</f>
        <v>0</v>
      </c>
      <c r="BA55" s="122">
        <f>'SO 01 - Komunikace'!F34</f>
        <v>0</v>
      </c>
      <c r="BB55" s="122">
        <f>'SO 01 - Komunikace'!F35</f>
        <v>0</v>
      </c>
      <c r="BC55" s="122">
        <f>'SO 01 - Komunikace'!F36</f>
        <v>0</v>
      </c>
      <c r="BD55" s="124">
        <f>'SO 01 - Komunikace'!F37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Veřejné osvětlení'!J30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'SO 02 - Veřejné osvětlení'!P92</f>
        <v>0</v>
      </c>
      <c r="AV56" s="127">
        <f>'SO 02 - Veřejné osvětlení'!J33</f>
        <v>0</v>
      </c>
      <c r="AW56" s="127">
        <f>'SO 02 - Veřejné osvětlení'!J34</f>
        <v>0</v>
      </c>
      <c r="AX56" s="127">
        <f>'SO 02 - Veřejné osvětlení'!J35</f>
        <v>0</v>
      </c>
      <c r="AY56" s="127">
        <f>'SO 02 - Veřejné osvětlení'!J36</f>
        <v>0</v>
      </c>
      <c r="AZ56" s="127">
        <f>'SO 02 - Veřejné osvětlení'!F33</f>
        <v>0</v>
      </c>
      <c r="BA56" s="127">
        <f>'SO 02 - Veřejné osvětlení'!F34</f>
        <v>0</v>
      </c>
      <c r="BB56" s="127">
        <f>'SO 02 - Veřejné osvětlení'!F35</f>
        <v>0</v>
      </c>
      <c r="BC56" s="127">
        <f>'SO 02 - Veřejné osvětlení'!F36</f>
        <v>0</v>
      </c>
      <c r="BD56" s="129">
        <f>'SO 02 - Veřejné osvětlení'!F37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Komunikace'!C2" display="/"/>
    <hyperlink ref="A56" location="'SO 02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komunikace ulice Vítězná - k ZŠ Běžecká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ROUND((SUM(BE93:BE468)),2)</f>
        <v>0</v>
      </c>
      <c r="G33" s="40"/>
      <c r="H33" s="40"/>
      <c r="I33" s="150">
        <v>0.21</v>
      </c>
      <c r="J33" s="149">
        <f>ROUND(((SUM(BE93:BE468))*I33),2)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ROUND((SUM(BF93:BF468)),2)</f>
        <v>0</v>
      </c>
      <c r="G34" s="40"/>
      <c r="H34" s="40"/>
      <c r="I34" s="150">
        <v>0.12</v>
      </c>
      <c r="J34" s="149">
        <f>ROUND(((SUM(BF93:BF468))*I34),2)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ROUND((SUM(BG93:BG468)),2)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ROUND((SUM(BH93:BH468)),2)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ROUND((SUM(BI93:BI468)),2)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komunikace ulice Vítězná - k ZŠ Běžecká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Komunikace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</v>
      </c>
      <c r="G52" s="42"/>
      <c r="H52" s="42"/>
      <c r="I52" s="34" t="s">
        <v>23</v>
      </c>
      <c r="J52" s="74" t="str">
        <f>IF(J12="","",J12)</f>
        <v>7. 3. 2024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>ISONOE Invest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J208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J213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J218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98</v>
      </c>
      <c r="E65" s="176"/>
      <c r="F65" s="176"/>
      <c r="G65" s="176"/>
      <c r="H65" s="176"/>
      <c r="I65" s="176"/>
      <c r="J65" s="177">
        <f>J331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99</v>
      </c>
      <c r="E66" s="176"/>
      <c r="F66" s="176"/>
      <c r="G66" s="176"/>
      <c r="H66" s="176"/>
      <c r="I66" s="176"/>
      <c r="J66" s="177">
        <f>J359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100</v>
      </c>
      <c r="E67" s="176"/>
      <c r="F67" s="176"/>
      <c r="G67" s="176"/>
      <c r="H67" s="176"/>
      <c r="I67" s="176"/>
      <c r="J67" s="177">
        <f>J413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101</v>
      </c>
      <c r="E68" s="176"/>
      <c r="F68" s="176"/>
      <c r="G68" s="176"/>
      <c r="H68" s="176"/>
      <c r="I68" s="176"/>
      <c r="J68" s="177">
        <f>J439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102</v>
      </c>
      <c r="E69" s="170"/>
      <c r="F69" s="170"/>
      <c r="G69" s="170"/>
      <c r="H69" s="170"/>
      <c r="I69" s="170"/>
      <c r="J69" s="171">
        <f>J442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7"/>
      <c r="C70" s="168"/>
      <c r="D70" s="169" t="s">
        <v>103</v>
      </c>
      <c r="E70" s="170"/>
      <c r="F70" s="170"/>
      <c r="G70" s="170"/>
      <c r="H70" s="170"/>
      <c r="I70" s="170"/>
      <c r="J70" s="171">
        <f>J445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104</v>
      </c>
      <c r="E71" s="176"/>
      <c r="F71" s="176"/>
      <c r="G71" s="176"/>
      <c r="H71" s="176"/>
      <c r="I71" s="176"/>
      <c r="J71" s="177">
        <f>J446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105</v>
      </c>
      <c r="E72" s="176"/>
      <c r="F72" s="176"/>
      <c r="G72" s="176"/>
      <c r="H72" s="176"/>
      <c r="I72" s="176"/>
      <c r="J72" s="177">
        <f>J458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106</v>
      </c>
      <c r="E73" s="176"/>
      <c r="F73" s="176"/>
      <c r="G73" s="176"/>
      <c r="H73" s="176"/>
      <c r="I73" s="176"/>
      <c r="J73" s="177">
        <f>J467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107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Stavební úpravy komunikace ulice Vítězná - k ZŠ Běžecká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87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 01 - Komunikace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Sokolov</v>
      </c>
      <c r="G87" s="42"/>
      <c r="H87" s="42"/>
      <c r="I87" s="34" t="s">
        <v>23</v>
      </c>
      <c r="J87" s="74" t="str">
        <f>IF(J12="","",J12)</f>
        <v>7. 3. 2024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Město Sokolov</v>
      </c>
      <c r="G89" s="42"/>
      <c r="H89" s="42"/>
      <c r="I89" s="34" t="s">
        <v>31</v>
      </c>
      <c r="J89" s="38" t="str">
        <f>E21</f>
        <v>ISONOE Invest a.s.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Jaroslav Kudláček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108</v>
      </c>
      <c r="D92" s="182" t="s">
        <v>57</v>
      </c>
      <c r="E92" s="182" t="s">
        <v>53</v>
      </c>
      <c r="F92" s="182" t="s">
        <v>54</v>
      </c>
      <c r="G92" s="182" t="s">
        <v>109</v>
      </c>
      <c r="H92" s="182" t="s">
        <v>110</v>
      </c>
      <c r="I92" s="182" t="s">
        <v>111</v>
      </c>
      <c r="J92" s="182" t="s">
        <v>91</v>
      </c>
      <c r="K92" s="183" t="s">
        <v>112</v>
      </c>
      <c r="L92" s="184"/>
      <c r="M92" s="94" t="s">
        <v>19</v>
      </c>
      <c r="N92" s="95" t="s">
        <v>42</v>
      </c>
      <c r="O92" s="95" t="s">
        <v>113</v>
      </c>
      <c r="P92" s="95" t="s">
        <v>114</v>
      </c>
      <c r="Q92" s="95" t="s">
        <v>115</v>
      </c>
      <c r="R92" s="95" t="s">
        <v>116</v>
      </c>
      <c r="S92" s="95" t="s">
        <v>117</v>
      </c>
      <c r="T92" s="96" t="s">
        <v>118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119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P94+P442+P445</f>
        <v>0</v>
      </c>
      <c r="Q93" s="98"/>
      <c r="R93" s="187">
        <f>R94+R442+R445</f>
        <v>1325.3373167</v>
      </c>
      <c r="S93" s="98"/>
      <c r="T93" s="188">
        <f>T94+T442+T445</f>
        <v>743.8412500000001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92</v>
      </c>
      <c r="BK93" s="189">
        <f>BK94+BK442+BK445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120</v>
      </c>
      <c r="F94" s="193" t="s">
        <v>121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P95+P208+P213+P218+P331+P359+P413+P439</f>
        <v>0</v>
      </c>
      <c r="Q94" s="198"/>
      <c r="R94" s="199">
        <f>R95+R208+R213+R218+R331+R359+R413+R439</f>
        <v>1325.3373167</v>
      </c>
      <c r="S94" s="198"/>
      <c r="T94" s="200">
        <f>T95+T208+T213+T218+T331+T359+T413+T439</f>
        <v>743.8412500000001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122</v>
      </c>
      <c r="BK94" s="203">
        <f>BK95+BK208+BK213+BK218+BK331+BK359+BK413+BK439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80</v>
      </c>
      <c r="F95" s="204" t="s">
        <v>123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SUM(P96:P207)</f>
        <v>0</v>
      </c>
      <c r="Q95" s="198"/>
      <c r="R95" s="199">
        <f>SUM(R96:R207)</f>
        <v>1103.404048</v>
      </c>
      <c r="S95" s="198"/>
      <c r="T95" s="200">
        <f>SUM(T96:T207)</f>
        <v>741.3212500000001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122</v>
      </c>
      <c r="BK95" s="203">
        <f>SUM(BK96:BK207)</f>
        <v>0</v>
      </c>
    </row>
    <row r="96" spans="1:65" s="2" customFormat="1" ht="37.8" customHeight="1">
      <c r="A96" s="40"/>
      <c r="B96" s="41"/>
      <c r="C96" s="206" t="s">
        <v>80</v>
      </c>
      <c r="D96" s="206" t="s">
        <v>124</v>
      </c>
      <c r="E96" s="207" t="s">
        <v>125</v>
      </c>
      <c r="F96" s="208" t="s">
        <v>126</v>
      </c>
      <c r="G96" s="209" t="s">
        <v>127</v>
      </c>
      <c r="H96" s="210">
        <v>15</v>
      </c>
      <c r="I96" s="211"/>
      <c r="J96" s="212">
        <f>ROUND(I96*H96,2)</f>
        <v>0</v>
      </c>
      <c r="K96" s="208" t="s">
        <v>128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0.26</v>
      </c>
      <c r="T96" s="216">
        <f>S96*H96</f>
        <v>3.9000000000000004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129</v>
      </c>
      <c r="AT96" s="217" t="s">
        <v>124</v>
      </c>
      <c r="AU96" s="217" t="s">
        <v>82</v>
      </c>
      <c r="AY96" s="19" t="s">
        <v>122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129</v>
      </c>
      <c r="BM96" s="217" t="s">
        <v>130</v>
      </c>
    </row>
    <row r="97" spans="1:47" s="2" customFormat="1" ht="12">
      <c r="A97" s="40"/>
      <c r="B97" s="41"/>
      <c r="C97" s="42"/>
      <c r="D97" s="219" t="s">
        <v>131</v>
      </c>
      <c r="E97" s="42"/>
      <c r="F97" s="220" t="s">
        <v>132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131</v>
      </c>
      <c r="AU97" s="19" t="s">
        <v>82</v>
      </c>
    </row>
    <row r="98" spans="1:51" s="13" customFormat="1" ht="12">
      <c r="A98" s="13"/>
      <c r="B98" s="224"/>
      <c r="C98" s="225"/>
      <c r="D98" s="226" t="s">
        <v>133</v>
      </c>
      <c r="E98" s="227" t="s">
        <v>19</v>
      </c>
      <c r="F98" s="228" t="s">
        <v>134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133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122</v>
      </c>
    </row>
    <row r="99" spans="1:51" s="14" customFormat="1" ht="12">
      <c r="A99" s="14"/>
      <c r="B99" s="235"/>
      <c r="C99" s="236"/>
      <c r="D99" s="226" t="s">
        <v>133</v>
      </c>
      <c r="E99" s="237" t="s">
        <v>19</v>
      </c>
      <c r="F99" s="238" t="s">
        <v>135</v>
      </c>
      <c r="G99" s="236"/>
      <c r="H99" s="239">
        <v>15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133</v>
      </c>
      <c r="AU99" s="245" t="s">
        <v>82</v>
      </c>
      <c r="AV99" s="14" t="s">
        <v>82</v>
      </c>
      <c r="AW99" s="14" t="s">
        <v>33</v>
      </c>
      <c r="AX99" s="14" t="s">
        <v>80</v>
      </c>
      <c r="AY99" s="245" t="s">
        <v>122</v>
      </c>
    </row>
    <row r="100" spans="1:65" s="2" customFormat="1" ht="33" customHeight="1">
      <c r="A100" s="40"/>
      <c r="B100" s="41"/>
      <c r="C100" s="206" t="s">
        <v>82</v>
      </c>
      <c r="D100" s="206" t="s">
        <v>124</v>
      </c>
      <c r="E100" s="207" t="s">
        <v>136</v>
      </c>
      <c r="F100" s="208" t="s">
        <v>137</v>
      </c>
      <c r="G100" s="209" t="s">
        <v>127</v>
      </c>
      <c r="H100" s="210">
        <v>150.15</v>
      </c>
      <c r="I100" s="211"/>
      <c r="J100" s="212">
        <f>ROUND(I100*H100,2)</f>
        <v>0</v>
      </c>
      <c r="K100" s="208" t="s">
        <v>128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0.295</v>
      </c>
      <c r="T100" s="216">
        <f>S100*H100</f>
        <v>44.29425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129</v>
      </c>
      <c r="AT100" s="217" t="s">
        <v>124</v>
      </c>
      <c r="AU100" s="217" t="s">
        <v>82</v>
      </c>
      <c r="AY100" s="19" t="s">
        <v>122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129</v>
      </c>
      <c r="BM100" s="217" t="s">
        <v>138</v>
      </c>
    </row>
    <row r="101" spans="1:47" s="2" customFormat="1" ht="12">
      <c r="A101" s="40"/>
      <c r="B101" s="41"/>
      <c r="C101" s="42"/>
      <c r="D101" s="219" t="s">
        <v>131</v>
      </c>
      <c r="E101" s="42"/>
      <c r="F101" s="220" t="s">
        <v>139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131</v>
      </c>
      <c r="AU101" s="19" t="s">
        <v>82</v>
      </c>
    </row>
    <row r="102" spans="1:51" s="13" customFormat="1" ht="12">
      <c r="A102" s="13"/>
      <c r="B102" s="224"/>
      <c r="C102" s="225"/>
      <c r="D102" s="226" t="s">
        <v>133</v>
      </c>
      <c r="E102" s="227" t="s">
        <v>19</v>
      </c>
      <c r="F102" s="228" t="s">
        <v>140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133</v>
      </c>
      <c r="AU102" s="234" t="s">
        <v>82</v>
      </c>
      <c r="AV102" s="13" t="s">
        <v>80</v>
      </c>
      <c r="AW102" s="13" t="s">
        <v>33</v>
      </c>
      <c r="AX102" s="13" t="s">
        <v>72</v>
      </c>
      <c r="AY102" s="234" t="s">
        <v>122</v>
      </c>
    </row>
    <row r="103" spans="1:51" s="14" customFormat="1" ht="12">
      <c r="A103" s="14"/>
      <c r="B103" s="235"/>
      <c r="C103" s="236"/>
      <c r="D103" s="226" t="s">
        <v>133</v>
      </c>
      <c r="E103" s="237" t="s">
        <v>19</v>
      </c>
      <c r="F103" s="238" t="s">
        <v>141</v>
      </c>
      <c r="G103" s="236"/>
      <c r="H103" s="239">
        <v>150.15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133</v>
      </c>
      <c r="AU103" s="245" t="s">
        <v>82</v>
      </c>
      <c r="AV103" s="14" t="s">
        <v>82</v>
      </c>
      <c r="AW103" s="14" t="s">
        <v>33</v>
      </c>
      <c r="AX103" s="14" t="s">
        <v>80</v>
      </c>
      <c r="AY103" s="245" t="s">
        <v>122</v>
      </c>
    </row>
    <row r="104" spans="1:65" s="2" customFormat="1" ht="33" customHeight="1">
      <c r="A104" s="40"/>
      <c r="B104" s="41"/>
      <c r="C104" s="206" t="s">
        <v>142</v>
      </c>
      <c r="D104" s="206" t="s">
        <v>124</v>
      </c>
      <c r="E104" s="207" t="s">
        <v>143</v>
      </c>
      <c r="F104" s="208" t="s">
        <v>144</v>
      </c>
      <c r="G104" s="209" t="s">
        <v>127</v>
      </c>
      <c r="H104" s="210">
        <v>393.09</v>
      </c>
      <c r="I104" s="211"/>
      <c r="J104" s="212">
        <f>ROUND(I104*H104,2)</f>
        <v>0</v>
      </c>
      <c r="K104" s="208" t="s">
        <v>128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0.75</v>
      </c>
      <c r="T104" s="216">
        <f>S104*H104</f>
        <v>294.8175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129</v>
      </c>
      <c r="AT104" s="217" t="s">
        <v>124</v>
      </c>
      <c r="AU104" s="217" t="s">
        <v>82</v>
      </c>
      <c r="AY104" s="19" t="s">
        <v>122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129</v>
      </c>
      <c r="BM104" s="217" t="s">
        <v>145</v>
      </c>
    </row>
    <row r="105" spans="1:47" s="2" customFormat="1" ht="12">
      <c r="A105" s="40"/>
      <c r="B105" s="41"/>
      <c r="C105" s="42"/>
      <c r="D105" s="219" t="s">
        <v>131</v>
      </c>
      <c r="E105" s="42"/>
      <c r="F105" s="220" t="s">
        <v>146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131</v>
      </c>
      <c r="AU105" s="19" t="s">
        <v>82</v>
      </c>
    </row>
    <row r="106" spans="1:51" s="13" customFormat="1" ht="12">
      <c r="A106" s="13"/>
      <c r="B106" s="224"/>
      <c r="C106" s="225"/>
      <c r="D106" s="226" t="s">
        <v>133</v>
      </c>
      <c r="E106" s="227" t="s">
        <v>19</v>
      </c>
      <c r="F106" s="228" t="s">
        <v>147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133</v>
      </c>
      <c r="AU106" s="234" t="s">
        <v>82</v>
      </c>
      <c r="AV106" s="13" t="s">
        <v>80</v>
      </c>
      <c r="AW106" s="13" t="s">
        <v>33</v>
      </c>
      <c r="AX106" s="13" t="s">
        <v>72</v>
      </c>
      <c r="AY106" s="234" t="s">
        <v>122</v>
      </c>
    </row>
    <row r="107" spans="1:51" s="13" customFormat="1" ht="12">
      <c r="A107" s="13"/>
      <c r="B107" s="224"/>
      <c r="C107" s="225"/>
      <c r="D107" s="226" t="s">
        <v>133</v>
      </c>
      <c r="E107" s="227" t="s">
        <v>19</v>
      </c>
      <c r="F107" s="228" t="s">
        <v>148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133</v>
      </c>
      <c r="AU107" s="234" t="s">
        <v>82</v>
      </c>
      <c r="AV107" s="13" t="s">
        <v>80</v>
      </c>
      <c r="AW107" s="13" t="s">
        <v>33</v>
      </c>
      <c r="AX107" s="13" t="s">
        <v>72</v>
      </c>
      <c r="AY107" s="234" t="s">
        <v>122</v>
      </c>
    </row>
    <row r="108" spans="1:51" s="13" customFormat="1" ht="12">
      <c r="A108" s="13"/>
      <c r="B108" s="224"/>
      <c r="C108" s="225"/>
      <c r="D108" s="226" t="s">
        <v>133</v>
      </c>
      <c r="E108" s="227" t="s">
        <v>19</v>
      </c>
      <c r="F108" s="228" t="s">
        <v>149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133</v>
      </c>
      <c r="AU108" s="234" t="s">
        <v>82</v>
      </c>
      <c r="AV108" s="13" t="s">
        <v>80</v>
      </c>
      <c r="AW108" s="13" t="s">
        <v>33</v>
      </c>
      <c r="AX108" s="13" t="s">
        <v>72</v>
      </c>
      <c r="AY108" s="234" t="s">
        <v>122</v>
      </c>
    </row>
    <row r="109" spans="1:51" s="14" customFormat="1" ht="12">
      <c r="A109" s="14"/>
      <c r="B109" s="235"/>
      <c r="C109" s="236"/>
      <c r="D109" s="226" t="s">
        <v>133</v>
      </c>
      <c r="E109" s="237" t="s">
        <v>19</v>
      </c>
      <c r="F109" s="238" t="s">
        <v>150</v>
      </c>
      <c r="G109" s="236"/>
      <c r="H109" s="239">
        <v>393.09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133</v>
      </c>
      <c r="AU109" s="245" t="s">
        <v>82</v>
      </c>
      <c r="AV109" s="14" t="s">
        <v>82</v>
      </c>
      <c r="AW109" s="14" t="s">
        <v>33</v>
      </c>
      <c r="AX109" s="14" t="s">
        <v>80</v>
      </c>
      <c r="AY109" s="245" t="s">
        <v>122</v>
      </c>
    </row>
    <row r="110" spans="1:65" s="2" customFormat="1" ht="37.8" customHeight="1">
      <c r="A110" s="40"/>
      <c r="B110" s="41"/>
      <c r="C110" s="206" t="s">
        <v>129</v>
      </c>
      <c r="D110" s="206" t="s">
        <v>124</v>
      </c>
      <c r="E110" s="207" t="s">
        <v>151</v>
      </c>
      <c r="F110" s="208" t="s">
        <v>152</v>
      </c>
      <c r="G110" s="209" t="s">
        <v>127</v>
      </c>
      <c r="H110" s="210">
        <v>181.55</v>
      </c>
      <c r="I110" s="211"/>
      <c r="J110" s="212">
        <f>ROUND(I110*H110,2)</f>
        <v>0</v>
      </c>
      <c r="K110" s="208" t="s">
        <v>128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0.29</v>
      </c>
      <c r="T110" s="216">
        <f>S110*H110</f>
        <v>52.649499999999996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129</v>
      </c>
      <c r="AT110" s="217" t="s">
        <v>124</v>
      </c>
      <c r="AU110" s="217" t="s">
        <v>82</v>
      </c>
      <c r="AY110" s="19" t="s">
        <v>122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129</v>
      </c>
      <c r="BM110" s="217" t="s">
        <v>153</v>
      </c>
    </row>
    <row r="111" spans="1:47" s="2" customFormat="1" ht="12">
      <c r="A111" s="40"/>
      <c r="B111" s="41"/>
      <c r="C111" s="42"/>
      <c r="D111" s="219" t="s">
        <v>131</v>
      </c>
      <c r="E111" s="42"/>
      <c r="F111" s="220" t="s">
        <v>154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131</v>
      </c>
      <c r="AU111" s="19" t="s">
        <v>82</v>
      </c>
    </row>
    <row r="112" spans="1:51" s="13" customFormat="1" ht="12">
      <c r="A112" s="13"/>
      <c r="B112" s="224"/>
      <c r="C112" s="225"/>
      <c r="D112" s="226" t="s">
        <v>133</v>
      </c>
      <c r="E112" s="227" t="s">
        <v>19</v>
      </c>
      <c r="F112" s="228" t="s">
        <v>155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133</v>
      </c>
      <c r="AU112" s="234" t="s">
        <v>82</v>
      </c>
      <c r="AV112" s="13" t="s">
        <v>80</v>
      </c>
      <c r="AW112" s="13" t="s">
        <v>33</v>
      </c>
      <c r="AX112" s="13" t="s">
        <v>72</v>
      </c>
      <c r="AY112" s="234" t="s">
        <v>122</v>
      </c>
    </row>
    <row r="113" spans="1:51" s="14" customFormat="1" ht="12">
      <c r="A113" s="14"/>
      <c r="B113" s="235"/>
      <c r="C113" s="236"/>
      <c r="D113" s="226" t="s">
        <v>133</v>
      </c>
      <c r="E113" s="237" t="s">
        <v>19</v>
      </c>
      <c r="F113" s="238" t="s">
        <v>156</v>
      </c>
      <c r="G113" s="236"/>
      <c r="H113" s="239">
        <v>181.55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133</v>
      </c>
      <c r="AU113" s="245" t="s">
        <v>82</v>
      </c>
      <c r="AV113" s="14" t="s">
        <v>82</v>
      </c>
      <c r="AW113" s="14" t="s">
        <v>33</v>
      </c>
      <c r="AX113" s="14" t="s">
        <v>80</v>
      </c>
      <c r="AY113" s="245" t="s">
        <v>122</v>
      </c>
    </row>
    <row r="114" spans="1:65" s="2" customFormat="1" ht="37.8" customHeight="1">
      <c r="A114" s="40"/>
      <c r="B114" s="41"/>
      <c r="C114" s="206" t="s">
        <v>157</v>
      </c>
      <c r="D114" s="206" t="s">
        <v>124</v>
      </c>
      <c r="E114" s="207" t="s">
        <v>158</v>
      </c>
      <c r="F114" s="208" t="s">
        <v>159</v>
      </c>
      <c r="G114" s="209" t="s">
        <v>127</v>
      </c>
      <c r="H114" s="210">
        <v>181.55</v>
      </c>
      <c r="I114" s="211"/>
      <c r="J114" s="212">
        <f>ROUND(I114*H114,2)</f>
        <v>0</v>
      </c>
      <c r="K114" s="208" t="s">
        <v>128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0.22</v>
      </c>
      <c r="T114" s="216">
        <f>S114*H114</f>
        <v>39.941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129</v>
      </c>
      <c r="AT114" s="217" t="s">
        <v>124</v>
      </c>
      <c r="AU114" s="217" t="s">
        <v>82</v>
      </c>
      <c r="AY114" s="19" t="s">
        <v>122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129</v>
      </c>
      <c r="BM114" s="217" t="s">
        <v>160</v>
      </c>
    </row>
    <row r="115" spans="1:47" s="2" customFormat="1" ht="12">
      <c r="A115" s="40"/>
      <c r="B115" s="41"/>
      <c r="C115" s="42"/>
      <c r="D115" s="219" t="s">
        <v>131</v>
      </c>
      <c r="E115" s="42"/>
      <c r="F115" s="220" t="s">
        <v>161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131</v>
      </c>
      <c r="AU115" s="19" t="s">
        <v>82</v>
      </c>
    </row>
    <row r="116" spans="1:51" s="13" customFormat="1" ht="12">
      <c r="A116" s="13"/>
      <c r="B116" s="224"/>
      <c r="C116" s="225"/>
      <c r="D116" s="226" t="s">
        <v>133</v>
      </c>
      <c r="E116" s="227" t="s">
        <v>19</v>
      </c>
      <c r="F116" s="228" t="s">
        <v>155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133</v>
      </c>
      <c r="AU116" s="234" t="s">
        <v>82</v>
      </c>
      <c r="AV116" s="13" t="s">
        <v>80</v>
      </c>
      <c r="AW116" s="13" t="s">
        <v>33</v>
      </c>
      <c r="AX116" s="13" t="s">
        <v>72</v>
      </c>
      <c r="AY116" s="234" t="s">
        <v>122</v>
      </c>
    </row>
    <row r="117" spans="1:51" s="14" customFormat="1" ht="12">
      <c r="A117" s="14"/>
      <c r="B117" s="235"/>
      <c r="C117" s="236"/>
      <c r="D117" s="226" t="s">
        <v>133</v>
      </c>
      <c r="E117" s="237" t="s">
        <v>19</v>
      </c>
      <c r="F117" s="238" t="s">
        <v>156</v>
      </c>
      <c r="G117" s="236"/>
      <c r="H117" s="239">
        <v>181.55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133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122</v>
      </c>
    </row>
    <row r="118" spans="1:65" s="2" customFormat="1" ht="24.15" customHeight="1">
      <c r="A118" s="40"/>
      <c r="B118" s="41"/>
      <c r="C118" s="206" t="s">
        <v>162</v>
      </c>
      <c r="D118" s="206" t="s">
        <v>124</v>
      </c>
      <c r="E118" s="207" t="s">
        <v>163</v>
      </c>
      <c r="F118" s="208" t="s">
        <v>164</v>
      </c>
      <c r="G118" s="209" t="s">
        <v>127</v>
      </c>
      <c r="H118" s="210">
        <v>1310.3</v>
      </c>
      <c r="I118" s="211"/>
      <c r="J118" s="212">
        <f>ROUND(I118*H118,2)</f>
        <v>0</v>
      </c>
      <c r="K118" s="208" t="s">
        <v>128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0.00016</v>
      </c>
      <c r="R118" s="215">
        <f>Q118*H118</f>
        <v>0.209648</v>
      </c>
      <c r="S118" s="215">
        <v>0.23</v>
      </c>
      <c r="T118" s="216">
        <f>S118*H118</f>
        <v>301.369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129</v>
      </c>
      <c r="AT118" s="217" t="s">
        <v>124</v>
      </c>
      <c r="AU118" s="217" t="s">
        <v>82</v>
      </c>
      <c r="AY118" s="19" t="s">
        <v>122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129</v>
      </c>
      <c r="BM118" s="217" t="s">
        <v>165</v>
      </c>
    </row>
    <row r="119" spans="1:47" s="2" customFormat="1" ht="12">
      <c r="A119" s="40"/>
      <c r="B119" s="41"/>
      <c r="C119" s="42"/>
      <c r="D119" s="219" t="s">
        <v>131</v>
      </c>
      <c r="E119" s="42"/>
      <c r="F119" s="220" t="s">
        <v>166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131</v>
      </c>
      <c r="AU119" s="19" t="s">
        <v>82</v>
      </c>
    </row>
    <row r="120" spans="1:65" s="2" customFormat="1" ht="24.15" customHeight="1">
      <c r="A120" s="40"/>
      <c r="B120" s="41"/>
      <c r="C120" s="206" t="s">
        <v>167</v>
      </c>
      <c r="D120" s="206" t="s">
        <v>124</v>
      </c>
      <c r="E120" s="207" t="s">
        <v>168</v>
      </c>
      <c r="F120" s="208" t="s">
        <v>169</v>
      </c>
      <c r="G120" s="209" t="s">
        <v>170</v>
      </c>
      <c r="H120" s="210">
        <v>15</v>
      </c>
      <c r="I120" s="211"/>
      <c r="J120" s="212">
        <f>ROUND(I120*H120,2)</f>
        <v>0</v>
      </c>
      <c r="K120" s="208" t="s">
        <v>128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0.29</v>
      </c>
      <c r="T120" s="216">
        <f>S120*H120</f>
        <v>4.35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129</v>
      </c>
      <c r="AT120" s="217" t="s">
        <v>124</v>
      </c>
      <c r="AU120" s="217" t="s">
        <v>82</v>
      </c>
      <c r="AY120" s="19" t="s">
        <v>122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129</v>
      </c>
      <c r="BM120" s="217" t="s">
        <v>171</v>
      </c>
    </row>
    <row r="121" spans="1:47" s="2" customFormat="1" ht="12">
      <c r="A121" s="40"/>
      <c r="B121" s="41"/>
      <c r="C121" s="42"/>
      <c r="D121" s="219" t="s">
        <v>131</v>
      </c>
      <c r="E121" s="42"/>
      <c r="F121" s="220" t="s">
        <v>172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131</v>
      </c>
      <c r="AU121" s="19" t="s">
        <v>82</v>
      </c>
    </row>
    <row r="122" spans="1:51" s="13" customFormat="1" ht="12">
      <c r="A122" s="13"/>
      <c r="B122" s="224"/>
      <c r="C122" s="225"/>
      <c r="D122" s="226" t="s">
        <v>133</v>
      </c>
      <c r="E122" s="227" t="s">
        <v>19</v>
      </c>
      <c r="F122" s="228" t="s">
        <v>173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133</v>
      </c>
      <c r="AU122" s="234" t="s">
        <v>82</v>
      </c>
      <c r="AV122" s="13" t="s">
        <v>80</v>
      </c>
      <c r="AW122" s="13" t="s">
        <v>33</v>
      </c>
      <c r="AX122" s="13" t="s">
        <v>72</v>
      </c>
      <c r="AY122" s="234" t="s">
        <v>122</v>
      </c>
    </row>
    <row r="123" spans="1:51" s="14" customFormat="1" ht="12">
      <c r="A123" s="14"/>
      <c r="B123" s="235"/>
      <c r="C123" s="236"/>
      <c r="D123" s="226" t="s">
        <v>133</v>
      </c>
      <c r="E123" s="237" t="s">
        <v>19</v>
      </c>
      <c r="F123" s="238" t="s">
        <v>135</v>
      </c>
      <c r="G123" s="236"/>
      <c r="H123" s="239">
        <v>15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133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122</v>
      </c>
    </row>
    <row r="124" spans="1:65" s="2" customFormat="1" ht="16.5" customHeight="1">
      <c r="A124" s="40"/>
      <c r="B124" s="41"/>
      <c r="C124" s="206" t="s">
        <v>174</v>
      </c>
      <c r="D124" s="206" t="s">
        <v>124</v>
      </c>
      <c r="E124" s="207" t="s">
        <v>175</v>
      </c>
      <c r="F124" s="208" t="s">
        <v>176</v>
      </c>
      <c r="G124" s="209" t="s">
        <v>127</v>
      </c>
      <c r="H124" s="210">
        <v>697.77</v>
      </c>
      <c r="I124" s="211"/>
      <c r="J124" s="212">
        <f>ROUND(I124*H124,2)</f>
        <v>0</v>
      </c>
      <c r="K124" s="208" t="s">
        <v>128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129</v>
      </c>
      <c r="AT124" s="217" t="s">
        <v>124</v>
      </c>
      <c r="AU124" s="217" t="s">
        <v>82</v>
      </c>
      <c r="AY124" s="19" t="s">
        <v>122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129</v>
      </c>
      <c r="BM124" s="217" t="s">
        <v>177</v>
      </c>
    </row>
    <row r="125" spans="1:47" s="2" customFormat="1" ht="12">
      <c r="A125" s="40"/>
      <c r="B125" s="41"/>
      <c r="C125" s="42"/>
      <c r="D125" s="219" t="s">
        <v>131</v>
      </c>
      <c r="E125" s="42"/>
      <c r="F125" s="220" t="s">
        <v>178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131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133</v>
      </c>
      <c r="E126" s="237" t="s">
        <v>19</v>
      </c>
      <c r="F126" s="238" t="s">
        <v>179</v>
      </c>
      <c r="G126" s="236"/>
      <c r="H126" s="239">
        <v>697.77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133</v>
      </c>
      <c r="AU126" s="245" t="s">
        <v>82</v>
      </c>
      <c r="AV126" s="14" t="s">
        <v>82</v>
      </c>
      <c r="AW126" s="14" t="s">
        <v>33</v>
      </c>
      <c r="AX126" s="14" t="s">
        <v>80</v>
      </c>
      <c r="AY126" s="245" t="s">
        <v>122</v>
      </c>
    </row>
    <row r="127" spans="1:65" s="2" customFormat="1" ht="24.15" customHeight="1">
      <c r="A127" s="40"/>
      <c r="B127" s="41"/>
      <c r="C127" s="206" t="s">
        <v>180</v>
      </c>
      <c r="D127" s="206" t="s">
        <v>124</v>
      </c>
      <c r="E127" s="207" t="s">
        <v>181</v>
      </c>
      <c r="F127" s="208" t="s">
        <v>182</v>
      </c>
      <c r="G127" s="209" t="s">
        <v>183</v>
      </c>
      <c r="H127" s="210">
        <v>1.125</v>
      </c>
      <c r="I127" s="211"/>
      <c r="J127" s="212">
        <f>ROUND(I127*H127,2)</f>
        <v>0</v>
      </c>
      <c r="K127" s="208" t="s">
        <v>128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129</v>
      </c>
      <c r="AT127" s="217" t="s">
        <v>124</v>
      </c>
      <c r="AU127" s="217" t="s">
        <v>82</v>
      </c>
      <c r="AY127" s="19" t="s">
        <v>122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129</v>
      </c>
      <c r="BM127" s="217" t="s">
        <v>184</v>
      </c>
    </row>
    <row r="128" spans="1:47" s="2" customFormat="1" ht="12">
      <c r="A128" s="40"/>
      <c r="B128" s="41"/>
      <c r="C128" s="42"/>
      <c r="D128" s="219" t="s">
        <v>131</v>
      </c>
      <c r="E128" s="42"/>
      <c r="F128" s="220" t="s">
        <v>185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131</v>
      </c>
      <c r="AU128" s="19" t="s">
        <v>82</v>
      </c>
    </row>
    <row r="129" spans="1:51" s="13" customFormat="1" ht="12">
      <c r="A129" s="13"/>
      <c r="B129" s="224"/>
      <c r="C129" s="225"/>
      <c r="D129" s="226" t="s">
        <v>133</v>
      </c>
      <c r="E129" s="227" t="s">
        <v>19</v>
      </c>
      <c r="F129" s="228" t="s">
        <v>186</v>
      </c>
      <c r="G129" s="225"/>
      <c r="H129" s="227" t="s">
        <v>19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133</v>
      </c>
      <c r="AU129" s="234" t="s">
        <v>82</v>
      </c>
      <c r="AV129" s="13" t="s">
        <v>80</v>
      </c>
      <c r="AW129" s="13" t="s">
        <v>33</v>
      </c>
      <c r="AX129" s="13" t="s">
        <v>72</v>
      </c>
      <c r="AY129" s="234" t="s">
        <v>122</v>
      </c>
    </row>
    <row r="130" spans="1:51" s="14" customFormat="1" ht="12">
      <c r="A130" s="14"/>
      <c r="B130" s="235"/>
      <c r="C130" s="236"/>
      <c r="D130" s="226" t="s">
        <v>133</v>
      </c>
      <c r="E130" s="237" t="s">
        <v>19</v>
      </c>
      <c r="F130" s="238" t="s">
        <v>187</v>
      </c>
      <c r="G130" s="236"/>
      <c r="H130" s="239">
        <v>1.125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133</v>
      </c>
      <c r="AU130" s="245" t="s">
        <v>82</v>
      </c>
      <c r="AV130" s="14" t="s">
        <v>82</v>
      </c>
      <c r="AW130" s="14" t="s">
        <v>33</v>
      </c>
      <c r="AX130" s="14" t="s">
        <v>80</v>
      </c>
      <c r="AY130" s="245" t="s">
        <v>122</v>
      </c>
    </row>
    <row r="131" spans="1:65" s="2" customFormat="1" ht="24.15" customHeight="1">
      <c r="A131" s="40"/>
      <c r="B131" s="41"/>
      <c r="C131" s="206" t="s">
        <v>188</v>
      </c>
      <c r="D131" s="206" t="s">
        <v>124</v>
      </c>
      <c r="E131" s="207" t="s">
        <v>189</v>
      </c>
      <c r="F131" s="208" t="s">
        <v>190</v>
      </c>
      <c r="G131" s="209" t="s">
        <v>183</v>
      </c>
      <c r="H131" s="210">
        <v>40.02</v>
      </c>
      <c r="I131" s="211"/>
      <c r="J131" s="212">
        <f>ROUND(I131*H131,2)</f>
        <v>0</v>
      </c>
      <c r="K131" s="208" t="s">
        <v>128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129</v>
      </c>
      <c r="AT131" s="217" t="s">
        <v>124</v>
      </c>
      <c r="AU131" s="217" t="s">
        <v>82</v>
      </c>
      <c r="AY131" s="19" t="s">
        <v>122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129</v>
      </c>
      <c r="BM131" s="217" t="s">
        <v>191</v>
      </c>
    </row>
    <row r="132" spans="1:47" s="2" customFormat="1" ht="12">
      <c r="A132" s="40"/>
      <c r="B132" s="41"/>
      <c r="C132" s="42"/>
      <c r="D132" s="219" t="s">
        <v>131</v>
      </c>
      <c r="E132" s="42"/>
      <c r="F132" s="220" t="s">
        <v>192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131</v>
      </c>
      <c r="AU132" s="19" t="s">
        <v>82</v>
      </c>
    </row>
    <row r="133" spans="1:51" s="13" customFormat="1" ht="12">
      <c r="A133" s="13"/>
      <c r="B133" s="224"/>
      <c r="C133" s="225"/>
      <c r="D133" s="226" t="s">
        <v>133</v>
      </c>
      <c r="E133" s="227" t="s">
        <v>19</v>
      </c>
      <c r="F133" s="228" t="s">
        <v>193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133</v>
      </c>
      <c r="AU133" s="234" t="s">
        <v>82</v>
      </c>
      <c r="AV133" s="13" t="s">
        <v>80</v>
      </c>
      <c r="AW133" s="13" t="s">
        <v>33</v>
      </c>
      <c r="AX133" s="13" t="s">
        <v>72</v>
      </c>
      <c r="AY133" s="234" t="s">
        <v>122</v>
      </c>
    </row>
    <row r="134" spans="1:51" s="14" customFormat="1" ht="12">
      <c r="A134" s="14"/>
      <c r="B134" s="235"/>
      <c r="C134" s="236"/>
      <c r="D134" s="226" t="s">
        <v>133</v>
      </c>
      <c r="E134" s="237" t="s">
        <v>19</v>
      </c>
      <c r="F134" s="238" t="s">
        <v>194</v>
      </c>
      <c r="G134" s="236"/>
      <c r="H134" s="239">
        <v>16.02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133</v>
      </c>
      <c r="AU134" s="245" t="s">
        <v>82</v>
      </c>
      <c r="AV134" s="14" t="s">
        <v>82</v>
      </c>
      <c r="AW134" s="14" t="s">
        <v>33</v>
      </c>
      <c r="AX134" s="14" t="s">
        <v>72</v>
      </c>
      <c r="AY134" s="245" t="s">
        <v>122</v>
      </c>
    </row>
    <row r="135" spans="1:51" s="13" customFormat="1" ht="12">
      <c r="A135" s="13"/>
      <c r="B135" s="224"/>
      <c r="C135" s="225"/>
      <c r="D135" s="226" t="s">
        <v>133</v>
      </c>
      <c r="E135" s="227" t="s">
        <v>19</v>
      </c>
      <c r="F135" s="228" t="s">
        <v>195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133</v>
      </c>
      <c r="AU135" s="234" t="s">
        <v>82</v>
      </c>
      <c r="AV135" s="13" t="s">
        <v>80</v>
      </c>
      <c r="AW135" s="13" t="s">
        <v>33</v>
      </c>
      <c r="AX135" s="13" t="s">
        <v>72</v>
      </c>
      <c r="AY135" s="234" t="s">
        <v>122</v>
      </c>
    </row>
    <row r="136" spans="1:51" s="14" customFormat="1" ht="12">
      <c r="A136" s="14"/>
      <c r="B136" s="235"/>
      <c r="C136" s="236"/>
      <c r="D136" s="226" t="s">
        <v>133</v>
      </c>
      <c r="E136" s="237" t="s">
        <v>19</v>
      </c>
      <c r="F136" s="238" t="s">
        <v>196</v>
      </c>
      <c r="G136" s="236"/>
      <c r="H136" s="239">
        <v>24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133</v>
      </c>
      <c r="AU136" s="245" t="s">
        <v>82</v>
      </c>
      <c r="AV136" s="14" t="s">
        <v>82</v>
      </c>
      <c r="AW136" s="14" t="s">
        <v>33</v>
      </c>
      <c r="AX136" s="14" t="s">
        <v>72</v>
      </c>
      <c r="AY136" s="245" t="s">
        <v>122</v>
      </c>
    </row>
    <row r="137" spans="1:51" s="15" customFormat="1" ht="12">
      <c r="A137" s="15"/>
      <c r="B137" s="246"/>
      <c r="C137" s="247"/>
      <c r="D137" s="226" t="s">
        <v>133</v>
      </c>
      <c r="E137" s="248" t="s">
        <v>19</v>
      </c>
      <c r="F137" s="249" t="s">
        <v>197</v>
      </c>
      <c r="G137" s="247"/>
      <c r="H137" s="250">
        <v>40.02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133</v>
      </c>
      <c r="AU137" s="256" t="s">
        <v>82</v>
      </c>
      <c r="AV137" s="15" t="s">
        <v>129</v>
      </c>
      <c r="AW137" s="15" t="s">
        <v>33</v>
      </c>
      <c r="AX137" s="15" t="s">
        <v>80</v>
      </c>
      <c r="AY137" s="256" t="s">
        <v>122</v>
      </c>
    </row>
    <row r="138" spans="1:65" s="2" customFormat="1" ht="37.8" customHeight="1">
      <c r="A138" s="40"/>
      <c r="B138" s="41"/>
      <c r="C138" s="206" t="s">
        <v>198</v>
      </c>
      <c r="D138" s="206" t="s">
        <v>124</v>
      </c>
      <c r="E138" s="207" t="s">
        <v>199</v>
      </c>
      <c r="F138" s="208" t="s">
        <v>200</v>
      </c>
      <c r="G138" s="209" t="s">
        <v>183</v>
      </c>
      <c r="H138" s="210">
        <v>161.291</v>
      </c>
      <c r="I138" s="211"/>
      <c r="J138" s="212">
        <f>ROUND(I138*H138,2)</f>
        <v>0</v>
      </c>
      <c r="K138" s="208" t="s">
        <v>128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129</v>
      </c>
      <c r="AT138" s="217" t="s">
        <v>124</v>
      </c>
      <c r="AU138" s="217" t="s">
        <v>82</v>
      </c>
      <c r="AY138" s="19" t="s">
        <v>122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129</v>
      </c>
      <c r="BM138" s="217" t="s">
        <v>201</v>
      </c>
    </row>
    <row r="139" spans="1:47" s="2" customFormat="1" ht="12">
      <c r="A139" s="40"/>
      <c r="B139" s="41"/>
      <c r="C139" s="42"/>
      <c r="D139" s="219" t="s">
        <v>131</v>
      </c>
      <c r="E139" s="42"/>
      <c r="F139" s="220" t="s">
        <v>202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131</v>
      </c>
      <c r="AU139" s="19" t="s">
        <v>82</v>
      </c>
    </row>
    <row r="140" spans="1:51" s="14" customFormat="1" ht="12">
      <c r="A140" s="14"/>
      <c r="B140" s="235"/>
      <c r="C140" s="236"/>
      <c r="D140" s="226" t="s">
        <v>133</v>
      </c>
      <c r="E140" s="237" t="s">
        <v>19</v>
      </c>
      <c r="F140" s="238" t="s">
        <v>203</v>
      </c>
      <c r="G140" s="236"/>
      <c r="H140" s="239">
        <v>139.554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133</v>
      </c>
      <c r="AU140" s="245" t="s">
        <v>82</v>
      </c>
      <c r="AV140" s="14" t="s">
        <v>82</v>
      </c>
      <c r="AW140" s="14" t="s">
        <v>33</v>
      </c>
      <c r="AX140" s="14" t="s">
        <v>72</v>
      </c>
      <c r="AY140" s="245" t="s">
        <v>122</v>
      </c>
    </row>
    <row r="141" spans="1:51" s="14" customFormat="1" ht="12">
      <c r="A141" s="14"/>
      <c r="B141" s="235"/>
      <c r="C141" s="236"/>
      <c r="D141" s="226" t="s">
        <v>133</v>
      </c>
      <c r="E141" s="237" t="s">
        <v>19</v>
      </c>
      <c r="F141" s="238" t="s">
        <v>204</v>
      </c>
      <c r="G141" s="236"/>
      <c r="H141" s="239">
        <v>40.02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133</v>
      </c>
      <c r="AU141" s="245" t="s">
        <v>82</v>
      </c>
      <c r="AV141" s="14" t="s">
        <v>82</v>
      </c>
      <c r="AW141" s="14" t="s">
        <v>33</v>
      </c>
      <c r="AX141" s="14" t="s">
        <v>72</v>
      </c>
      <c r="AY141" s="245" t="s">
        <v>122</v>
      </c>
    </row>
    <row r="142" spans="1:51" s="14" customFormat="1" ht="12">
      <c r="A142" s="14"/>
      <c r="B142" s="235"/>
      <c r="C142" s="236"/>
      <c r="D142" s="226" t="s">
        <v>133</v>
      </c>
      <c r="E142" s="237" t="s">
        <v>19</v>
      </c>
      <c r="F142" s="238" t="s">
        <v>205</v>
      </c>
      <c r="G142" s="236"/>
      <c r="H142" s="239">
        <v>1.125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133</v>
      </c>
      <c r="AU142" s="245" t="s">
        <v>82</v>
      </c>
      <c r="AV142" s="14" t="s">
        <v>82</v>
      </c>
      <c r="AW142" s="14" t="s">
        <v>33</v>
      </c>
      <c r="AX142" s="14" t="s">
        <v>72</v>
      </c>
      <c r="AY142" s="245" t="s">
        <v>122</v>
      </c>
    </row>
    <row r="143" spans="1:51" s="14" customFormat="1" ht="12">
      <c r="A143" s="14"/>
      <c r="B143" s="235"/>
      <c r="C143" s="236"/>
      <c r="D143" s="226" t="s">
        <v>133</v>
      </c>
      <c r="E143" s="237" t="s">
        <v>19</v>
      </c>
      <c r="F143" s="238" t="s">
        <v>206</v>
      </c>
      <c r="G143" s="236"/>
      <c r="H143" s="239">
        <v>-19.408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133</v>
      </c>
      <c r="AU143" s="245" t="s">
        <v>82</v>
      </c>
      <c r="AV143" s="14" t="s">
        <v>82</v>
      </c>
      <c r="AW143" s="14" t="s">
        <v>33</v>
      </c>
      <c r="AX143" s="14" t="s">
        <v>72</v>
      </c>
      <c r="AY143" s="245" t="s">
        <v>122</v>
      </c>
    </row>
    <row r="144" spans="1:51" s="15" customFormat="1" ht="12">
      <c r="A144" s="15"/>
      <c r="B144" s="246"/>
      <c r="C144" s="247"/>
      <c r="D144" s="226" t="s">
        <v>133</v>
      </c>
      <c r="E144" s="248" t="s">
        <v>19</v>
      </c>
      <c r="F144" s="249" t="s">
        <v>197</v>
      </c>
      <c r="G144" s="247"/>
      <c r="H144" s="250">
        <v>161.291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133</v>
      </c>
      <c r="AU144" s="256" t="s">
        <v>82</v>
      </c>
      <c r="AV144" s="15" t="s">
        <v>129</v>
      </c>
      <c r="AW144" s="15" t="s">
        <v>33</v>
      </c>
      <c r="AX144" s="15" t="s">
        <v>80</v>
      </c>
      <c r="AY144" s="256" t="s">
        <v>122</v>
      </c>
    </row>
    <row r="145" spans="1:65" s="2" customFormat="1" ht="37.8" customHeight="1">
      <c r="A145" s="40"/>
      <c r="B145" s="41"/>
      <c r="C145" s="206" t="s">
        <v>8</v>
      </c>
      <c r="D145" s="206" t="s">
        <v>124</v>
      </c>
      <c r="E145" s="207" t="s">
        <v>207</v>
      </c>
      <c r="F145" s="208" t="s">
        <v>208</v>
      </c>
      <c r="G145" s="209" t="s">
        <v>183</v>
      </c>
      <c r="H145" s="210">
        <v>1612.91</v>
      </c>
      <c r="I145" s="211"/>
      <c r="J145" s="212">
        <f>ROUND(I145*H145,2)</f>
        <v>0</v>
      </c>
      <c r="K145" s="208" t="s">
        <v>128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129</v>
      </c>
      <c r="AT145" s="217" t="s">
        <v>124</v>
      </c>
      <c r="AU145" s="217" t="s">
        <v>82</v>
      </c>
      <c r="AY145" s="19" t="s">
        <v>122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129</v>
      </c>
      <c r="BM145" s="217" t="s">
        <v>209</v>
      </c>
    </row>
    <row r="146" spans="1:47" s="2" customFormat="1" ht="12">
      <c r="A146" s="40"/>
      <c r="B146" s="41"/>
      <c r="C146" s="42"/>
      <c r="D146" s="219" t="s">
        <v>131</v>
      </c>
      <c r="E146" s="42"/>
      <c r="F146" s="220" t="s">
        <v>210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131</v>
      </c>
      <c r="AU146" s="19" t="s">
        <v>82</v>
      </c>
    </row>
    <row r="147" spans="1:51" s="14" customFormat="1" ht="12">
      <c r="A147" s="14"/>
      <c r="B147" s="235"/>
      <c r="C147" s="236"/>
      <c r="D147" s="226" t="s">
        <v>133</v>
      </c>
      <c r="E147" s="237" t="s">
        <v>19</v>
      </c>
      <c r="F147" s="238" t="s">
        <v>211</v>
      </c>
      <c r="G147" s="236"/>
      <c r="H147" s="239">
        <v>1612.91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133</v>
      </c>
      <c r="AU147" s="245" t="s">
        <v>82</v>
      </c>
      <c r="AV147" s="14" t="s">
        <v>82</v>
      </c>
      <c r="AW147" s="14" t="s">
        <v>33</v>
      </c>
      <c r="AX147" s="14" t="s">
        <v>80</v>
      </c>
      <c r="AY147" s="245" t="s">
        <v>122</v>
      </c>
    </row>
    <row r="148" spans="1:65" s="2" customFormat="1" ht="24.15" customHeight="1">
      <c r="A148" s="40"/>
      <c r="B148" s="41"/>
      <c r="C148" s="206" t="s">
        <v>212</v>
      </c>
      <c r="D148" s="206" t="s">
        <v>124</v>
      </c>
      <c r="E148" s="207" t="s">
        <v>213</v>
      </c>
      <c r="F148" s="208" t="s">
        <v>214</v>
      </c>
      <c r="G148" s="209" t="s">
        <v>183</v>
      </c>
      <c r="H148" s="210">
        <v>161.291</v>
      </c>
      <c r="I148" s="211"/>
      <c r="J148" s="212">
        <f>ROUND(I148*H148,2)</f>
        <v>0</v>
      </c>
      <c r="K148" s="208" t="s">
        <v>128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129</v>
      </c>
      <c r="AT148" s="217" t="s">
        <v>124</v>
      </c>
      <c r="AU148" s="217" t="s">
        <v>82</v>
      </c>
      <c r="AY148" s="19" t="s">
        <v>122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129</v>
      </c>
      <c r="BM148" s="217" t="s">
        <v>215</v>
      </c>
    </row>
    <row r="149" spans="1:47" s="2" customFormat="1" ht="12">
      <c r="A149" s="40"/>
      <c r="B149" s="41"/>
      <c r="C149" s="42"/>
      <c r="D149" s="219" t="s">
        <v>131</v>
      </c>
      <c r="E149" s="42"/>
      <c r="F149" s="220" t="s">
        <v>216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131</v>
      </c>
      <c r="AU149" s="19" t="s">
        <v>82</v>
      </c>
    </row>
    <row r="150" spans="1:65" s="2" customFormat="1" ht="24.15" customHeight="1">
      <c r="A150" s="40"/>
      <c r="B150" s="41"/>
      <c r="C150" s="206" t="s">
        <v>217</v>
      </c>
      <c r="D150" s="206" t="s">
        <v>124</v>
      </c>
      <c r="E150" s="207" t="s">
        <v>218</v>
      </c>
      <c r="F150" s="208" t="s">
        <v>219</v>
      </c>
      <c r="G150" s="209" t="s">
        <v>183</v>
      </c>
      <c r="H150" s="210">
        <v>346.5</v>
      </c>
      <c r="I150" s="211"/>
      <c r="J150" s="212">
        <f>ROUND(I150*H150,2)</f>
        <v>0</v>
      </c>
      <c r="K150" s="208" t="s">
        <v>128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129</v>
      </c>
      <c r="AT150" s="217" t="s">
        <v>124</v>
      </c>
      <c r="AU150" s="217" t="s">
        <v>82</v>
      </c>
      <c r="AY150" s="19" t="s">
        <v>122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129</v>
      </c>
      <c r="BM150" s="217" t="s">
        <v>220</v>
      </c>
    </row>
    <row r="151" spans="1:47" s="2" customFormat="1" ht="12">
      <c r="A151" s="40"/>
      <c r="B151" s="41"/>
      <c r="C151" s="42"/>
      <c r="D151" s="219" t="s">
        <v>131</v>
      </c>
      <c r="E151" s="42"/>
      <c r="F151" s="220" t="s">
        <v>221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131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133</v>
      </c>
      <c r="E152" s="227" t="s">
        <v>19</v>
      </c>
      <c r="F152" s="228" t="s">
        <v>222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133</v>
      </c>
      <c r="AU152" s="234" t="s">
        <v>82</v>
      </c>
      <c r="AV152" s="13" t="s">
        <v>80</v>
      </c>
      <c r="AW152" s="13" t="s">
        <v>33</v>
      </c>
      <c r="AX152" s="13" t="s">
        <v>72</v>
      </c>
      <c r="AY152" s="234" t="s">
        <v>122</v>
      </c>
    </row>
    <row r="153" spans="1:51" s="14" customFormat="1" ht="12">
      <c r="A153" s="14"/>
      <c r="B153" s="235"/>
      <c r="C153" s="236"/>
      <c r="D153" s="226" t="s">
        <v>133</v>
      </c>
      <c r="E153" s="237" t="s">
        <v>19</v>
      </c>
      <c r="F153" s="238" t="s">
        <v>223</v>
      </c>
      <c r="G153" s="236"/>
      <c r="H153" s="239">
        <v>346.5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133</v>
      </c>
      <c r="AU153" s="245" t="s">
        <v>82</v>
      </c>
      <c r="AV153" s="14" t="s">
        <v>82</v>
      </c>
      <c r="AW153" s="14" t="s">
        <v>33</v>
      </c>
      <c r="AX153" s="14" t="s">
        <v>80</v>
      </c>
      <c r="AY153" s="245" t="s">
        <v>122</v>
      </c>
    </row>
    <row r="154" spans="1:65" s="2" customFormat="1" ht="16.5" customHeight="1">
      <c r="A154" s="40"/>
      <c r="B154" s="41"/>
      <c r="C154" s="257" t="s">
        <v>135</v>
      </c>
      <c r="D154" s="257" t="s">
        <v>224</v>
      </c>
      <c r="E154" s="258" t="s">
        <v>225</v>
      </c>
      <c r="F154" s="259" t="s">
        <v>226</v>
      </c>
      <c r="G154" s="260" t="s">
        <v>227</v>
      </c>
      <c r="H154" s="261">
        <v>277.2</v>
      </c>
      <c r="I154" s="262"/>
      <c r="J154" s="263">
        <f>ROUND(I154*H154,2)</f>
        <v>0</v>
      </c>
      <c r="K154" s="259" t="s">
        <v>128</v>
      </c>
      <c r="L154" s="264"/>
      <c r="M154" s="265" t="s">
        <v>19</v>
      </c>
      <c r="N154" s="266" t="s">
        <v>43</v>
      </c>
      <c r="O154" s="86"/>
      <c r="P154" s="215">
        <f>O154*H154</f>
        <v>0</v>
      </c>
      <c r="Q154" s="215">
        <v>1</v>
      </c>
      <c r="R154" s="215">
        <f>Q154*H154</f>
        <v>277.2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174</v>
      </c>
      <c r="AT154" s="217" t="s">
        <v>224</v>
      </c>
      <c r="AU154" s="217" t="s">
        <v>82</v>
      </c>
      <c r="AY154" s="19" t="s">
        <v>122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129</v>
      </c>
      <c r="BM154" s="217" t="s">
        <v>228</v>
      </c>
    </row>
    <row r="155" spans="1:51" s="14" customFormat="1" ht="12">
      <c r="A155" s="14"/>
      <c r="B155" s="235"/>
      <c r="C155" s="236"/>
      <c r="D155" s="226" t="s">
        <v>133</v>
      </c>
      <c r="E155" s="237" t="s">
        <v>19</v>
      </c>
      <c r="F155" s="238" t="s">
        <v>229</v>
      </c>
      <c r="G155" s="236"/>
      <c r="H155" s="239">
        <v>277.2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133</v>
      </c>
      <c r="AU155" s="245" t="s">
        <v>82</v>
      </c>
      <c r="AV155" s="14" t="s">
        <v>82</v>
      </c>
      <c r="AW155" s="14" t="s">
        <v>33</v>
      </c>
      <c r="AX155" s="14" t="s">
        <v>80</v>
      </c>
      <c r="AY155" s="245" t="s">
        <v>122</v>
      </c>
    </row>
    <row r="156" spans="1:65" s="2" customFormat="1" ht="16.5" customHeight="1">
      <c r="A156" s="40"/>
      <c r="B156" s="41"/>
      <c r="C156" s="257" t="s">
        <v>230</v>
      </c>
      <c r="D156" s="257" t="s">
        <v>224</v>
      </c>
      <c r="E156" s="258" t="s">
        <v>231</v>
      </c>
      <c r="F156" s="259" t="s">
        <v>232</v>
      </c>
      <c r="G156" s="260" t="s">
        <v>227</v>
      </c>
      <c r="H156" s="261">
        <v>346.5</v>
      </c>
      <c r="I156" s="262"/>
      <c r="J156" s="263">
        <f>ROUND(I156*H156,2)</f>
        <v>0</v>
      </c>
      <c r="K156" s="259" t="s">
        <v>233</v>
      </c>
      <c r="L156" s="264"/>
      <c r="M156" s="265" t="s">
        <v>19</v>
      </c>
      <c r="N156" s="266" t="s">
        <v>43</v>
      </c>
      <c r="O156" s="86"/>
      <c r="P156" s="215">
        <f>O156*H156</f>
        <v>0</v>
      </c>
      <c r="Q156" s="215">
        <v>1</v>
      </c>
      <c r="R156" s="215">
        <f>Q156*H156</f>
        <v>346.5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174</v>
      </c>
      <c r="AT156" s="217" t="s">
        <v>224</v>
      </c>
      <c r="AU156" s="217" t="s">
        <v>82</v>
      </c>
      <c r="AY156" s="19" t="s">
        <v>122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129</v>
      </c>
      <c r="BM156" s="217" t="s">
        <v>234</v>
      </c>
    </row>
    <row r="157" spans="1:51" s="14" customFormat="1" ht="12">
      <c r="A157" s="14"/>
      <c r="B157" s="235"/>
      <c r="C157" s="236"/>
      <c r="D157" s="226" t="s">
        <v>133</v>
      </c>
      <c r="E157" s="237" t="s">
        <v>19</v>
      </c>
      <c r="F157" s="238" t="s">
        <v>235</v>
      </c>
      <c r="G157" s="236"/>
      <c r="H157" s="239">
        <v>346.5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133</v>
      </c>
      <c r="AU157" s="245" t="s">
        <v>82</v>
      </c>
      <c r="AV157" s="14" t="s">
        <v>82</v>
      </c>
      <c r="AW157" s="14" t="s">
        <v>33</v>
      </c>
      <c r="AX157" s="14" t="s">
        <v>80</v>
      </c>
      <c r="AY157" s="245" t="s">
        <v>122</v>
      </c>
    </row>
    <row r="158" spans="1:65" s="2" customFormat="1" ht="24.15" customHeight="1">
      <c r="A158" s="40"/>
      <c r="B158" s="41"/>
      <c r="C158" s="206" t="s">
        <v>236</v>
      </c>
      <c r="D158" s="206" t="s">
        <v>124</v>
      </c>
      <c r="E158" s="207" t="s">
        <v>237</v>
      </c>
      <c r="F158" s="208" t="s">
        <v>238</v>
      </c>
      <c r="G158" s="209" t="s">
        <v>183</v>
      </c>
      <c r="H158" s="210">
        <v>196.545</v>
      </c>
      <c r="I158" s="211"/>
      <c r="J158" s="212">
        <f>ROUND(I158*H158,2)</f>
        <v>0</v>
      </c>
      <c r="K158" s="208" t="s">
        <v>128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129</v>
      </c>
      <c r="AT158" s="217" t="s">
        <v>124</v>
      </c>
      <c r="AU158" s="217" t="s">
        <v>82</v>
      </c>
      <c r="AY158" s="19" t="s">
        <v>122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129</v>
      </c>
      <c r="BM158" s="217" t="s">
        <v>239</v>
      </c>
    </row>
    <row r="159" spans="1:47" s="2" customFormat="1" ht="12">
      <c r="A159" s="40"/>
      <c r="B159" s="41"/>
      <c r="C159" s="42"/>
      <c r="D159" s="219" t="s">
        <v>131</v>
      </c>
      <c r="E159" s="42"/>
      <c r="F159" s="220" t="s">
        <v>240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131</v>
      </c>
      <c r="AU159" s="19" t="s">
        <v>82</v>
      </c>
    </row>
    <row r="160" spans="1:51" s="13" customFormat="1" ht="12">
      <c r="A160" s="13"/>
      <c r="B160" s="224"/>
      <c r="C160" s="225"/>
      <c r="D160" s="226" t="s">
        <v>133</v>
      </c>
      <c r="E160" s="227" t="s">
        <v>19</v>
      </c>
      <c r="F160" s="228" t="s">
        <v>147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133</v>
      </c>
      <c r="AU160" s="234" t="s">
        <v>82</v>
      </c>
      <c r="AV160" s="13" t="s">
        <v>80</v>
      </c>
      <c r="AW160" s="13" t="s">
        <v>33</v>
      </c>
      <c r="AX160" s="13" t="s">
        <v>72</v>
      </c>
      <c r="AY160" s="234" t="s">
        <v>122</v>
      </c>
    </row>
    <row r="161" spans="1:51" s="13" customFormat="1" ht="12">
      <c r="A161" s="13"/>
      <c r="B161" s="224"/>
      <c r="C161" s="225"/>
      <c r="D161" s="226" t="s">
        <v>133</v>
      </c>
      <c r="E161" s="227" t="s">
        <v>19</v>
      </c>
      <c r="F161" s="228" t="s">
        <v>148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133</v>
      </c>
      <c r="AU161" s="234" t="s">
        <v>82</v>
      </c>
      <c r="AV161" s="13" t="s">
        <v>80</v>
      </c>
      <c r="AW161" s="13" t="s">
        <v>33</v>
      </c>
      <c r="AX161" s="13" t="s">
        <v>72</v>
      </c>
      <c r="AY161" s="234" t="s">
        <v>122</v>
      </c>
    </row>
    <row r="162" spans="1:51" s="13" customFormat="1" ht="12">
      <c r="A162" s="13"/>
      <c r="B162" s="224"/>
      <c r="C162" s="225"/>
      <c r="D162" s="226" t="s">
        <v>133</v>
      </c>
      <c r="E162" s="227" t="s">
        <v>19</v>
      </c>
      <c r="F162" s="228" t="s">
        <v>241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133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122</v>
      </c>
    </row>
    <row r="163" spans="1:51" s="14" customFormat="1" ht="12">
      <c r="A163" s="14"/>
      <c r="B163" s="235"/>
      <c r="C163" s="236"/>
      <c r="D163" s="226" t="s">
        <v>133</v>
      </c>
      <c r="E163" s="237" t="s">
        <v>19</v>
      </c>
      <c r="F163" s="238" t="s">
        <v>242</v>
      </c>
      <c r="G163" s="236"/>
      <c r="H163" s="239">
        <v>196.545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133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122</v>
      </c>
    </row>
    <row r="164" spans="1:65" s="2" customFormat="1" ht="16.5" customHeight="1">
      <c r="A164" s="40"/>
      <c r="B164" s="41"/>
      <c r="C164" s="257" t="s">
        <v>243</v>
      </c>
      <c r="D164" s="257" t="s">
        <v>224</v>
      </c>
      <c r="E164" s="258" t="s">
        <v>231</v>
      </c>
      <c r="F164" s="259" t="s">
        <v>232</v>
      </c>
      <c r="G164" s="260" t="s">
        <v>227</v>
      </c>
      <c r="H164" s="261">
        <v>393.09</v>
      </c>
      <c r="I164" s="262"/>
      <c r="J164" s="263">
        <f>ROUND(I164*H164,2)</f>
        <v>0</v>
      </c>
      <c r="K164" s="259" t="s">
        <v>233</v>
      </c>
      <c r="L164" s="264"/>
      <c r="M164" s="265" t="s">
        <v>19</v>
      </c>
      <c r="N164" s="266" t="s">
        <v>43</v>
      </c>
      <c r="O164" s="86"/>
      <c r="P164" s="215">
        <f>O164*H164</f>
        <v>0</v>
      </c>
      <c r="Q164" s="215">
        <v>1</v>
      </c>
      <c r="R164" s="215">
        <f>Q164*H164</f>
        <v>393.09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174</v>
      </c>
      <c r="AT164" s="217" t="s">
        <v>224</v>
      </c>
      <c r="AU164" s="217" t="s">
        <v>82</v>
      </c>
      <c r="AY164" s="19" t="s">
        <v>122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129</v>
      </c>
      <c r="BM164" s="217" t="s">
        <v>244</v>
      </c>
    </row>
    <row r="165" spans="1:51" s="14" customFormat="1" ht="12">
      <c r="A165" s="14"/>
      <c r="B165" s="235"/>
      <c r="C165" s="236"/>
      <c r="D165" s="226" t="s">
        <v>133</v>
      </c>
      <c r="E165" s="237" t="s">
        <v>19</v>
      </c>
      <c r="F165" s="238" t="s">
        <v>245</v>
      </c>
      <c r="G165" s="236"/>
      <c r="H165" s="239">
        <v>393.09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133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122</v>
      </c>
    </row>
    <row r="166" spans="1:65" s="2" customFormat="1" ht="24.15" customHeight="1">
      <c r="A166" s="40"/>
      <c r="B166" s="41"/>
      <c r="C166" s="206" t="s">
        <v>246</v>
      </c>
      <c r="D166" s="206" t="s">
        <v>124</v>
      </c>
      <c r="E166" s="207" t="s">
        <v>247</v>
      </c>
      <c r="F166" s="208" t="s">
        <v>248</v>
      </c>
      <c r="G166" s="209" t="s">
        <v>227</v>
      </c>
      <c r="H166" s="210">
        <v>290.324</v>
      </c>
      <c r="I166" s="211"/>
      <c r="J166" s="212">
        <f>ROUND(I166*H166,2)</f>
        <v>0</v>
      </c>
      <c r="K166" s="208" t="s">
        <v>128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129</v>
      </c>
      <c r="AT166" s="217" t="s">
        <v>124</v>
      </c>
      <c r="AU166" s="217" t="s">
        <v>82</v>
      </c>
      <c r="AY166" s="19" t="s">
        <v>122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129</v>
      </c>
      <c r="BM166" s="217" t="s">
        <v>249</v>
      </c>
    </row>
    <row r="167" spans="1:47" s="2" customFormat="1" ht="12">
      <c r="A167" s="40"/>
      <c r="B167" s="41"/>
      <c r="C167" s="42"/>
      <c r="D167" s="219" t="s">
        <v>131</v>
      </c>
      <c r="E167" s="42"/>
      <c r="F167" s="220" t="s">
        <v>250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131</v>
      </c>
      <c r="AU167" s="19" t="s">
        <v>82</v>
      </c>
    </row>
    <row r="168" spans="1:51" s="14" customFormat="1" ht="12">
      <c r="A168" s="14"/>
      <c r="B168" s="235"/>
      <c r="C168" s="236"/>
      <c r="D168" s="226" t="s">
        <v>133</v>
      </c>
      <c r="E168" s="237" t="s">
        <v>19</v>
      </c>
      <c r="F168" s="238" t="s">
        <v>251</v>
      </c>
      <c r="G168" s="236"/>
      <c r="H168" s="239">
        <v>290.324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133</v>
      </c>
      <c r="AU168" s="245" t="s">
        <v>82</v>
      </c>
      <c r="AV168" s="14" t="s">
        <v>82</v>
      </c>
      <c r="AW168" s="14" t="s">
        <v>33</v>
      </c>
      <c r="AX168" s="14" t="s">
        <v>80</v>
      </c>
      <c r="AY168" s="245" t="s">
        <v>122</v>
      </c>
    </row>
    <row r="169" spans="1:65" s="2" customFormat="1" ht="24.15" customHeight="1">
      <c r="A169" s="40"/>
      <c r="B169" s="41"/>
      <c r="C169" s="206" t="s">
        <v>252</v>
      </c>
      <c r="D169" s="206" t="s">
        <v>124</v>
      </c>
      <c r="E169" s="207" t="s">
        <v>253</v>
      </c>
      <c r="F169" s="208" t="s">
        <v>254</v>
      </c>
      <c r="G169" s="209" t="s">
        <v>183</v>
      </c>
      <c r="H169" s="210">
        <v>161.291</v>
      </c>
      <c r="I169" s="211"/>
      <c r="J169" s="212">
        <f>ROUND(I169*H169,2)</f>
        <v>0</v>
      </c>
      <c r="K169" s="208" t="s">
        <v>128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129</v>
      </c>
      <c r="AT169" s="217" t="s">
        <v>124</v>
      </c>
      <c r="AU169" s="217" t="s">
        <v>82</v>
      </c>
      <c r="AY169" s="19" t="s">
        <v>122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129</v>
      </c>
      <c r="BM169" s="217" t="s">
        <v>255</v>
      </c>
    </row>
    <row r="170" spans="1:47" s="2" customFormat="1" ht="12">
      <c r="A170" s="40"/>
      <c r="B170" s="41"/>
      <c r="C170" s="42"/>
      <c r="D170" s="219" t="s">
        <v>131</v>
      </c>
      <c r="E170" s="42"/>
      <c r="F170" s="220" t="s">
        <v>256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131</v>
      </c>
      <c r="AU170" s="19" t="s">
        <v>82</v>
      </c>
    </row>
    <row r="171" spans="1:51" s="14" customFormat="1" ht="12">
      <c r="A171" s="14"/>
      <c r="B171" s="235"/>
      <c r="C171" s="236"/>
      <c r="D171" s="226" t="s">
        <v>133</v>
      </c>
      <c r="E171" s="237" t="s">
        <v>19</v>
      </c>
      <c r="F171" s="238" t="s">
        <v>257</v>
      </c>
      <c r="G171" s="236"/>
      <c r="H171" s="239">
        <v>161.291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133</v>
      </c>
      <c r="AU171" s="245" t="s">
        <v>82</v>
      </c>
      <c r="AV171" s="14" t="s">
        <v>82</v>
      </c>
      <c r="AW171" s="14" t="s">
        <v>33</v>
      </c>
      <c r="AX171" s="14" t="s">
        <v>80</v>
      </c>
      <c r="AY171" s="245" t="s">
        <v>122</v>
      </c>
    </row>
    <row r="172" spans="1:65" s="2" customFormat="1" ht="24.15" customHeight="1">
      <c r="A172" s="40"/>
      <c r="B172" s="41"/>
      <c r="C172" s="206" t="s">
        <v>7</v>
      </c>
      <c r="D172" s="206" t="s">
        <v>124</v>
      </c>
      <c r="E172" s="207" t="s">
        <v>258</v>
      </c>
      <c r="F172" s="208" t="s">
        <v>259</v>
      </c>
      <c r="G172" s="209" t="s">
        <v>183</v>
      </c>
      <c r="H172" s="210">
        <v>19.408</v>
      </c>
      <c r="I172" s="211"/>
      <c r="J172" s="212">
        <f>ROUND(I172*H172,2)</f>
        <v>0</v>
      </c>
      <c r="K172" s="208" t="s">
        <v>128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129</v>
      </c>
      <c r="AT172" s="217" t="s">
        <v>124</v>
      </c>
      <c r="AU172" s="217" t="s">
        <v>82</v>
      </c>
      <c r="AY172" s="19" t="s">
        <v>122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129</v>
      </c>
      <c r="BM172" s="217" t="s">
        <v>260</v>
      </c>
    </row>
    <row r="173" spans="1:47" s="2" customFormat="1" ht="12">
      <c r="A173" s="40"/>
      <c r="B173" s="41"/>
      <c r="C173" s="42"/>
      <c r="D173" s="219" t="s">
        <v>131</v>
      </c>
      <c r="E173" s="42"/>
      <c r="F173" s="220" t="s">
        <v>261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131</v>
      </c>
      <c r="AU173" s="19" t="s">
        <v>82</v>
      </c>
    </row>
    <row r="174" spans="1:51" s="13" customFormat="1" ht="12">
      <c r="A174" s="13"/>
      <c r="B174" s="224"/>
      <c r="C174" s="225"/>
      <c r="D174" s="226" t="s">
        <v>133</v>
      </c>
      <c r="E174" s="227" t="s">
        <v>19</v>
      </c>
      <c r="F174" s="228" t="s">
        <v>262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133</v>
      </c>
      <c r="AU174" s="234" t="s">
        <v>82</v>
      </c>
      <c r="AV174" s="13" t="s">
        <v>80</v>
      </c>
      <c r="AW174" s="13" t="s">
        <v>33</v>
      </c>
      <c r="AX174" s="13" t="s">
        <v>72</v>
      </c>
      <c r="AY174" s="234" t="s">
        <v>122</v>
      </c>
    </row>
    <row r="175" spans="1:51" s="13" customFormat="1" ht="12">
      <c r="A175" s="13"/>
      <c r="B175" s="224"/>
      <c r="C175" s="225"/>
      <c r="D175" s="226" t="s">
        <v>133</v>
      </c>
      <c r="E175" s="227" t="s">
        <v>19</v>
      </c>
      <c r="F175" s="228" t="s">
        <v>193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133</v>
      </c>
      <c r="AU175" s="234" t="s">
        <v>82</v>
      </c>
      <c r="AV175" s="13" t="s">
        <v>80</v>
      </c>
      <c r="AW175" s="13" t="s">
        <v>33</v>
      </c>
      <c r="AX175" s="13" t="s">
        <v>72</v>
      </c>
      <c r="AY175" s="234" t="s">
        <v>122</v>
      </c>
    </row>
    <row r="176" spans="1:51" s="14" customFormat="1" ht="12">
      <c r="A176" s="14"/>
      <c r="B176" s="235"/>
      <c r="C176" s="236"/>
      <c r="D176" s="226" t="s">
        <v>133</v>
      </c>
      <c r="E176" s="237" t="s">
        <v>19</v>
      </c>
      <c r="F176" s="238" t="s">
        <v>263</v>
      </c>
      <c r="G176" s="236"/>
      <c r="H176" s="239">
        <v>6.408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133</v>
      </c>
      <c r="AU176" s="245" t="s">
        <v>82</v>
      </c>
      <c r="AV176" s="14" t="s">
        <v>82</v>
      </c>
      <c r="AW176" s="14" t="s">
        <v>33</v>
      </c>
      <c r="AX176" s="14" t="s">
        <v>72</v>
      </c>
      <c r="AY176" s="245" t="s">
        <v>122</v>
      </c>
    </row>
    <row r="177" spans="1:51" s="13" customFormat="1" ht="12">
      <c r="A177" s="13"/>
      <c r="B177" s="224"/>
      <c r="C177" s="225"/>
      <c r="D177" s="226" t="s">
        <v>133</v>
      </c>
      <c r="E177" s="227" t="s">
        <v>19</v>
      </c>
      <c r="F177" s="228" t="s">
        <v>264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133</v>
      </c>
      <c r="AU177" s="234" t="s">
        <v>82</v>
      </c>
      <c r="AV177" s="13" t="s">
        <v>80</v>
      </c>
      <c r="AW177" s="13" t="s">
        <v>33</v>
      </c>
      <c r="AX177" s="13" t="s">
        <v>72</v>
      </c>
      <c r="AY177" s="234" t="s">
        <v>122</v>
      </c>
    </row>
    <row r="178" spans="1:51" s="14" customFormat="1" ht="12">
      <c r="A178" s="14"/>
      <c r="B178" s="235"/>
      <c r="C178" s="236"/>
      <c r="D178" s="226" t="s">
        <v>133</v>
      </c>
      <c r="E178" s="237" t="s">
        <v>19</v>
      </c>
      <c r="F178" s="238" t="s">
        <v>265</v>
      </c>
      <c r="G178" s="236"/>
      <c r="H178" s="239">
        <v>13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133</v>
      </c>
      <c r="AU178" s="245" t="s">
        <v>82</v>
      </c>
      <c r="AV178" s="14" t="s">
        <v>82</v>
      </c>
      <c r="AW178" s="14" t="s">
        <v>33</v>
      </c>
      <c r="AX178" s="14" t="s">
        <v>72</v>
      </c>
      <c r="AY178" s="245" t="s">
        <v>122</v>
      </c>
    </row>
    <row r="179" spans="1:51" s="15" customFormat="1" ht="12">
      <c r="A179" s="15"/>
      <c r="B179" s="246"/>
      <c r="C179" s="247"/>
      <c r="D179" s="226" t="s">
        <v>133</v>
      </c>
      <c r="E179" s="248" t="s">
        <v>19</v>
      </c>
      <c r="F179" s="249" t="s">
        <v>197</v>
      </c>
      <c r="G179" s="247"/>
      <c r="H179" s="250">
        <v>19.408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133</v>
      </c>
      <c r="AU179" s="256" t="s">
        <v>82</v>
      </c>
      <c r="AV179" s="15" t="s">
        <v>129</v>
      </c>
      <c r="AW179" s="15" t="s">
        <v>33</v>
      </c>
      <c r="AX179" s="15" t="s">
        <v>80</v>
      </c>
      <c r="AY179" s="256" t="s">
        <v>122</v>
      </c>
    </row>
    <row r="180" spans="1:65" s="2" customFormat="1" ht="37.8" customHeight="1">
      <c r="A180" s="40"/>
      <c r="B180" s="41"/>
      <c r="C180" s="206" t="s">
        <v>266</v>
      </c>
      <c r="D180" s="206" t="s">
        <v>124</v>
      </c>
      <c r="E180" s="207" t="s">
        <v>267</v>
      </c>
      <c r="F180" s="208" t="s">
        <v>268</v>
      </c>
      <c r="G180" s="209" t="s">
        <v>183</v>
      </c>
      <c r="H180" s="210">
        <v>8</v>
      </c>
      <c r="I180" s="211"/>
      <c r="J180" s="212">
        <f>ROUND(I180*H180,2)</f>
        <v>0</v>
      </c>
      <c r="K180" s="208" t="s">
        <v>128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129</v>
      </c>
      <c r="AT180" s="217" t="s">
        <v>124</v>
      </c>
      <c r="AU180" s="217" t="s">
        <v>82</v>
      </c>
      <c r="AY180" s="19" t="s">
        <v>122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129</v>
      </c>
      <c r="BM180" s="217" t="s">
        <v>269</v>
      </c>
    </row>
    <row r="181" spans="1:47" s="2" customFormat="1" ht="12">
      <c r="A181" s="40"/>
      <c r="B181" s="41"/>
      <c r="C181" s="42"/>
      <c r="D181" s="219" t="s">
        <v>131</v>
      </c>
      <c r="E181" s="42"/>
      <c r="F181" s="220" t="s">
        <v>270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131</v>
      </c>
      <c r="AU181" s="19" t="s">
        <v>82</v>
      </c>
    </row>
    <row r="182" spans="1:51" s="13" customFormat="1" ht="12">
      <c r="A182" s="13"/>
      <c r="B182" s="224"/>
      <c r="C182" s="225"/>
      <c r="D182" s="226" t="s">
        <v>133</v>
      </c>
      <c r="E182" s="227" t="s">
        <v>19</v>
      </c>
      <c r="F182" s="228" t="s">
        <v>195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133</v>
      </c>
      <c r="AU182" s="234" t="s">
        <v>82</v>
      </c>
      <c r="AV182" s="13" t="s">
        <v>80</v>
      </c>
      <c r="AW182" s="13" t="s">
        <v>33</v>
      </c>
      <c r="AX182" s="13" t="s">
        <v>72</v>
      </c>
      <c r="AY182" s="234" t="s">
        <v>122</v>
      </c>
    </row>
    <row r="183" spans="1:51" s="14" customFormat="1" ht="12">
      <c r="A183" s="14"/>
      <c r="B183" s="235"/>
      <c r="C183" s="236"/>
      <c r="D183" s="226" t="s">
        <v>133</v>
      </c>
      <c r="E183" s="237" t="s">
        <v>19</v>
      </c>
      <c r="F183" s="238" t="s">
        <v>271</v>
      </c>
      <c r="G183" s="236"/>
      <c r="H183" s="239">
        <v>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133</v>
      </c>
      <c r="AU183" s="245" t="s">
        <v>82</v>
      </c>
      <c r="AV183" s="14" t="s">
        <v>82</v>
      </c>
      <c r="AW183" s="14" t="s">
        <v>33</v>
      </c>
      <c r="AX183" s="14" t="s">
        <v>80</v>
      </c>
      <c r="AY183" s="245" t="s">
        <v>122</v>
      </c>
    </row>
    <row r="184" spans="1:65" s="2" customFormat="1" ht="16.5" customHeight="1">
      <c r="A184" s="40"/>
      <c r="B184" s="41"/>
      <c r="C184" s="257" t="s">
        <v>272</v>
      </c>
      <c r="D184" s="257" t="s">
        <v>224</v>
      </c>
      <c r="E184" s="258" t="s">
        <v>273</v>
      </c>
      <c r="F184" s="259" t="s">
        <v>274</v>
      </c>
      <c r="G184" s="260" t="s">
        <v>227</v>
      </c>
      <c r="H184" s="261">
        <v>16</v>
      </c>
      <c r="I184" s="262"/>
      <c r="J184" s="263">
        <f>ROUND(I184*H184,2)</f>
        <v>0</v>
      </c>
      <c r="K184" s="259" t="s">
        <v>128</v>
      </c>
      <c r="L184" s="264"/>
      <c r="M184" s="265" t="s">
        <v>19</v>
      </c>
      <c r="N184" s="266" t="s">
        <v>43</v>
      </c>
      <c r="O184" s="86"/>
      <c r="P184" s="215">
        <f>O184*H184</f>
        <v>0</v>
      </c>
      <c r="Q184" s="215">
        <v>1</v>
      </c>
      <c r="R184" s="215">
        <f>Q184*H184</f>
        <v>16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174</v>
      </c>
      <c r="AT184" s="217" t="s">
        <v>224</v>
      </c>
      <c r="AU184" s="217" t="s">
        <v>82</v>
      </c>
      <c r="AY184" s="19" t="s">
        <v>122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129</v>
      </c>
      <c r="BM184" s="217" t="s">
        <v>275</v>
      </c>
    </row>
    <row r="185" spans="1:51" s="14" customFormat="1" ht="12">
      <c r="A185" s="14"/>
      <c r="B185" s="235"/>
      <c r="C185" s="236"/>
      <c r="D185" s="226" t="s">
        <v>133</v>
      </c>
      <c r="E185" s="236"/>
      <c r="F185" s="238" t="s">
        <v>276</v>
      </c>
      <c r="G185" s="236"/>
      <c r="H185" s="239">
        <v>16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133</v>
      </c>
      <c r="AU185" s="245" t="s">
        <v>82</v>
      </c>
      <c r="AV185" s="14" t="s">
        <v>82</v>
      </c>
      <c r="AW185" s="14" t="s">
        <v>4</v>
      </c>
      <c r="AX185" s="14" t="s">
        <v>80</v>
      </c>
      <c r="AY185" s="245" t="s">
        <v>122</v>
      </c>
    </row>
    <row r="186" spans="1:65" s="2" customFormat="1" ht="24.15" customHeight="1">
      <c r="A186" s="40"/>
      <c r="B186" s="41"/>
      <c r="C186" s="206" t="s">
        <v>277</v>
      </c>
      <c r="D186" s="206" t="s">
        <v>124</v>
      </c>
      <c r="E186" s="207" t="s">
        <v>278</v>
      </c>
      <c r="F186" s="208" t="s">
        <v>279</v>
      </c>
      <c r="G186" s="209" t="s">
        <v>127</v>
      </c>
      <c r="H186" s="210">
        <v>220</v>
      </c>
      <c r="I186" s="211"/>
      <c r="J186" s="212">
        <f>ROUND(I186*H186,2)</f>
        <v>0</v>
      </c>
      <c r="K186" s="208" t="s">
        <v>128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129</v>
      </c>
      <c r="AT186" s="217" t="s">
        <v>124</v>
      </c>
      <c r="AU186" s="217" t="s">
        <v>82</v>
      </c>
      <c r="AY186" s="19" t="s">
        <v>122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129</v>
      </c>
      <c r="BM186" s="217" t="s">
        <v>280</v>
      </c>
    </row>
    <row r="187" spans="1:47" s="2" customFormat="1" ht="12">
      <c r="A187" s="40"/>
      <c r="B187" s="41"/>
      <c r="C187" s="42"/>
      <c r="D187" s="219" t="s">
        <v>131</v>
      </c>
      <c r="E187" s="42"/>
      <c r="F187" s="220" t="s">
        <v>281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131</v>
      </c>
      <c r="AU187" s="19" t="s">
        <v>82</v>
      </c>
    </row>
    <row r="188" spans="1:51" s="14" customFormat="1" ht="12">
      <c r="A188" s="14"/>
      <c r="B188" s="235"/>
      <c r="C188" s="236"/>
      <c r="D188" s="226" t="s">
        <v>133</v>
      </c>
      <c r="E188" s="237" t="s">
        <v>19</v>
      </c>
      <c r="F188" s="238" t="s">
        <v>282</v>
      </c>
      <c r="G188" s="236"/>
      <c r="H188" s="239">
        <v>220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133</v>
      </c>
      <c r="AU188" s="245" t="s">
        <v>82</v>
      </c>
      <c r="AV188" s="14" t="s">
        <v>82</v>
      </c>
      <c r="AW188" s="14" t="s">
        <v>33</v>
      </c>
      <c r="AX188" s="14" t="s">
        <v>80</v>
      </c>
      <c r="AY188" s="245" t="s">
        <v>122</v>
      </c>
    </row>
    <row r="189" spans="1:65" s="2" customFormat="1" ht="16.5" customHeight="1">
      <c r="A189" s="40"/>
      <c r="B189" s="41"/>
      <c r="C189" s="257" t="s">
        <v>283</v>
      </c>
      <c r="D189" s="257" t="s">
        <v>224</v>
      </c>
      <c r="E189" s="258" t="s">
        <v>284</v>
      </c>
      <c r="F189" s="259" t="s">
        <v>285</v>
      </c>
      <c r="G189" s="260" t="s">
        <v>286</v>
      </c>
      <c r="H189" s="261">
        <v>4.4</v>
      </c>
      <c r="I189" s="262"/>
      <c r="J189" s="263">
        <f>ROUND(I189*H189,2)</f>
        <v>0</v>
      </c>
      <c r="K189" s="259" t="s">
        <v>128</v>
      </c>
      <c r="L189" s="264"/>
      <c r="M189" s="265" t="s">
        <v>19</v>
      </c>
      <c r="N189" s="266" t="s">
        <v>43</v>
      </c>
      <c r="O189" s="86"/>
      <c r="P189" s="215">
        <f>O189*H189</f>
        <v>0</v>
      </c>
      <c r="Q189" s="215">
        <v>0.001</v>
      </c>
      <c r="R189" s="215">
        <f>Q189*H189</f>
        <v>0.0044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174</v>
      </c>
      <c r="AT189" s="217" t="s">
        <v>224</v>
      </c>
      <c r="AU189" s="217" t="s">
        <v>82</v>
      </c>
      <c r="AY189" s="19" t="s">
        <v>122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129</v>
      </c>
      <c r="BM189" s="217" t="s">
        <v>287</v>
      </c>
    </row>
    <row r="190" spans="1:51" s="14" customFormat="1" ht="12">
      <c r="A190" s="14"/>
      <c r="B190" s="235"/>
      <c r="C190" s="236"/>
      <c r="D190" s="226" t="s">
        <v>133</v>
      </c>
      <c r="E190" s="236"/>
      <c r="F190" s="238" t="s">
        <v>288</v>
      </c>
      <c r="G190" s="236"/>
      <c r="H190" s="239">
        <v>4.4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133</v>
      </c>
      <c r="AU190" s="245" t="s">
        <v>82</v>
      </c>
      <c r="AV190" s="14" t="s">
        <v>82</v>
      </c>
      <c r="AW190" s="14" t="s">
        <v>4</v>
      </c>
      <c r="AX190" s="14" t="s">
        <v>80</v>
      </c>
      <c r="AY190" s="245" t="s">
        <v>122</v>
      </c>
    </row>
    <row r="191" spans="1:65" s="2" customFormat="1" ht="21.75" customHeight="1">
      <c r="A191" s="40"/>
      <c r="B191" s="41"/>
      <c r="C191" s="206" t="s">
        <v>289</v>
      </c>
      <c r="D191" s="206" t="s">
        <v>124</v>
      </c>
      <c r="E191" s="207" t="s">
        <v>290</v>
      </c>
      <c r="F191" s="208" t="s">
        <v>291</v>
      </c>
      <c r="G191" s="209" t="s">
        <v>127</v>
      </c>
      <c r="H191" s="210">
        <v>482.05</v>
      </c>
      <c r="I191" s="211"/>
      <c r="J191" s="212">
        <f>ROUND(I191*H191,2)</f>
        <v>0</v>
      </c>
      <c r="K191" s="208" t="s">
        <v>128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129</v>
      </c>
      <c r="AT191" s="217" t="s">
        <v>124</v>
      </c>
      <c r="AU191" s="217" t="s">
        <v>82</v>
      </c>
      <c r="AY191" s="19" t="s">
        <v>122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129</v>
      </c>
      <c r="BM191" s="217" t="s">
        <v>292</v>
      </c>
    </row>
    <row r="192" spans="1:47" s="2" customFormat="1" ht="12">
      <c r="A192" s="40"/>
      <c r="B192" s="41"/>
      <c r="C192" s="42"/>
      <c r="D192" s="219" t="s">
        <v>131</v>
      </c>
      <c r="E192" s="42"/>
      <c r="F192" s="220" t="s">
        <v>293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131</v>
      </c>
      <c r="AU192" s="19" t="s">
        <v>82</v>
      </c>
    </row>
    <row r="193" spans="1:51" s="13" customFormat="1" ht="12">
      <c r="A193" s="13"/>
      <c r="B193" s="224"/>
      <c r="C193" s="225"/>
      <c r="D193" s="226" t="s">
        <v>133</v>
      </c>
      <c r="E193" s="227" t="s">
        <v>19</v>
      </c>
      <c r="F193" s="228" t="s">
        <v>294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133</v>
      </c>
      <c r="AU193" s="234" t="s">
        <v>82</v>
      </c>
      <c r="AV193" s="13" t="s">
        <v>80</v>
      </c>
      <c r="AW193" s="13" t="s">
        <v>33</v>
      </c>
      <c r="AX193" s="13" t="s">
        <v>72</v>
      </c>
      <c r="AY193" s="234" t="s">
        <v>122</v>
      </c>
    </row>
    <row r="194" spans="1:51" s="14" customFormat="1" ht="12">
      <c r="A194" s="14"/>
      <c r="B194" s="235"/>
      <c r="C194" s="236"/>
      <c r="D194" s="226" t="s">
        <v>133</v>
      </c>
      <c r="E194" s="237" t="s">
        <v>19</v>
      </c>
      <c r="F194" s="238" t="s">
        <v>295</v>
      </c>
      <c r="G194" s="236"/>
      <c r="H194" s="239">
        <v>132.5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133</v>
      </c>
      <c r="AU194" s="245" t="s">
        <v>82</v>
      </c>
      <c r="AV194" s="14" t="s">
        <v>82</v>
      </c>
      <c r="AW194" s="14" t="s">
        <v>33</v>
      </c>
      <c r="AX194" s="14" t="s">
        <v>72</v>
      </c>
      <c r="AY194" s="245" t="s">
        <v>122</v>
      </c>
    </row>
    <row r="195" spans="1:51" s="13" customFormat="1" ht="12">
      <c r="A195" s="13"/>
      <c r="B195" s="224"/>
      <c r="C195" s="225"/>
      <c r="D195" s="226" t="s">
        <v>133</v>
      </c>
      <c r="E195" s="227" t="s">
        <v>19</v>
      </c>
      <c r="F195" s="228" t="s">
        <v>296</v>
      </c>
      <c r="G195" s="225"/>
      <c r="H195" s="227" t="s">
        <v>19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133</v>
      </c>
      <c r="AU195" s="234" t="s">
        <v>82</v>
      </c>
      <c r="AV195" s="13" t="s">
        <v>80</v>
      </c>
      <c r="AW195" s="13" t="s">
        <v>33</v>
      </c>
      <c r="AX195" s="13" t="s">
        <v>72</v>
      </c>
      <c r="AY195" s="234" t="s">
        <v>122</v>
      </c>
    </row>
    <row r="196" spans="1:51" s="14" customFormat="1" ht="12">
      <c r="A196" s="14"/>
      <c r="B196" s="235"/>
      <c r="C196" s="236"/>
      <c r="D196" s="226" t="s">
        <v>133</v>
      </c>
      <c r="E196" s="237" t="s">
        <v>19</v>
      </c>
      <c r="F196" s="238" t="s">
        <v>297</v>
      </c>
      <c r="G196" s="236"/>
      <c r="H196" s="239">
        <v>40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133</v>
      </c>
      <c r="AU196" s="245" t="s">
        <v>82</v>
      </c>
      <c r="AV196" s="14" t="s">
        <v>82</v>
      </c>
      <c r="AW196" s="14" t="s">
        <v>33</v>
      </c>
      <c r="AX196" s="14" t="s">
        <v>72</v>
      </c>
      <c r="AY196" s="245" t="s">
        <v>122</v>
      </c>
    </row>
    <row r="197" spans="1:51" s="13" customFormat="1" ht="12">
      <c r="A197" s="13"/>
      <c r="B197" s="224"/>
      <c r="C197" s="225"/>
      <c r="D197" s="226" t="s">
        <v>133</v>
      </c>
      <c r="E197" s="227" t="s">
        <v>19</v>
      </c>
      <c r="F197" s="228" t="s">
        <v>298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133</v>
      </c>
      <c r="AU197" s="234" t="s">
        <v>82</v>
      </c>
      <c r="AV197" s="13" t="s">
        <v>80</v>
      </c>
      <c r="AW197" s="13" t="s">
        <v>33</v>
      </c>
      <c r="AX197" s="13" t="s">
        <v>72</v>
      </c>
      <c r="AY197" s="234" t="s">
        <v>122</v>
      </c>
    </row>
    <row r="198" spans="1:51" s="14" customFormat="1" ht="12">
      <c r="A198" s="14"/>
      <c r="B198" s="235"/>
      <c r="C198" s="236"/>
      <c r="D198" s="226" t="s">
        <v>133</v>
      </c>
      <c r="E198" s="237" t="s">
        <v>19</v>
      </c>
      <c r="F198" s="238" t="s">
        <v>299</v>
      </c>
      <c r="G198" s="236"/>
      <c r="H198" s="239">
        <v>172.25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133</v>
      </c>
      <c r="AU198" s="245" t="s">
        <v>82</v>
      </c>
      <c r="AV198" s="14" t="s">
        <v>82</v>
      </c>
      <c r="AW198" s="14" t="s">
        <v>33</v>
      </c>
      <c r="AX198" s="14" t="s">
        <v>72</v>
      </c>
      <c r="AY198" s="245" t="s">
        <v>122</v>
      </c>
    </row>
    <row r="199" spans="1:51" s="13" customFormat="1" ht="12">
      <c r="A199" s="13"/>
      <c r="B199" s="224"/>
      <c r="C199" s="225"/>
      <c r="D199" s="226" t="s">
        <v>133</v>
      </c>
      <c r="E199" s="227" t="s">
        <v>19</v>
      </c>
      <c r="F199" s="228" t="s">
        <v>300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133</v>
      </c>
      <c r="AU199" s="234" t="s">
        <v>82</v>
      </c>
      <c r="AV199" s="13" t="s">
        <v>80</v>
      </c>
      <c r="AW199" s="13" t="s">
        <v>33</v>
      </c>
      <c r="AX199" s="13" t="s">
        <v>72</v>
      </c>
      <c r="AY199" s="234" t="s">
        <v>122</v>
      </c>
    </row>
    <row r="200" spans="1:51" s="14" customFormat="1" ht="12">
      <c r="A200" s="14"/>
      <c r="B200" s="235"/>
      <c r="C200" s="236"/>
      <c r="D200" s="226" t="s">
        <v>133</v>
      </c>
      <c r="E200" s="237" t="s">
        <v>19</v>
      </c>
      <c r="F200" s="238" t="s">
        <v>301</v>
      </c>
      <c r="G200" s="236"/>
      <c r="H200" s="239">
        <v>137.3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133</v>
      </c>
      <c r="AU200" s="245" t="s">
        <v>82</v>
      </c>
      <c r="AV200" s="14" t="s">
        <v>82</v>
      </c>
      <c r="AW200" s="14" t="s">
        <v>33</v>
      </c>
      <c r="AX200" s="14" t="s">
        <v>72</v>
      </c>
      <c r="AY200" s="245" t="s">
        <v>122</v>
      </c>
    </row>
    <row r="201" spans="1:51" s="15" customFormat="1" ht="12">
      <c r="A201" s="15"/>
      <c r="B201" s="246"/>
      <c r="C201" s="247"/>
      <c r="D201" s="226" t="s">
        <v>133</v>
      </c>
      <c r="E201" s="248" t="s">
        <v>19</v>
      </c>
      <c r="F201" s="249" t="s">
        <v>197</v>
      </c>
      <c r="G201" s="247"/>
      <c r="H201" s="250">
        <v>482.05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133</v>
      </c>
      <c r="AU201" s="256" t="s">
        <v>82</v>
      </c>
      <c r="AV201" s="15" t="s">
        <v>129</v>
      </c>
      <c r="AW201" s="15" t="s">
        <v>33</v>
      </c>
      <c r="AX201" s="15" t="s">
        <v>80</v>
      </c>
      <c r="AY201" s="256" t="s">
        <v>122</v>
      </c>
    </row>
    <row r="202" spans="1:65" s="2" customFormat="1" ht="21.75" customHeight="1">
      <c r="A202" s="40"/>
      <c r="B202" s="41"/>
      <c r="C202" s="206" t="s">
        <v>302</v>
      </c>
      <c r="D202" s="206" t="s">
        <v>124</v>
      </c>
      <c r="E202" s="207" t="s">
        <v>303</v>
      </c>
      <c r="F202" s="208" t="s">
        <v>304</v>
      </c>
      <c r="G202" s="209" t="s">
        <v>127</v>
      </c>
      <c r="H202" s="210">
        <v>880</v>
      </c>
      <c r="I202" s="211"/>
      <c r="J202" s="212">
        <f>ROUND(I202*H202,2)</f>
        <v>0</v>
      </c>
      <c r="K202" s="208" t="s">
        <v>128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129</v>
      </c>
      <c r="AT202" s="217" t="s">
        <v>124</v>
      </c>
      <c r="AU202" s="217" t="s">
        <v>82</v>
      </c>
      <c r="AY202" s="19" t="s">
        <v>122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129</v>
      </c>
      <c r="BM202" s="217" t="s">
        <v>305</v>
      </c>
    </row>
    <row r="203" spans="1:47" s="2" customFormat="1" ht="12">
      <c r="A203" s="40"/>
      <c r="B203" s="41"/>
      <c r="C203" s="42"/>
      <c r="D203" s="219" t="s">
        <v>131</v>
      </c>
      <c r="E203" s="42"/>
      <c r="F203" s="220" t="s">
        <v>306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131</v>
      </c>
      <c r="AU203" s="19" t="s">
        <v>82</v>
      </c>
    </row>
    <row r="204" spans="1:51" s="13" customFormat="1" ht="12">
      <c r="A204" s="13"/>
      <c r="B204" s="224"/>
      <c r="C204" s="225"/>
      <c r="D204" s="226" t="s">
        <v>133</v>
      </c>
      <c r="E204" s="227" t="s">
        <v>19</v>
      </c>
      <c r="F204" s="228" t="s">
        <v>307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133</v>
      </c>
      <c r="AU204" s="234" t="s">
        <v>82</v>
      </c>
      <c r="AV204" s="13" t="s">
        <v>80</v>
      </c>
      <c r="AW204" s="13" t="s">
        <v>33</v>
      </c>
      <c r="AX204" s="13" t="s">
        <v>72</v>
      </c>
      <c r="AY204" s="234" t="s">
        <v>122</v>
      </c>
    </row>
    <row r="205" spans="1:51" s="14" customFormat="1" ht="12">
      <c r="A205" s="14"/>
      <c r="B205" s="235"/>
      <c r="C205" s="236"/>
      <c r="D205" s="226" t="s">
        <v>133</v>
      </c>
      <c r="E205" s="237" t="s">
        <v>19</v>
      </c>
      <c r="F205" s="238" t="s">
        <v>308</v>
      </c>
      <c r="G205" s="236"/>
      <c r="H205" s="239">
        <v>880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133</v>
      </c>
      <c r="AU205" s="245" t="s">
        <v>82</v>
      </c>
      <c r="AV205" s="14" t="s">
        <v>82</v>
      </c>
      <c r="AW205" s="14" t="s">
        <v>33</v>
      </c>
      <c r="AX205" s="14" t="s">
        <v>80</v>
      </c>
      <c r="AY205" s="245" t="s">
        <v>122</v>
      </c>
    </row>
    <row r="206" spans="1:65" s="2" customFormat="1" ht="16.5" customHeight="1">
      <c r="A206" s="40"/>
      <c r="B206" s="41"/>
      <c r="C206" s="257" t="s">
        <v>309</v>
      </c>
      <c r="D206" s="257" t="s">
        <v>224</v>
      </c>
      <c r="E206" s="258" t="s">
        <v>310</v>
      </c>
      <c r="F206" s="259" t="s">
        <v>311</v>
      </c>
      <c r="G206" s="260" t="s">
        <v>227</v>
      </c>
      <c r="H206" s="261">
        <v>70.4</v>
      </c>
      <c r="I206" s="262"/>
      <c r="J206" s="263">
        <f>ROUND(I206*H206,2)</f>
        <v>0</v>
      </c>
      <c r="K206" s="259" t="s">
        <v>128</v>
      </c>
      <c r="L206" s="264"/>
      <c r="M206" s="265" t="s">
        <v>19</v>
      </c>
      <c r="N206" s="266" t="s">
        <v>43</v>
      </c>
      <c r="O206" s="86"/>
      <c r="P206" s="215">
        <f>O206*H206</f>
        <v>0</v>
      </c>
      <c r="Q206" s="215">
        <v>1</v>
      </c>
      <c r="R206" s="215">
        <f>Q206*H206</f>
        <v>70.4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174</v>
      </c>
      <c r="AT206" s="217" t="s">
        <v>224</v>
      </c>
      <c r="AU206" s="217" t="s">
        <v>82</v>
      </c>
      <c r="AY206" s="19" t="s">
        <v>122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129</v>
      </c>
      <c r="BM206" s="217" t="s">
        <v>312</v>
      </c>
    </row>
    <row r="207" spans="1:51" s="14" customFormat="1" ht="12">
      <c r="A207" s="14"/>
      <c r="B207" s="235"/>
      <c r="C207" s="236"/>
      <c r="D207" s="226" t="s">
        <v>133</v>
      </c>
      <c r="E207" s="237" t="s">
        <v>19</v>
      </c>
      <c r="F207" s="238" t="s">
        <v>313</v>
      </c>
      <c r="G207" s="236"/>
      <c r="H207" s="239">
        <v>70.4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133</v>
      </c>
      <c r="AU207" s="245" t="s">
        <v>82</v>
      </c>
      <c r="AV207" s="14" t="s">
        <v>82</v>
      </c>
      <c r="AW207" s="14" t="s">
        <v>33</v>
      </c>
      <c r="AX207" s="14" t="s">
        <v>80</v>
      </c>
      <c r="AY207" s="245" t="s">
        <v>122</v>
      </c>
    </row>
    <row r="208" spans="1:63" s="12" customFormat="1" ht="22.8" customHeight="1">
      <c r="A208" s="12"/>
      <c r="B208" s="190"/>
      <c r="C208" s="191"/>
      <c r="D208" s="192" t="s">
        <v>71</v>
      </c>
      <c r="E208" s="204" t="s">
        <v>82</v>
      </c>
      <c r="F208" s="204" t="s">
        <v>314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SUM(P209:P212)</f>
        <v>0</v>
      </c>
      <c r="Q208" s="198"/>
      <c r="R208" s="199">
        <f>SUM(R209:R212)</f>
        <v>5.26551</v>
      </c>
      <c r="S208" s="198"/>
      <c r="T208" s="200">
        <f>SUM(T209:T212)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80</v>
      </c>
      <c r="AT208" s="202" t="s">
        <v>71</v>
      </c>
      <c r="AU208" s="202" t="s">
        <v>80</v>
      </c>
      <c r="AY208" s="201" t="s">
        <v>122</v>
      </c>
      <c r="BK208" s="203">
        <f>SUM(BK209:BK212)</f>
        <v>0</v>
      </c>
    </row>
    <row r="209" spans="1:65" s="2" customFormat="1" ht="33" customHeight="1">
      <c r="A209" s="40"/>
      <c r="B209" s="41"/>
      <c r="C209" s="206" t="s">
        <v>315</v>
      </c>
      <c r="D209" s="206" t="s">
        <v>124</v>
      </c>
      <c r="E209" s="207" t="s">
        <v>316</v>
      </c>
      <c r="F209" s="208" t="s">
        <v>317</v>
      </c>
      <c r="G209" s="209" t="s">
        <v>170</v>
      </c>
      <c r="H209" s="210">
        <v>16.7</v>
      </c>
      <c r="I209" s="211"/>
      <c r="J209" s="212">
        <f>ROUND(I209*H209,2)</f>
        <v>0</v>
      </c>
      <c r="K209" s="208" t="s">
        <v>128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0.3153</v>
      </c>
      <c r="R209" s="215">
        <f>Q209*H209</f>
        <v>5.26551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129</v>
      </c>
      <c r="AT209" s="217" t="s">
        <v>124</v>
      </c>
      <c r="AU209" s="217" t="s">
        <v>82</v>
      </c>
      <c r="AY209" s="19" t="s">
        <v>122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129</v>
      </c>
      <c r="BM209" s="217" t="s">
        <v>318</v>
      </c>
    </row>
    <row r="210" spans="1:47" s="2" customFormat="1" ht="12">
      <c r="A210" s="40"/>
      <c r="B210" s="41"/>
      <c r="C210" s="42"/>
      <c r="D210" s="219" t="s">
        <v>131</v>
      </c>
      <c r="E210" s="42"/>
      <c r="F210" s="220" t="s">
        <v>319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131</v>
      </c>
      <c r="AU210" s="19" t="s">
        <v>82</v>
      </c>
    </row>
    <row r="211" spans="1:51" s="13" customFormat="1" ht="12">
      <c r="A211" s="13"/>
      <c r="B211" s="224"/>
      <c r="C211" s="225"/>
      <c r="D211" s="226" t="s">
        <v>133</v>
      </c>
      <c r="E211" s="227" t="s">
        <v>19</v>
      </c>
      <c r="F211" s="228" t="s">
        <v>193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133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122</v>
      </c>
    </row>
    <row r="212" spans="1:51" s="14" customFormat="1" ht="12">
      <c r="A212" s="14"/>
      <c r="B212" s="235"/>
      <c r="C212" s="236"/>
      <c r="D212" s="226" t="s">
        <v>133</v>
      </c>
      <c r="E212" s="237" t="s">
        <v>19</v>
      </c>
      <c r="F212" s="238" t="s">
        <v>320</v>
      </c>
      <c r="G212" s="236"/>
      <c r="H212" s="239">
        <v>16.7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133</v>
      </c>
      <c r="AU212" s="245" t="s">
        <v>82</v>
      </c>
      <c r="AV212" s="14" t="s">
        <v>82</v>
      </c>
      <c r="AW212" s="14" t="s">
        <v>33</v>
      </c>
      <c r="AX212" s="14" t="s">
        <v>80</v>
      </c>
      <c r="AY212" s="245" t="s">
        <v>122</v>
      </c>
    </row>
    <row r="213" spans="1:63" s="12" customFormat="1" ht="22.8" customHeight="1">
      <c r="A213" s="12"/>
      <c r="B213" s="190"/>
      <c r="C213" s="191"/>
      <c r="D213" s="192" t="s">
        <v>71</v>
      </c>
      <c r="E213" s="204" t="s">
        <v>129</v>
      </c>
      <c r="F213" s="204" t="s">
        <v>321</v>
      </c>
      <c r="G213" s="191"/>
      <c r="H213" s="191"/>
      <c r="I213" s="194"/>
      <c r="J213" s="205">
        <f>BK213</f>
        <v>0</v>
      </c>
      <c r="K213" s="191"/>
      <c r="L213" s="196"/>
      <c r="M213" s="197"/>
      <c r="N213" s="198"/>
      <c r="O213" s="198"/>
      <c r="P213" s="199">
        <f>SUM(P214:P217)</f>
        <v>0</v>
      </c>
      <c r="Q213" s="198"/>
      <c r="R213" s="199">
        <f>SUM(R214:R217)</f>
        <v>5.67231</v>
      </c>
      <c r="S213" s="198"/>
      <c r="T213" s="200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80</v>
      </c>
      <c r="AT213" s="202" t="s">
        <v>71</v>
      </c>
      <c r="AU213" s="202" t="s">
        <v>80</v>
      </c>
      <c r="AY213" s="201" t="s">
        <v>122</v>
      </c>
      <c r="BK213" s="203">
        <f>SUM(BK214:BK217)</f>
        <v>0</v>
      </c>
    </row>
    <row r="214" spans="1:65" s="2" customFormat="1" ht="21.75" customHeight="1">
      <c r="A214" s="40"/>
      <c r="B214" s="41"/>
      <c r="C214" s="206" t="s">
        <v>322</v>
      </c>
      <c r="D214" s="206" t="s">
        <v>124</v>
      </c>
      <c r="E214" s="207" t="s">
        <v>323</v>
      </c>
      <c r="F214" s="208" t="s">
        <v>324</v>
      </c>
      <c r="G214" s="209" t="s">
        <v>183</v>
      </c>
      <c r="H214" s="210">
        <v>3</v>
      </c>
      <c r="I214" s="211"/>
      <c r="J214" s="212">
        <f>ROUND(I214*H214,2)</f>
        <v>0</v>
      </c>
      <c r="K214" s="208" t="s">
        <v>128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1.89077</v>
      </c>
      <c r="R214" s="215">
        <f>Q214*H214</f>
        <v>5.67231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129</v>
      </c>
      <c r="AT214" s="217" t="s">
        <v>124</v>
      </c>
      <c r="AU214" s="217" t="s">
        <v>82</v>
      </c>
      <c r="AY214" s="19" t="s">
        <v>122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129</v>
      </c>
      <c r="BM214" s="217" t="s">
        <v>325</v>
      </c>
    </row>
    <row r="215" spans="1:47" s="2" customFormat="1" ht="12">
      <c r="A215" s="40"/>
      <c r="B215" s="41"/>
      <c r="C215" s="42"/>
      <c r="D215" s="219" t="s">
        <v>131</v>
      </c>
      <c r="E215" s="42"/>
      <c r="F215" s="220" t="s">
        <v>326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131</v>
      </c>
      <c r="AU215" s="19" t="s">
        <v>82</v>
      </c>
    </row>
    <row r="216" spans="1:51" s="13" customFormat="1" ht="12">
      <c r="A216" s="13"/>
      <c r="B216" s="224"/>
      <c r="C216" s="225"/>
      <c r="D216" s="226" t="s">
        <v>133</v>
      </c>
      <c r="E216" s="227" t="s">
        <v>19</v>
      </c>
      <c r="F216" s="228" t="s">
        <v>195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133</v>
      </c>
      <c r="AU216" s="234" t="s">
        <v>82</v>
      </c>
      <c r="AV216" s="13" t="s">
        <v>80</v>
      </c>
      <c r="AW216" s="13" t="s">
        <v>33</v>
      </c>
      <c r="AX216" s="13" t="s">
        <v>72</v>
      </c>
      <c r="AY216" s="234" t="s">
        <v>122</v>
      </c>
    </row>
    <row r="217" spans="1:51" s="14" customFormat="1" ht="12">
      <c r="A217" s="14"/>
      <c r="B217" s="235"/>
      <c r="C217" s="236"/>
      <c r="D217" s="226" t="s">
        <v>133</v>
      </c>
      <c r="E217" s="237" t="s">
        <v>19</v>
      </c>
      <c r="F217" s="238" t="s">
        <v>327</v>
      </c>
      <c r="G217" s="236"/>
      <c r="H217" s="239">
        <v>3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133</v>
      </c>
      <c r="AU217" s="245" t="s">
        <v>82</v>
      </c>
      <c r="AV217" s="14" t="s">
        <v>82</v>
      </c>
      <c r="AW217" s="14" t="s">
        <v>33</v>
      </c>
      <c r="AX217" s="14" t="s">
        <v>80</v>
      </c>
      <c r="AY217" s="245" t="s">
        <v>122</v>
      </c>
    </row>
    <row r="218" spans="1:63" s="12" customFormat="1" ht="22.8" customHeight="1">
      <c r="A218" s="12"/>
      <c r="B218" s="190"/>
      <c r="C218" s="191"/>
      <c r="D218" s="192" t="s">
        <v>71</v>
      </c>
      <c r="E218" s="204" t="s">
        <v>157</v>
      </c>
      <c r="F218" s="204" t="s">
        <v>328</v>
      </c>
      <c r="G218" s="191"/>
      <c r="H218" s="191"/>
      <c r="I218" s="194"/>
      <c r="J218" s="205">
        <f>BK218</f>
        <v>0</v>
      </c>
      <c r="K218" s="191"/>
      <c r="L218" s="196"/>
      <c r="M218" s="197"/>
      <c r="N218" s="198"/>
      <c r="O218" s="198"/>
      <c r="P218" s="199">
        <f>SUM(P219:P330)</f>
        <v>0</v>
      </c>
      <c r="Q218" s="198"/>
      <c r="R218" s="199">
        <f>SUM(R219:R330)</f>
        <v>112.756835</v>
      </c>
      <c r="S218" s="198"/>
      <c r="T218" s="200">
        <f>SUM(T219:T330)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80</v>
      </c>
      <c r="AT218" s="202" t="s">
        <v>71</v>
      </c>
      <c r="AU218" s="202" t="s">
        <v>80</v>
      </c>
      <c r="AY218" s="201" t="s">
        <v>122</v>
      </c>
      <c r="BK218" s="203">
        <f>SUM(BK219:BK330)</f>
        <v>0</v>
      </c>
    </row>
    <row r="219" spans="1:65" s="2" customFormat="1" ht="21.75" customHeight="1">
      <c r="A219" s="40"/>
      <c r="B219" s="41"/>
      <c r="C219" s="206" t="s">
        <v>329</v>
      </c>
      <c r="D219" s="206" t="s">
        <v>124</v>
      </c>
      <c r="E219" s="207" t="s">
        <v>330</v>
      </c>
      <c r="F219" s="208" t="s">
        <v>331</v>
      </c>
      <c r="G219" s="209" t="s">
        <v>127</v>
      </c>
      <c r="H219" s="210">
        <v>73.1</v>
      </c>
      <c r="I219" s="211"/>
      <c r="J219" s="212">
        <f>ROUND(I219*H219,2)</f>
        <v>0</v>
      </c>
      <c r="K219" s="208" t="s">
        <v>128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129</v>
      </c>
      <c r="AT219" s="217" t="s">
        <v>124</v>
      </c>
      <c r="AU219" s="217" t="s">
        <v>82</v>
      </c>
      <c r="AY219" s="19" t="s">
        <v>122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129</v>
      </c>
      <c r="BM219" s="217" t="s">
        <v>332</v>
      </c>
    </row>
    <row r="220" spans="1:47" s="2" customFormat="1" ht="12">
      <c r="A220" s="40"/>
      <c r="B220" s="41"/>
      <c r="C220" s="42"/>
      <c r="D220" s="219" t="s">
        <v>131</v>
      </c>
      <c r="E220" s="42"/>
      <c r="F220" s="220" t="s">
        <v>333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131</v>
      </c>
      <c r="AU220" s="19" t="s">
        <v>82</v>
      </c>
    </row>
    <row r="221" spans="1:51" s="13" customFormat="1" ht="12">
      <c r="A221" s="13"/>
      <c r="B221" s="224"/>
      <c r="C221" s="225"/>
      <c r="D221" s="226" t="s">
        <v>133</v>
      </c>
      <c r="E221" s="227" t="s">
        <v>19</v>
      </c>
      <c r="F221" s="228" t="s">
        <v>334</v>
      </c>
      <c r="G221" s="225"/>
      <c r="H221" s="227" t="s">
        <v>19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133</v>
      </c>
      <c r="AU221" s="234" t="s">
        <v>82</v>
      </c>
      <c r="AV221" s="13" t="s">
        <v>80</v>
      </c>
      <c r="AW221" s="13" t="s">
        <v>33</v>
      </c>
      <c r="AX221" s="13" t="s">
        <v>72</v>
      </c>
      <c r="AY221" s="234" t="s">
        <v>122</v>
      </c>
    </row>
    <row r="222" spans="1:51" s="14" customFormat="1" ht="12">
      <c r="A222" s="14"/>
      <c r="B222" s="235"/>
      <c r="C222" s="236"/>
      <c r="D222" s="226" t="s">
        <v>133</v>
      </c>
      <c r="E222" s="237" t="s">
        <v>19</v>
      </c>
      <c r="F222" s="238" t="s">
        <v>335</v>
      </c>
      <c r="G222" s="236"/>
      <c r="H222" s="239">
        <v>73.1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133</v>
      </c>
      <c r="AU222" s="245" t="s">
        <v>82</v>
      </c>
      <c r="AV222" s="14" t="s">
        <v>82</v>
      </c>
      <c r="AW222" s="14" t="s">
        <v>33</v>
      </c>
      <c r="AX222" s="14" t="s">
        <v>80</v>
      </c>
      <c r="AY222" s="245" t="s">
        <v>122</v>
      </c>
    </row>
    <row r="223" spans="1:65" s="2" customFormat="1" ht="21.75" customHeight="1">
      <c r="A223" s="40"/>
      <c r="B223" s="41"/>
      <c r="C223" s="206" t="s">
        <v>336</v>
      </c>
      <c r="D223" s="206" t="s">
        <v>124</v>
      </c>
      <c r="E223" s="207" t="s">
        <v>337</v>
      </c>
      <c r="F223" s="208" t="s">
        <v>338</v>
      </c>
      <c r="G223" s="209" t="s">
        <v>127</v>
      </c>
      <c r="H223" s="210">
        <v>151.3</v>
      </c>
      <c r="I223" s="211"/>
      <c r="J223" s="212">
        <f>ROUND(I223*H223,2)</f>
        <v>0</v>
      </c>
      <c r="K223" s="208" t="s">
        <v>128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129</v>
      </c>
      <c r="AT223" s="217" t="s">
        <v>124</v>
      </c>
      <c r="AU223" s="217" t="s">
        <v>82</v>
      </c>
      <c r="AY223" s="19" t="s">
        <v>122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129</v>
      </c>
      <c r="BM223" s="217" t="s">
        <v>339</v>
      </c>
    </row>
    <row r="224" spans="1:47" s="2" customFormat="1" ht="12">
      <c r="A224" s="40"/>
      <c r="B224" s="41"/>
      <c r="C224" s="42"/>
      <c r="D224" s="219" t="s">
        <v>131</v>
      </c>
      <c r="E224" s="42"/>
      <c r="F224" s="220" t="s">
        <v>340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131</v>
      </c>
      <c r="AU224" s="19" t="s">
        <v>82</v>
      </c>
    </row>
    <row r="225" spans="1:51" s="13" customFormat="1" ht="12">
      <c r="A225" s="13"/>
      <c r="B225" s="224"/>
      <c r="C225" s="225"/>
      <c r="D225" s="226" t="s">
        <v>133</v>
      </c>
      <c r="E225" s="227" t="s">
        <v>19</v>
      </c>
      <c r="F225" s="228" t="s">
        <v>341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133</v>
      </c>
      <c r="AU225" s="234" t="s">
        <v>82</v>
      </c>
      <c r="AV225" s="13" t="s">
        <v>80</v>
      </c>
      <c r="AW225" s="13" t="s">
        <v>33</v>
      </c>
      <c r="AX225" s="13" t="s">
        <v>72</v>
      </c>
      <c r="AY225" s="234" t="s">
        <v>122</v>
      </c>
    </row>
    <row r="226" spans="1:51" s="14" customFormat="1" ht="12">
      <c r="A226" s="14"/>
      <c r="B226" s="235"/>
      <c r="C226" s="236"/>
      <c r="D226" s="226" t="s">
        <v>133</v>
      </c>
      <c r="E226" s="237" t="s">
        <v>19</v>
      </c>
      <c r="F226" s="238" t="s">
        <v>342</v>
      </c>
      <c r="G226" s="236"/>
      <c r="H226" s="239">
        <v>151.3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133</v>
      </c>
      <c r="AU226" s="245" t="s">
        <v>82</v>
      </c>
      <c r="AV226" s="14" t="s">
        <v>82</v>
      </c>
      <c r="AW226" s="14" t="s">
        <v>33</v>
      </c>
      <c r="AX226" s="14" t="s">
        <v>80</v>
      </c>
      <c r="AY226" s="245" t="s">
        <v>122</v>
      </c>
    </row>
    <row r="227" spans="1:65" s="2" customFormat="1" ht="21.75" customHeight="1">
      <c r="A227" s="40"/>
      <c r="B227" s="41"/>
      <c r="C227" s="206" t="s">
        <v>343</v>
      </c>
      <c r="D227" s="206" t="s">
        <v>124</v>
      </c>
      <c r="E227" s="207" t="s">
        <v>344</v>
      </c>
      <c r="F227" s="208" t="s">
        <v>345</v>
      </c>
      <c r="G227" s="209" t="s">
        <v>127</v>
      </c>
      <c r="H227" s="210">
        <v>477</v>
      </c>
      <c r="I227" s="211"/>
      <c r="J227" s="212">
        <f>ROUND(I227*H227,2)</f>
        <v>0</v>
      </c>
      <c r="K227" s="208" t="s">
        <v>128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129</v>
      </c>
      <c r="AT227" s="217" t="s">
        <v>124</v>
      </c>
      <c r="AU227" s="217" t="s">
        <v>82</v>
      </c>
      <c r="AY227" s="19" t="s">
        <v>122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129</v>
      </c>
      <c r="BM227" s="217" t="s">
        <v>346</v>
      </c>
    </row>
    <row r="228" spans="1:47" s="2" customFormat="1" ht="12">
      <c r="A228" s="40"/>
      <c r="B228" s="41"/>
      <c r="C228" s="42"/>
      <c r="D228" s="219" t="s">
        <v>131</v>
      </c>
      <c r="E228" s="42"/>
      <c r="F228" s="220" t="s">
        <v>347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131</v>
      </c>
      <c r="AU228" s="19" t="s">
        <v>82</v>
      </c>
    </row>
    <row r="229" spans="1:51" s="13" customFormat="1" ht="12">
      <c r="A229" s="13"/>
      <c r="B229" s="224"/>
      <c r="C229" s="225"/>
      <c r="D229" s="226" t="s">
        <v>133</v>
      </c>
      <c r="E229" s="227" t="s">
        <v>19</v>
      </c>
      <c r="F229" s="228" t="s">
        <v>294</v>
      </c>
      <c r="G229" s="225"/>
      <c r="H229" s="227" t="s">
        <v>19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133</v>
      </c>
      <c r="AU229" s="234" t="s">
        <v>82</v>
      </c>
      <c r="AV229" s="13" t="s">
        <v>80</v>
      </c>
      <c r="AW229" s="13" t="s">
        <v>33</v>
      </c>
      <c r="AX229" s="13" t="s">
        <v>72</v>
      </c>
      <c r="AY229" s="234" t="s">
        <v>122</v>
      </c>
    </row>
    <row r="230" spans="1:51" s="14" customFormat="1" ht="12">
      <c r="A230" s="14"/>
      <c r="B230" s="235"/>
      <c r="C230" s="236"/>
      <c r="D230" s="226" t="s">
        <v>133</v>
      </c>
      <c r="E230" s="237" t="s">
        <v>19</v>
      </c>
      <c r="F230" s="238" t="s">
        <v>295</v>
      </c>
      <c r="G230" s="236"/>
      <c r="H230" s="239">
        <v>132.5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133</v>
      </c>
      <c r="AU230" s="245" t="s">
        <v>82</v>
      </c>
      <c r="AV230" s="14" t="s">
        <v>82</v>
      </c>
      <c r="AW230" s="14" t="s">
        <v>33</v>
      </c>
      <c r="AX230" s="14" t="s">
        <v>72</v>
      </c>
      <c r="AY230" s="245" t="s">
        <v>122</v>
      </c>
    </row>
    <row r="231" spans="1:51" s="13" customFormat="1" ht="12">
      <c r="A231" s="13"/>
      <c r="B231" s="224"/>
      <c r="C231" s="225"/>
      <c r="D231" s="226" t="s">
        <v>133</v>
      </c>
      <c r="E231" s="227" t="s">
        <v>19</v>
      </c>
      <c r="F231" s="228" t="s">
        <v>298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133</v>
      </c>
      <c r="AU231" s="234" t="s">
        <v>82</v>
      </c>
      <c r="AV231" s="13" t="s">
        <v>80</v>
      </c>
      <c r="AW231" s="13" t="s">
        <v>33</v>
      </c>
      <c r="AX231" s="13" t="s">
        <v>72</v>
      </c>
      <c r="AY231" s="234" t="s">
        <v>122</v>
      </c>
    </row>
    <row r="232" spans="1:51" s="14" customFormat="1" ht="12">
      <c r="A232" s="14"/>
      <c r="B232" s="235"/>
      <c r="C232" s="236"/>
      <c r="D232" s="226" t="s">
        <v>133</v>
      </c>
      <c r="E232" s="237" t="s">
        <v>19</v>
      </c>
      <c r="F232" s="238" t="s">
        <v>348</v>
      </c>
      <c r="G232" s="236"/>
      <c r="H232" s="239">
        <v>344.5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133</v>
      </c>
      <c r="AU232" s="245" t="s">
        <v>82</v>
      </c>
      <c r="AV232" s="14" t="s">
        <v>82</v>
      </c>
      <c r="AW232" s="14" t="s">
        <v>33</v>
      </c>
      <c r="AX232" s="14" t="s">
        <v>72</v>
      </c>
      <c r="AY232" s="245" t="s">
        <v>122</v>
      </c>
    </row>
    <row r="233" spans="1:51" s="15" customFormat="1" ht="12">
      <c r="A233" s="15"/>
      <c r="B233" s="246"/>
      <c r="C233" s="247"/>
      <c r="D233" s="226" t="s">
        <v>133</v>
      </c>
      <c r="E233" s="248" t="s">
        <v>19</v>
      </c>
      <c r="F233" s="249" t="s">
        <v>197</v>
      </c>
      <c r="G233" s="247"/>
      <c r="H233" s="250">
        <v>477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6" t="s">
        <v>133</v>
      </c>
      <c r="AU233" s="256" t="s">
        <v>82</v>
      </c>
      <c r="AV233" s="15" t="s">
        <v>129</v>
      </c>
      <c r="AW233" s="15" t="s">
        <v>33</v>
      </c>
      <c r="AX233" s="15" t="s">
        <v>80</v>
      </c>
      <c r="AY233" s="256" t="s">
        <v>122</v>
      </c>
    </row>
    <row r="234" spans="1:65" s="2" customFormat="1" ht="21.75" customHeight="1">
      <c r="A234" s="40"/>
      <c r="B234" s="41"/>
      <c r="C234" s="206" t="s">
        <v>349</v>
      </c>
      <c r="D234" s="206" t="s">
        <v>124</v>
      </c>
      <c r="E234" s="207" t="s">
        <v>350</v>
      </c>
      <c r="F234" s="208" t="s">
        <v>351</v>
      </c>
      <c r="G234" s="209" t="s">
        <v>127</v>
      </c>
      <c r="H234" s="210">
        <v>137.3</v>
      </c>
      <c r="I234" s="211"/>
      <c r="J234" s="212">
        <f>ROUND(I234*H234,2)</f>
        <v>0</v>
      </c>
      <c r="K234" s="208" t="s">
        <v>128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129</v>
      </c>
      <c r="AT234" s="217" t="s">
        <v>124</v>
      </c>
      <c r="AU234" s="217" t="s">
        <v>82</v>
      </c>
      <c r="AY234" s="19" t="s">
        <v>122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80</v>
      </c>
      <c r="BK234" s="218">
        <f>ROUND(I234*H234,2)</f>
        <v>0</v>
      </c>
      <c r="BL234" s="19" t="s">
        <v>129</v>
      </c>
      <c r="BM234" s="217" t="s">
        <v>352</v>
      </c>
    </row>
    <row r="235" spans="1:47" s="2" customFormat="1" ht="12">
      <c r="A235" s="40"/>
      <c r="B235" s="41"/>
      <c r="C235" s="42"/>
      <c r="D235" s="219" t="s">
        <v>131</v>
      </c>
      <c r="E235" s="42"/>
      <c r="F235" s="220" t="s">
        <v>353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131</v>
      </c>
      <c r="AU235" s="19" t="s">
        <v>82</v>
      </c>
    </row>
    <row r="236" spans="1:51" s="13" customFormat="1" ht="12">
      <c r="A236" s="13"/>
      <c r="B236" s="224"/>
      <c r="C236" s="225"/>
      <c r="D236" s="226" t="s">
        <v>133</v>
      </c>
      <c r="E236" s="227" t="s">
        <v>19</v>
      </c>
      <c r="F236" s="228" t="s">
        <v>300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133</v>
      </c>
      <c r="AU236" s="234" t="s">
        <v>82</v>
      </c>
      <c r="AV236" s="13" t="s">
        <v>80</v>
      </c>
      <c r="AW236" s="13" t="s">
        <v>33</v>
      </c>
      <c r="AX236" s="13" t="s">
        <v>72</v>
      </c>
      <c r="AY236" s="234" t="s">
        <v>122</v>
      </c>
    </row>
    <row r="237" spans="1:51" s="14" customFormat="1" ht="12">
      <c r="A237" s="14"/>
      <c r="B237" s="235"/>
      <c r="C237" s="236"/>
      <c r="D237" s="226" t="s">
        <v>133</v>
      </c>
      <c r="E237" s="237" t="s">
        <v>19</v>
      </c>
      <c r="F237" s="238" t="s">
        <v>301</v>
      </c>
      <c r="G237" s="236"/>
      <c r="H237" s="239">
        <v>137.3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133</v>
      </c>
      <c r="AU237" s="245" t="s">
        <v>82</v>
      </c>
      <c r="AV237" s="14" t="s">
        <v>82</v>
      </c>
      <c r="AW237" s="14" t="s">
        <v>33</v>
      </c>
      <c r="AX237" s="14" t="s">
        <v>80</v>
      </c>
      <c r="AY237" s="245" t="s">
        <v>122</v>
      </c>
    </row>
    <row r="238" spans="1:65" s="2" customFormat="1" ht="21.75" customHeight="1">
      <c r="A238" s="40"/>
      <c r="B238" s="41"/>
      <c r="C238" s="206" t="s">
        <v>354</v>
      </c>
      <c r="D238" s="206" t="s">
        <v>124</v>
      </c>
      <c r="E238" s="207" t="s">
        <v>355</v>
      </c>
      <c r="F238" s="208" t="s">
        <v>356</v>
      </c>
      <c r="G238" s="209" t="s">
        <v>127</v>
      </c>
      <c r="H238" s="210">
        <v>40</v>
      </c>
      <c r="I238" s="211"/>
      <c r="J238" s="212">
        <f>ROUND(I238*H238,2)</f>
        <v>0</v>
      </c>
      <c r="K238" s="208" t="s">
        <v>128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129</v>
      </c>
      <c r="AT238" s="217" t="s">
        <v>124</v>
      </c>
      <c r="AU238" s="217" t="s">
        <v>82</v>
      </c>
      <c r="AY238" s="19" t="s">
        <v>122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129</v>
      </c>
      <c r="BM238" s="217" t="s">
        <v>357</v>
      </c>
    </row>
    <row r="239" spans="1:47" s="2" customFormat="1" ht="12">
      <c r="A239" s="40"/>
      <c r="B239" s="41"/>
      <c r="C239" s="42"/>
      <c r="D239" s="219" t="s">
        <v>131</v>
      </c>
      <c r="E239" s="42"/>
      <c r="F239" s="220" t="s">
        <v>358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131</v>
      </c>
      <c r="AU239" s="19" t="s">
        <v>82</v>
      </c>
    </row>
    <row r="240" spans="1:51" s="13" customFormat="1" ht="12">
      <c r="A240" s="13"/>
      <c r="B240" s="224"/>
      <c r="C240" s="225"/>
      <c r="D240" s="226" t="s">
        <v>133</v>
      </c>
      <c r="E240" s="227" t="s">
        <v>19</v>
      </c>
      <c r="F240" s="228" t="s">
        <v>296</v>
      </c>
      <c r="G240" s="225"/>
      <c r="H240" s="227" t="s">
        <v>19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133</v>
      </c>
      <c r="AU240" s="234" t="s">
        <v>82</v>
      </c>
      <c r="AV240" s="13" t="s">
        <v>80</v>
      </c>
      <c r="AW240" s="13" t="s">
        <v>33</v>
      </c>
      <c r="AX240" s="13" t="s">
        <v>72</v>
      </c>
      <c r="AY240" s="234" t="s">
        <v>122</v>
      </c>
    </row>
    <row r="241" spans="1:51" s="14" customFormat="1" ht="12">
      <c r="A241" s="14"/>
      <c r="B241" s="235"/>
      <c r="C241" s="236"/>
      <c r="D241" s="226" t="s">
        <v>133</v>
      </c>
      <c r="E241" s="237" t="s">
        <v>19</v>
      </c>
      <c r="F241" s="238" t="s">
        <v>297</v>
      </c>
      <c r="G241" s="236"/>
      <c r="H241" s="239">
        <v>40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133</v>
      </c>
      <c r="AU241" s="245" t="s">
        <v>82</v>
      </c>
      <c r="AV241" s="14" t="s">
        <v>82</v>
      </c>
      <c r="AW241" s="14" t="s">
        <v>33</v>
      </c>
      <c r="AX241" s="14" t="s">
        <v>80</v>
      </c>
      <c r="AY241" s="245" t="s">
        <v>122</v>
      </c>
    </row>
    <row r="242" spans="1:65" s="2" customFormat="1" ht="24.15" customHeight="1">
      <c r="A242" s="40"/>
      <c r="B242" s="41"/>
      <c r="C242" s="206" t="s">
        <v>359</v>
      </c>
      <c r="D242" s="206" t="s">
        <v>124</v>
      </c>
      <c r="E242" s="207" t="s">
        <v>360</v>
      </c>
      <c r="F242" s="208" t="s">
        <v>361</v>
      </c>
      <c r="G242" s="209" t="s">
        <v>127</v>
      </c>
      <c r="H242" s="210">
        <v>245.35</v>
      </c>
      <c r="I242" s="211"/>
      <c r="J242" s="212">
        <f>ROUND(I242*H242,2)</f>
        <v>0</v>
      </c>
      <c r="K242" s="208" t="s">
        <v>128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129</v>
      </c>
      <c r="AT242" s="217" t="s">
        <v>124</v>
      </c>
      <c r="AU242" s="217" t="s">
        <v>82</v>
      </c>
      <c r="AY242" s="19" t="s">
        <v>122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129</v>
      </c>
      <c r="BM242" s="217" t="s">
        <v>362</v>
      </c>
    </row>
    <row r="243" spans="1:47" s="2" customFormat="1" ht="12">
      <c r="A243" s="40"/>
      <c r="B243" s="41"/>
      <c r="C243" s="42"/>
      <c r="D243" s="219" t="s">
        <v>131</v>
      </c>
      <c r="E243" s="42"/>
      <c r="F243" s="220" t="s">
        <v>363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131</v>
      </c>
      <c r="AU243" s="19" t="s">
        <v>82</v>
      </c>
    </row>
    <row r="244" spans="1:51" s="13" customFormat="1" ht="12">
      <c r="A244" s="13"/>
      <c r="B244" s="224"/>
      <c r="C244" s="225"/>
      <c r="D244" s="226" t="s">
        <v>133</v>
      </c>
      <c r="E244" s="227" t="s">
        <v>19</v>
      </c>
      <c r="F244" s="228" t="s">
        <v>298</v>
      </c>
      <c r="G244" s="225"/>
      <c r="H244" s="227" t="s">
        <v>19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133</v>
      </c>
      <c r="AU244" s="234" t="s">
        <v>82</v>
      </c>
      <c r="AV244" s="13" t="s">
        <v>80</v>
      </c>
      <c r="AW244" s="13" t="s">
        <v>33</v>
      </c>
      <c r="AX244" s="13" t="s">
        <v>72</v>
      </c>
      <c r="AY244" s="234" t="s">
        <v>122</v>
      </c>
    </row>
    <row r="245" spans="1:51" s="14" customFormat="1" ht="12">
      <c r="A245" s="14"/>
      <c r="B245" s="235"/>
      <c r="C245" s="236"/>
      <c r="D245" s="226" t="s">
        <v>133</v>
      </c>
      <c r="E245" s="237" t="s">
        <v>19</v>
      </c>
      <c r="F245" s="238" t="s">
        <v>299</v>
      </c>
      <c r="G245" s="236"/>
      <c r="H245" s="239">
        <v>172.25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133</v>
      </c>
      <c r="AU245" s="245" t="s">
        <v>82</v>
      </c>
      <c r="AV245" s="14" t="s">
        <v>82</v>
      </c>
      <c r="AW245" s="14" t="s">
        <v>33</v>
      </c>
      <c r="AX245" s="14" t="s">
        <v>72</v>
      </c>
      <c r="AY245" s="245" t="s">
        <v>122</v>
      </c>
    </row>
    <row r="246" spans="1:51" s="13" customFormat="1" ht="12">
      <c r="A246" s="13"/>
      <c r="B246" s="224"/>
      <c r="C246" s="225"/>
      <c r="D246" s="226" t="s">
        <v>133</v>
      </c>
      <c r="E246" s="227" t="s">
        <v>19</v>
      </c>
      <c r="F246" s="228" t="s">
        <v>334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133</v>
      </c>
      <c r="AU246" s="234" t="s">
        <v>82</v>
      </c>
      <c r="AV246" s="13" t="s">
        <v>80</v>
      </c>
      <c r="AW246" s="13" t="s">
        <v>33</v>
      </c>
      <c r="AX246" s="13" t="s">
        <v>72</v>
      </c>
      <c r="AY246" s="234" t="s">
        <v>122</v>
      </c>
    </row>
    <row r="247" spans="1:51" s="14" customFormat="1" ht="12">
      <c r="A247" s="14"/>
      <c r="B247" s="235"/>
      <c r="C247" s="236"/>
      <c r="D247" s="226" t="s">
        <v>133</v>
      </c>
      <c r="E247" s="237" t="s">
        <v>19</v>
      </c>
      <c r="F247" s="238" t="s">
        <v>335</v>
      </c>
      <c r="G247" s="236"/>
      <c r="H247" s="239">
        <v>73.1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133</v>
      </c>
      <c r="AU247" s="245" t="s">
        <v>82</v>
      </c>
      <c r="AV247" s="14" t="s">
        <v>82</v>
      </c>
      <c r="AW247" s="14" t="s">
        <v>33</v>
      </c>
      <c r="AX247" s="14" t="s">
        <v>72</v>
      </c>
      <c r="AY247" s="245" t="s">
        <v>122</v>
      </c>
    </row>
    <row r="248" spans="1:51" s="15" customFormat="1" ht="12">
      <c r="A248" s="15"/>
      <c r="B248" s="246"/>
      <c r="C248" s="247"/>
      <c r="D248" s="226" t="s">
        <v>133</v>
      </c>
      <c r="E248" s="248" t="s">
        <v>19</v>
      </c>
      <c r="F248" s="249" t="s">
        <v>197</v>
      </c>
      <c r="G248" s="247"/>
      <c r="H248" s="250">
        <v>245.35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133</v>
      </c>
      <c r="AU248" s="256" t="s">
        <v>82</v>
      </c>
      <c r="AV248" s="15" t="s">
        <v>129</v>
      </c>
      <c r="AW248" s="15" t="s">
        <v>33</v>
      </c>
      <c r="AX248" s="15" t="s">
        <v>80</v>
      </c>
      <c r="AY248" s="256" t="s">
        <v>122</v>
      </c>
    </row>
    <row r="249" spans="1:65" s="2" customFormat="1" ht="24.15" customHeight="1">
      <c r="A249" s="40"/>
      <c r="B249" s="41"/>
      <c r="C249" s="206" t="s">
        <v>364</v>
      </c>
      <c r="D249" s="206" t="s">
        <v>124</v>
      </c>
      <c r="E249" s="207" t="s">
        <v>365</v>
      </c>
      <c r="F249" s="208" t="s">
        <v>366</v>
      </c>
      <c r="G249" s="209" t="s">
        <v>127</v>
      </c>
      <c r="H249" s="210">
        <v>1347.8</v>
      </c>
      <c r="I249" s="211"/>
      <c r="J249" s="212">
        <f>ROUND(I249*H249,2)</f>
        <v>0</v>
      </c>
      <c r="K249" s="208" t="s">
        <v>128</v>
      </c>
      <c r="L249" s="46"/>
      <c r="M249" s="213" t="s">
        <v>19</v>
      </c>
      <c r="N249" s="214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129</v>
      </c>
      <c r="AT249" s="217" t="s">
        <v>124</v>
      </c>
      <c r="AU249" s="217" t="s">
        <v>82</v>
      </c>
      <c r="AY249" s="19" t="s">
        <v>122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129</v>
      </c>
      <c r="BM249" s="217" t="s">
        <v>367</v>
      </c>
    </row>
    <row r="250" spans="1:47" s="2" customFormat="1" ht="12">
      <c r="A250" s="40"/>
      <c r="B250" s="41"/>
      <c r="C250" s="42"/>
      <c r="D250" s="219" t="s">
        <v>131</v>
      </c>
      <c r="E250" s="42"/>
      <c r="F250" s="220" t="s">
        <v>368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131</v>
      </c>
      <c r="AU250" s="19" t="s">
        <v>82</v>
      </c>
    </row>
    <row r="251" spans="1:51" s="13" customFormat="1" ht="12">
      <c r="A251" s="13"/>
      <c r="B251" s="224"/>
      <c r="C251" s="225"/>
      <c r="D251" s="226" t="s">
        <v>133</v>
      </c>
      <c r="E251" s="227" t="s">
        <v>19</v>
      </c>
      <c r="F251" s="228" t="s">
        <v>369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133</v>
      </c>
      <c r="AU251" s="234" t="s">
        <v>82</v>
      </c>
      <c r="AV251" s="13" t="s">
        <v>80</v>
      </c>
      <c r="AW251" s="13" t="s">
        <v>33</v>
      </c>
      <c r="AX251" s="13" t="s">
        <v>72</v>
      </c>
      <c r="AY251" s="234" t="s">
        <v>122</v>
      </c>
    </row>
    <row r="252" spans="1:51" s="14" customFormat="1" ht="12">
      <c r="A252" s="14"/>
      <c r="B252" s="235"/>
      <c r="C252" s="236"/>
      <c r="D252" s="226" t="s">
        <v>133</v>
      </c>
      <c r="E252" s="237" t="s">
        <v>19</v>
      </c>
      <c r="F252" s="238" t="s">
        <v>370</v>
      </c>
      <c r="G252" s="236"/>
      <c r="H252" s="239">
        <v>1347.8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133</v>
      </c>
      <c r="AU252" s="245" t="s">
        <v>82</v>
      </c>
      <c r="AV252" s="14" t="s">
        <v>82</v>
      </c>
      <c r="AW252" s="14" t="s">
        <v>33</v>
      </c>
      <c r="AX252" s="14" t="s">
        <v>80</v>
      </c>
      <c r="AY252" s="245" t="s">
        <v>122</v>
      </c>
    </row>
    <row r="253" spans="1:65" s="2" customFormat="1" ht="16.5" customHeight="1">
      <c r="A253" s="40"/>
      <c r="B253" s="41"/>
      <c r="C253" s="206" t="s">
        <v>371</v>
      </c>
      <c r="D253" s="206" t="s">
        <v>124</v>
      </c>
      <c r="E253" s="207" t="s">
        <v>372</v>
      </c>
      <c r="F253" s="208" t="s">
        <v>373</v>
      </c>
      <c r="G253" s="209" t="s">
        <v>127</v>
      </c>
      <c r="H253" s="210">
        <v>1593.15</v>
      </c>
      <c r="I253" s="211"/>
      <c r="J253" s="212">
        <f>ROUND(I253*H253,2)</f>
        <v>0</v>
      </c>
      <c r="K253" s="208" t="s">
        <v>128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129</v>
      </c>
      <c r="AT253" s="217" t="s">
        <v>124</v>
      </c>
      <c r="AU253" s="217" t="s">
        <v>82</v>
      </c>
      <c r="AY253" s="19" t="s">
        <v>122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129</v>
      </c>
      <c r="BM253" s="217" t="s">
        <v>374</v>
      </c>
    </row>
    <row r="254" spans="1:47" s="2" customFormat="1" ht="12">
      <c r="A254" s="40"/>
      <c r="B254" s="41"/>
      <c r="C254" s="42"/>
      <c r="D254" s="219" t="s">
        <v>131</v>
      </c>
      <c r="E254" s="42"/>
      <c r="F254" s="220" t="s">
        <v>375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131</v>
      </c>
      <c r="AU254" s="19" t="s">
        <v>82</v>
      </c>
    </row>
    <row r="255" spans="1:51" s="13" customFormat="1" ht="12">
      <c r="A255" s="13"/>
      <c r="B255" s="224"/>
      <c r="C255" s="225"/>
      <c r="D255" s="226" t="s">
        <v>133</v>
      </c>
      <c r="E255" s="227" t="s">
        <v>19</v>
      </c>
      <c r="F255" s="228" t="s">
        <v>369</v>
      </c>
      <c r="G255" s="225"/>
      <c r="H255" s="227" t="s">
        <v>19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133</v>
      </c>
      <c r="AU255" s="234" t="s">
        <v>82</v>
      </c>
      <c r="AV255" s="13" t="s">
        <v>80</v>
      </c>
      <c r="AW255" s="13" t="s">
        <v>33</v>
      </c>
      <c r="AX255" s="13" t="s">
        <v>72</v>
      </c>
      <c r="AY255" s="234" t="s">
        <v>122</v>
      </c>
    </row>
    <row r="256" spans="1:51" s="14" customFormat="1" ht="12">
      <c r="A256" s="14"/>
      <c r="B256" s="235"/>
      <c r="C256" s="236"/>
      <c r="D256" s="226" t="s">
        <v>133</v>
      </c>
      <c r="E256" s="237" t="s">
        <v>19</v>
      </c>
      <c r="F256" s="238" t="s">
        <v>370</v>
      </c>
      <c r="G256" s="236"/>
      <c r="H256" s="239">
        <v>1347.8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133</v>
      </c>
      <c r="AU256" s="245" t="s">
        <v>82</v>
      </c>
      <c r="AV256" s="14" t="s">
        <v>82</v>
      </c>
      <c r="AW256" s="14" t="s">
        <v>33</v>
      </c>
      <c r="AX256" s="14" t="s">
        <v>72</v>
      </c>
      <c r="AY256" s="245" t="s">
        <v>122</v>
      </c>
    </row>
    <row r="257" spans="1:51" s="13" customFormat="1" ht="12">
      <c r="A257" s="13"/>
      <c r="B257" s="224"/>
      <c r="C257" s="225"/>
      <c r="D257" s="226" t="s">
        <v>133</v>
      </c>
      <c r="E257" s="227" t="s">
        <v>19</v>
      </c>
      <c r="F257" s="228" t="s">
        <v>298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133</v>
      </c>
      <c r="AU257" s="234" t="s">
        <v>82</v>
      </c>
      <c r="AV257" s="13" t="s">
        <v>80</v>
      </c>
      <c r="AW257" s="13" t="s">
        <v>33</v>
      </c>
      <c r="AX257" s="13" t="s">
        <v>72</v>
      </c>
      <c r="AY257" s="234" t="s">
        <v>122</v>
      </c>
    </row>
    <row r="258" spans="1:51" s="14" customFormat="1" ht="12">
      <c r="A258" s="14"/>
      <c r="B258" s="235"/>
      <c r="C258" s="236"/>
      <c r="D258" s="226" t="s">
        <v>133</v>
      </c>
      <c r="E258" s="237" t="s">
        <v>19</v>
      </c>
      <c r="F258" s="238" t="s">
        <v>299</v>
      </c>
      <c r="G258" s="236"/>
      <c r="H258" s="239">
        <v>172.25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133</v>
      </c>
      <c r="AU258" s="245" t="s">
        <v>82</v>
      </c>
      <c r="AV258" s="14" t="s">
        <v>82</v>
      </c>
      <c r="AW258" s="14" t="s">
        <v>33</v>
      </c>
      <c r="AX258" s="14" t="s">
        <v>72</v>
      </c>
      <c r="AY258" s="245" t="s">
        <v>122</v>
      </c>
    </row>
    <row r="259" spans="1:51" s="13" customFormat="1" ht="12">
      <c r="A259" s="13"/>
      <c r="B259" s="224"/>
      <c r="C259" s="225"/>
      <c r="D259" s="226" t="s">
        <v>133</v>
      </c>
      <c r="E259" s="227" t="s">
        <v>19</v>
      </c>
      <c r="F259" s="228" t="s">
        <v>334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133</v>
      </c>
      <c r="AU259" s="234" t="s">
        <v>82</v>
      </c>
      <c r="AV259" s="13" t="s">
        <v>80</v>
      </c>
      <c r="AW259" s="13" t="s">
        <v>33</v>
      </c>
      <c r="AX259" s="13" t="s">
        <v>72</v>
      </c>
      <c r="AY259" s="234" t="s">
        <v>122</v>
      </c>
    </row>
    <row r="260" spans="1:51" s="14" customFormat="1" ht="12">
      <c r="A260" s="14"/>
      <c r="B260" s="235"/>
      <c r="C260" s="236"/>
      <c r="D260" s="226" t="s">
        <v>133</v>
      </c>
      <c r="E260" s="237" t="s">
        <v>19</v>
      </c>
      <c r="F260" s="238" t="s">
        <v>335</v>
      </c>
      <c r="G260" s="236"/>
      <c r="H260" s="239">
        <v>73.1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133</v>
      </c>
      <c r="AU260" s="245" t="s">
        <v>82</v>
      </c>
      <c r="AV260" s="14" t="s">
        <v>82</v>
      </c>
      <c r="AW260" s="14" t="s">
        <v>33</v>
      </c>
      <c r="AX260" s="14" t="s">
        <v>72</v>
      </c>
      <c r="AY260" s="245" t="s">
        <v>122</v>
      </c>
    </row>
    <row r="261" spans="1:51" s="15" customFormat="1" ht="12">
      <c r="A261" s="15"/>
      <c r="B261" s="246"/>
      <c r="C261" s="247"/>
      <c r="D261" s="226" t="s">
        <v>133</v>
      </c>
      <c r="E261" s="248" t="s">
        <v>19</v>
      </c>
      <c r="F261" s="249" t="s">
        <v>197</v>
      </c>
      <c r="G261" s="247"/>
      <c r="H261" s="250">
        <v>1593.15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6" t="s">
        <v>133</v>
      </c>
      <c r="AU261" s="256" t="s">
        <v>82</v>
      </c>
      <c r="AV261" s="15" t="s">
        <v>129</v>
      </c>
      <c r="AW261" s="15" t="s">
        <v>33</v>
      </c>
      <c r="AX261" s="15" t="s">
        <v>80</v>
      </c>
      <c r="AY261" s="256" t="s">
        <v>122</v>
      </c>
    </row>
    <row r="262" spans="1:65" s="2" customFormat="1" ht="16.5" customHeight="1">
      <c r="A262" s="40"/>
      <c r="B262" s="41"/>
      <c r="C262" s="206" t="s">
        <v>376</v>
      </c>
      <c r="D262" s="206" t="s">
        <v>124</v>
      </c>
      <c r="E262" s="207" t="s">
        <v>377</v>
      </c>
      <c r="F262" s="208" t="s">
        <v>378</v>
      </c>
      <c r="G262" s="209" t="s">
        <v>127</v>
      </c>
      <c r="H262" s="210">
        <v>1593.15</v>
      </c>
      <c r="I262" s="211"/>
      <c r="J262" s="212">
        <f>ROUND(I262*H262,2)</f>
        <v>0</v>
      </c>
      <c r="K262" s="208" t="s">
        <v>128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129</v>
      </c>
      <c r="AT262" s="217" t="s">
        <v>124</v>
      </c>
      <c r="AU262" s="217" t="s">
        <v>82</v>
      </c>
      <c r="AY262" s="19" t="s">
        <v>122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129</v>
      </c>
      <c r="BM262" s="217" t="s">
        <v>379</v>
      </c>
    </row>
    <row r="263" spans="1:47" s="2" customFormat="1" ht="12">
      <c r="A263" s="40"/>
      <c r="B263" s="41"/>
      <c r="C263" s="42"/>
      <c r="D263" s="219" t="s">
        <v>131</v>
      </c>
      <c r="E263" s="42"/>
      <c r="F263" s="220" t="s">
        <v>380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131</v>
      </c>
      <c r="AU263" s="19" t="s">
        <v>82</v>
      </c>
    </row>
    <row r="264" spans="1:51" s="13" customFormat="1" ht="12">
      <c r="A264" s="13"/>
      <c r="B264" s="224"/>
      <c r="C264" s="225"/>
      <c r="D264" s="226" t="s">
        <v>133</v>
      </c>
      <c r="E264" s="227" t="s">
        <v>19</v>
      </c>
      <c r="F264" s="228" t="s">
        <v>369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133</v>
      </c>
      <c r="AU264" s="234" t="s">
        <v>82</v>
      </c>
      <c r="AV264" s="13" t="s">
        <v>80</v>
      </c>
      <c r="AW264" s="13" t="s">
        <v>33</v>
      </c>
      <c r="AX264" s="13" t="s">
        <v>72</v>
      </c>
      <c r="AY264" s="234" t="s">
        <v>122</v>
      </c>
    </row>
    <row r="265" spans="1:51" s="14" customFormat="1" ht="12">
      <c r="A265" s="14"/>
      <c r="B265" s="235"/>
      <c r="C265" s="236"/>
      <c r="D265" s="226" t="s">
        <v>133</v>
      </c>
      <c r="E265" s="237" t="s">
        <v>19</v>
      </c>
      <c r="F265" s="238" t="s">
        <v>370</v>
      </c>
      <c r="G265" s="236"/>
      <c r="H265" s="239">
        <v>1347.8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133</v>
      </c>
      <c r="AU265" s="245" t="s">
        <v>82</v>
      </c>
      <c r="AV265" s="14" t="s">
        <v>82</v>
      </c>
      <c r="AW265" s="14" t="s">
        <v>33</v>
      </c>
      <c r="AX265" s="14" t="s">
        <v>72</v>
      </c>
      <c r="AY265" s="245" t="s">
        <v>122</v>
      </c>
    </row>
    <row r="266" spans="1:51" s="13" customFormat="1" ht="12">
      <c r="A266" s="13"/>
      <c r="B266" s="224"/>
      <c r="C266" s="225"/>
      <c r="D266" s="226" t="s">
        <v>133</v>
      </c>
      <c r="E266" s="227" t="s">
        <v>19</v>
      </c>
      <c r="F266" s="228" t="s">
        <v>298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133</v>
      </c>
      <c r="AU266" s="234" t="s">
        <v>82</v>
      </c>
      <c r="AV266" s="13" t="s">
        <v>80</v>
      </c>
      <c r="AW266" s="13" t="s">
        <v>33</v>
      </c>
      <c r="AX266" s="13" t="s">
        <v>72</v>
      </c>
      <c r="AY266" s="234" t="s">
        <v>122</v>
      </c>
    </row>
    <row r="267" spans="1:51" s="14" customFormat="1" ht="12">
      <c r="A267" s="14"/>
      <c r="B267" s="235"/>
      <c r="C267" s="236"/>
      <c r="D267" s="226" t="s">
        <v>133</v>
      </c>
      <c r="E267" s="237" t="s">
        <v>19</v>
      </c>
      <c r="F267" s="238" t="s">
        <v>299</v>
      </c>
      <c r="G267" s="236"/>
      <c r="H267" s="239">
        <v>172.25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133</v>
      </c>
      <c r="AU267" s="245" t="s">
        <v>82</v>
      </c>
      <c r="AV267" s="14" t="s">
        <v>82</v>
      </c>
      <c r="AW267" s="14" t="s">
        <v>33</v>
      </c>
      <c r="AX267" s="14" t="s">
        <v>72</v>
      </c>
      <c r="AY267" s="245" t="s">
        <v>122</v>
      </c>
    </row>
    <row r="268" spans="1:51" s="13" customFormat="1" ht="12">
      <c r="A268" s="13"/>
      <c r="B268" s="224"/>
      <c r="C268" s="225"/>
      <c r="D268" s="226" t="s">
        <v>133</v>
      </c>
      <c r="E268" s="227" t="s">
        <v>19</v>
      </c>
      <c r="F268" s="228" t="s">
        <v>334</v>
      </c>
      <c r="G268" s="225"/>
      <c r="H268" s="227" t="s">
        <v>19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133</v>
      </c>
      <c r="AU268" s="234" t="s">
        <v>82</v>
      </c>
      <c r="AV268" s="13" t="s">
        <v>80</v>
      </c>
      <c r="AW268" s="13" t="s">
        <v>33</v>
      </c>
      <c r="AX268" s="13" t="s">
        <v>72</v>
      </c>
      <c r="AY268" s="234" t="s">
        <v>122</v>
      </c>
    </row>
    <row r="269" spans="1:51" s="14" customFormat="1" ht="12">
      <c r="A269" s="14"/>
      <c r="B269" s="235"/>
      <c r="C269" s="236"/>
      <c r="D269" s="226" t="s">
        <v>133</v>
      </c>
      <c r="E269" s="237" t="s">
        <v>19</v>
      </c>
      <c r="F269" s="238" t="s">
        <v>335</v>
      </c>
      <c r="G269" s="236"/>
      <c r="H269" s="239">
        <v>73.1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133</v>
      </c>
      <c r="AU269" s="245" t="s">
        <v>82</v>
      </c>
      <c r="AV269" s="14" t="s">
        <v>82</v>
      </c>
      <c r="AW269" s="14" t="s">
        <v>33</v>
      </c>
      <c r="AX269" s="14" t="s">
        <v>72</v>
      </c>
      <c r="AY269" s="245" t="s">
        <v>122</v>
      </c>
    </row>
    <row r="270" spans="1:51" s="15" customFormat="1" ht="12">
      <c r="A270" s="15"/>
      <c r="B270" s="246"/>
      <c r="C270" s="247"/>
      <c r="D270" s="226" t="s">
        <v>133</v>
      </c>
      <c r="E270" s="248" t="s">
        <v>19</v>
      </c>
      <c r="F270" s="249" t="s">
        <v>197</v>
      </c>
      <c r="G270" s="247"/>
      <c r="H270" s="250">
        <v>1593.15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6" t="s">
        <v>133</v>
      </c>
      <c r="AU270" s="256" t="s">
        <v>82</v>
      </c>
      <c r="AV270" s="15" t="s">
        <v>129</v>
      </c>
      <c r="AW270" s="15" t="s">
        <v>33</v>
      </c>
      <c r="AX270" s="15" t="s">
        <v>80</v>
      </c>
      <c r="AY270" s="256" t="s">
        <v>122</v>
      </c>
    </row>
    <row r="271" spans="1:65" s="2" customFormat="1" ht="24.15" customHeight="1">
      <c r="A271" s="40"/>
      <c r="B271" s="41"/>
      <c r="C271" s="206" t="s">
        <v>381</v>
      </c>
      <c r="D271" s="206" t="s">
        <v>124</v>
      </c>
      <c r="E271" s="207" t="s">
        <v>382</v>
      </c>
      <c r="F271" s="208" t="s">
        <v>383</v>
      </c>
      <c r="G271" s="209" t="s">
        <v>127</v>
      </c>
      <c r="H271" s="210">
        <v>245.35</v>
      </c>
      <c r="I271" s="211"/>
      <c r="J271" s="212">
        <f>ROUND(I271*H271,2)</f>
        <v>0</v>
      </c>
      <c r="K271" s="208" t="s">
        <v>128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129</v>
      </c>
      <c r="AT271" s="217" t="s">
        <v>124</v>
      </c>
      <c r="AU271" s="217" t="s">
        <v>82</v>
      </c>
      <c r="AY271" s="19" t="s">
        <v>122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129</v>
      </c>
      <c r="BM271" s="217" t="s">
        <v>384</v>
      </c>
    </row>
    <row r="272" spans="1:47" s="2" customFormat="1" ht="12">
      <c r="A272" s="40"/>
      <c r="B272" s="41"/>
      <c r="C272" s="42"/>
      <c r="D272" s="219" t="s">
        <v>131</v>
      </c>
      <c r="E272" s="42"/>
      <c r="F272" s="220" t="s">
        <v>385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131</v>
      </c>
      <c r="AU272" s="19" t="s">
        <v>82</v>
      </c>
    </row>
    <row r="273" spans="1:51" s="13" customFormat="1" ht="12">
      <c r="A273" s="13"/>
      <c r="B273" s="224"/>
      <c r="C273" s="225"/>
      <c r="D273" s="226" t="s">
        <v>133</v>
      </c>
      <c r="E273" s="227" t="s">
        <v>19</v>
      </c>
      <c r="F273" s="228" t="s">
        <v>298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133</v>
      </c>
      <c r="AU273" s="234" t="s">
        <v>82</v>
      </c>
      <c r="AV273" s="13" t="s">
        <v>80</v>
      </c>
      <c r="AW273" s="13" t="s">
        <v>33</v>
      </c>
      <c r="AX273" s="13" t="s">
        <v>72</v>
      </c>
      <c r="AY273" s="234" t="s">
        <v>122</v>
      </c>
    </row>
    <row r="274" spans="1:51" s="14" customFormat="1" ht="12">
      <c r="A274" s="14"/>
      <c r="B274" s="235"/>
      <c r="C274" s="236"/>
      <c r="D274" s="226" t="s">
        <v>133</v>
      </c>
      <c r="E274" s="237" t="s">
        <v>19</v>
      </c>
      <c r="F274" s="238" t="s">
        <v>299</v>
      </c>
      <c r="G274" s="236"/>
      <c r="H274" s="239">
        <v>172.25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133</v>
      </c>
      <c r="AU274" s="245" t="s">
        <v>82</v>
      </c>
      <c r="AV274" s="14" t="s">
        <v>82</v>
      </c>
      <c r="AW274" s="14" t="s">
        <v>33</v>
      </c>
      <c r="AX274" s="14" t="s">
        <v>72</v>
      </c>
      <c r="AY274" s="245" t="s">
        <v>122</v>
      </c>
    </row>
    <row r="275" spans="1:51" s="13" customFormat="1" ht="12">
      <c r="A275" s="13"/>
      <c r="B275" s="224"/>
      <c r="C275" s="225"/>
      <c r="D275" s="226" t="s">
        <v>133</v>
      </c>
      <c r="E275" s="227" t="s">
        <v>19</v>
      </c>
      <c r="F275" s="228" t="s">
        <v>334</v>
      </c>
      <c r="G275" s="225"/>
      <c r="H275" s="227" t="s">
        <v>19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133</v>
      </c>
      <c r="AU275" s="234" t="s">
        <v>82</v>
      </c>
      <c r="AV275" s="13" t="s">
        <v>80</v>
      </c>
      <c r="AW275" s="13" t="s">
        <v>33</v>
      </c>
      <c r="AX275" s="13" t="s">
        <v>72</v>
      </c>
      <c r="AY275" s="234" t="s">
        <v>122</v>
      </c>
    </row>
    <row r="276" spans="1:51" s="14" customFormat="1" ht="12">
      <c r="A276" s="14"/>
      <c r="B276" s="235"/>
      <c r="C276" s="236"/>
      <c r="D276" s="226" t="s">
        <v>133</v>
      </c>
      <c r="E276" s="237" t="s">
        <v>19</v>
      </c>
      <c r="F276" s="238" t="s">
        <v>335</v>
      </c>
      <c r="G276" s="236"/>
      <c r="H276" s="239">
        <v>73.1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133</v>
      </c>
      <c r="AU276" s="245" t="s">
        <v>82</v>
      </c>
      <c r="AV276" s="14" t="s">
        <v>82</v>
      </c>
      <c r="AW276" s="14" t="s">
        <v>33</v>
      </c>
      <c r="AX276" s="14" t="s">
        <v>72</v>
      </c>
      <c r="AY276" s="245" t="s">
        <v>122</v>
      </c>
    </row>
    <row r="277" spans="1:51" s="15" customFormat="1" ht="12">
      <c r="A277" s="15"/>
      <c r="B277" s="246"/>
      <c r="C277" s="247"/>
      <c r="D277" s="226" t="s">
        <v>133</v>
      </c>
      <c r="E277" s="248" t="s">
        <v>19</v>
      </c>
      <c r="F277" s="249" t="s">
        <v>197</v>
      </c>
      <c r="G277" s="247"/>
      <c r="H277" s="250">
        <v>245.35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133</v>
      </c>
      <c r="AU277" s="256" t="s">
        <v>82</v>
      </c>
      <c r="AV277" s="15" t="s">
        <v>129</v>
      </c>
      <c r="AW277" s="15" t="s">
        <v>33</v>
      </c>
      <c r="AX277" s="15" t="s">
        <v>80</v>
      </c>
      <c r="AY277" s="256" t="s">
        <v>122</v>
      </c>
    </row>
    <row r="278" spans="1:65" s="2" customFormat="1" ht="24.15" customHeight="1">
      <c r="A278" s="40"/>
      <c r="B278" s="41"/>
      <c r="C278" s="206" t="s">
        <v>386</v>
      </c>
      <c r="D278" s="206" t="s">
        <v>124</v>
      </c>
      <c r="E278" s="207" t="s">
        <v>387</v>
      </c>
      <c r="F278" s="208" t="s">
        <v>388</v>
      </c>
      <c r="G278" s="209" t="s">
        <v>127</v>
      </c>
      <c r="H278" s="210">
        <v>1347.8</v>
      </c>
      <c r="I278" s="211"/>
      <c r="J278" s="212">
        <f>ROUND(I278*H278,2)</f>
        <v>0</v>
      </c>
      <c r="K278" s="208" t="s">
        <v>128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129</v>
      </c>
      <c r="AT278" s="217" t="s">
        <v>124</v>
      </c>
      <c r="AU278" s="217" t="s">
        <v>82</v>
      </c>
      <c r="AY278" s="19" t="s">
        <v>122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129</v>
      </c>
      <c r="BM278" s="217" t="s">
        <v>389</v>
      </c>
    </row>
    <row r="279" spans="1:47" s="2" customFormat="1" ht="12">
      <c r="A279" s="40"/>
      <c r="B279" s="41"/>
      <c r="C279" s="42"/>
      <c r="D279" s="219" t="s">
        <v>131</v>
      </c>
      <c r="E279" s="42"/>
      <c r="F279" s="220" t="s">
        <v>390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131</v>
      </c>
      <c r="AU279" s="19" t="s">
        <v>82</v>
      </c>
    </row>
    <row r="280" spans="1:51" s="13" customFormat="1" ht="12">
      <c r="A280" s="13"/>
      <c r="B280" s="224"/>
      <c r="C280" s="225"/>
      <c r="D280" s="226" t="s">
        <v>133</v>
      </c>
      <c r="E280" s="227" t="s">
        <v>19</v>
      </c>
      <c r="F280" s="228" t="s">
        <v>369</v>
      </c>
      <c r="G280" s="225"/>
      <c r="H280" s="227" t="s">
        <v>19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133</v>
      </c>
      <c r="AU280" s="234" t="s">
        <v>82</v>
      </c>
      <c r="AV280" s="13" t="s">
        <v>80</v>
      </c>
      <c r="AW280" s="13" t="s">
        <v>33</v>
      </c>
      <c r="AX280" s="13" t="s">
        <v>72</v>
      </c>
      <c r="AY280" s="234" t="s">
        <v>122</v>
      </c>
    </row>
    <row r="281" spans="1:51" s="14" customFormat="1" ht="12">
      <c r="A281" s="14"/>
      <c r="B281" s="235"/>
      <c r="C281" s="236"/>
      <c r="D281" s="226" t="s">
        <v>133</v>
      </c>
      <c r="E281" s="237" t="s">
        <v>19</v>
      </c>
      <c r="F281" s="238" t="s">
        <v>370</v>
      </c>
      <c r="G281" s="236"/>
      <c r="H281" s="239">
        <v>1347.8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133</v>
      </c>
      <c r="AU281" s="245" t="s">
        <v>82</v>
      </c>
      <c r="AV281" s="14" t="s">
        <v>82</v>
      </c>
      <c r="AW281" s="14" t="s">
        <v>33</v>
      </c>
      <c r="AX281" s="14" t="s">
        <v>80</v>
      </c>
      <c r="AY281" s="245" t="s">
        <v>122</v>
      </c>
    </row>
    <row r="282" spans="1:65" s="2" customFormat="1" ht="37.8" customHeight="1">
      <c r="A282" s="40"/>
      <c r="B282" s="41"/>
      <c r="C282" s="206" t="s">
        <v>391</v>
      </c>
      <c r="D282" s="206" t="s">
        <v>124</v>
      </c>
      <c r="E282" s="207" t="s">
        <v>392</v>
      </c>
      <c r="F282" s="208" t="s">
        <v>393</v>
      </c>
      <c r="G282" s="209" t="s">
        <v>127</v>
      </c>
      <c r="H282" s="210">
        <v>15</v>
      </c>
      <c r="I282" s="211"/>
      <c r="J282" s="212">
        <f>ROUND(I282*H282,2)</f>
        <v>0</v>
      </c>
      <c r="K282" s="208" t="s">
        <v>128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0.08922</v>
      </c>
      <c r="R282" s="215">
        <f>Q282*H282</f>
        <v>1.3382999999999998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129</v>
      </c>
      <c r="AT282" s="217" t="s">
        <v>124</v>
      </c>
      <c r="AU282" s="217" t="s">
        <v>82</v>
      </c>
      <c r="AY282" s="19" t="s">
        <v>122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129</v>
      </c>
      <c r="BM282" s="217" t="s">
        <v>394</v>
      </c>
    </row>
    <row r="283" spans="1:47" s="2" customFormat="1" ht="12">
      <c r="A283" s="40"/>
      <c r="B283" s="41"/>
      <c r="C283" s="42"/>
      <c r="D283" s="219" t="s">
        <v>131</v>
      </c>
      <c r="E283" s="42"/>
      <c r="F283" s="220" t="s">
        <v>395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131</v>
      </c>
      <c r="AU283" s="19" t="s">
        <v>82</v>
      </c>
    </row>
    <row r="284" spans="1:51" s="13" customFormat="1" ht="12">
      <c r="A284" s="13"/>
      <c r="B284" s="224"/>
      <c r="C284" s="225"/>
      <c r="D284" s="226" t="s">
        <v>133</v>
      </c>
      <c r="E284" s="227" t="s">
        <v>19</v>
      </c>
      <c r="F284" s="228" t="s">
        <v>396</v>
      </c>
      <c r="G284" s="225"/>
      <c r="H284" s="227" t="s">
        <v>19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133</v>
      </c>
      <c r="AU284" s="234" t="s">
        <v>82</v>
      </c>
      <c r="AV284" s="13" t="s">
        <v>80</v>
      </c>
      <c r="AW284" s="13" t="s">
        <v>33</v>
      </c>
      <c r="AX284" s="13" t="s">
        <v>72</v>
      </c>
      <c r="AY284" s="234" t="s">
        <v>122</v>
      </c>
    </row>
    <row r="285" spans="1:51" s="14" customFormat="1" ht="12">
      <c r="A285" s="14"/>
      <c r="B285" s="235"/>
      <c r="C285" s="236"/>
      <c r="D285" s="226" t="s">
        <v>133</v>
      </c>
      <c r="E285" s="237" t="s">
        <v>19</v>
      </c>
      <c r="F285" s="238" t="s">
        <v>135</v>
      </c>
      <c r="G285" s="236"/>
      <c r="H285" s="239">
        <v>15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133</v>
      </c>
      <c r="AU285" s="245" t="s">
        <v>82</v>
      </c>
      <c r="AV285" s="14" t="s">
        <v>82</v>
      </c>
      <c r="AW285" s="14" t="s">
        <v>33</v>
      </c>
      <c r="AX285" s="14" t="s">
        <v>80</v>
      </c>
      <c r="AY285" s="245" t="s">
        <v>122</v>
      </c>
    </row>
    <row r="286" spans="1:65" s="2" customFormat="1" ht="16.5" customHeight="1">
      <c r="A286" s="40"/>
      <c r="B286" s="41"/>
      <c r="C286" s="257" t="s">
        <v>397</v>
      </c>
      <c r="D286" s="257" t="s">
        <v>224</v>
      </c>
      <c r="E286" s="258" t="s">
        <v>398</v>
      </c>
      <c r="F286" s="259" t="s">
        <v>399</v>
      </c>
      <c r="G286" s="260" t="s">
        <v>127</v>
      </c>
      <c r="H286" s="261">
        <v>6.283</v>
      </c>
      <c r="I286" s="262"/>
      <c r="J286" s="263">
        <f>ROUND(I286*H286,2)</f>
        <v>0</v>
      </c>
      <c r="K286" s="259" t="s">
        <v>128</v>
      </c>
      <c r="L286" s="264"/>
      <c r="M286" s="265" t="s">
        <v>19</v>
      </c>
      <c r="N286" s="266" t="s">
        <v>43</v>
      </c>
      <c r="O286" s="86"/>
      <c r="P286" s="215">
        <f>O286*H286</f>
        <v>0</v>
      </c>
      <c r="Q286" s="215">
        <v>0.131</v>
      </c>
      <c r="R286" s="215">
        <f>Q286*H286</f>
        <v>0.823073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174</v>
      </c>
      <c r="AT286" s="217" t="s">
        <v>224</v>
      </c>
      <c r="AU286" s="217" t="s">
        <v>82</v>
      </c>
      <c r="AY286" s="19" t="s">
        <v>122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80</v>
      </c>
      <c r="BK286" s="218">
        <f>ROUND(I286*H286,2)</f>
        <v>0</v>
      </c>
      <c r="BL286" s="19" t="s">
        <v>129</v>
      </c>
      <c r="BM286" s="217" t="s">
        <v>400</v>
      </c>
    </row>
    <row r="287" spans="1:51" s="14" customFormat="1" ht="12">
      <c r="A287" s="14"/>
      <c r="B287" s="235"/>
      <c r="C287" s="236"/>
      <c r="D287" s="226" t="s">
        <v>133</v>
      </c>
      <c r="E287" s="237" t="s">
        <v>19</v>
      </c>
      <c r="F287" s="238" t="s">
        <v>401</v>
      </c>
      <c r="G287" s="236"/>
      <c r="H287" s="239">
        <v>6.1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133</v>
      </c>
      <c r="AU287" s="245" t="s">
        <v>82</v>
      </c>
      <c r="AV287" s="14" t="s">
        <v>82</v>
      </c>
      <c r="AW287" s="14" t="s">
        <v>33</v>
      </c>
      <c r="AX287" s="14" t="s">
        <v>80</v>
      </c>
      <c r="AY287" s="245" t="s">
        <v>122</v>
      </c>
    </row>
    <row r="288" spans="1:51" s="14" customFormat="1" ht="12">
      <c r="A288" s="14"/>
      <c r="B288" s="235"/>
      <c r="C288" s="236"/>
      <c r="D288" s="226" t="s">
        <v>133</v>
      </c>
      <c r="E288" s="236"/>
      <c r="F288" s="238" t="s">
        <v>402</v>
      </c>
      <c r="G288" s="236"/>
      <c r="H288" s="239">
        <v>6.283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133</v>
      </c>
      <c r="AU288" s="245" t="s">
        <v>82</v>
      </c>
      <c r="AV288" s="14" t="s">
        <v>82</v>
      </c>
      <c r="AW288" s="14" t="s">
        <v>4</v>
      </c>
      <c r="AX288" s="14" t="s">
        <v>80</v>
      </c>
      <c r="AY288" s="245" t="s">
        <v>122</v>
      </c>
    </row>
    <row r="289" spans="1:65" s="2" customFormat="1" ht="16.5" customHeight="1">
      <c r="A289" s="40"/>
      <c r="B289" s="41"/>
      <c r="C289" s="257" t="s">
        <v>403</v>
      </c>
      <c r="D289" s="257" t="s">
        <v>224</v>
      </c>
      <c r="E289" s="258" t="s">
        <v>404</v>
      </c>
      <c r="F289" s="259" t="s">
        <v>405</v>
      </c>
      <c r="G289" s="260" t="s">
        <v>127</v>
      </c>
      <c r="H289" s="261">
        <v>9.167</v>
      </c>
      <c r="I289" s="262"/>
      <c r="J289" s="263">
        <f>ROUND(I289*H289,2)</f>
        <v>0</v>
      </c>
      <c r="K289" s="259" t="s">
        <v>128</v>
      </c>
      <c r="L289" s="264"/>
      <c r="M289" s="265" t="s">
        <v>19</v>
      </c>
      <c r="N289" s="266" t="s">
        <v>43</v>
      </c>
      <c r="O289" s="86"/>
      <c r="P289" s="215">
        <f>O289*H289</f>
        <v>0</v>
      </c>
      <c r="Q289" s="215">
        <v>0.131</v>
      </c>
      <c r="R289" s="215">
        <f>Q289*H289</f>
        <v>1.200877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174</v>
      </c>
      <c r="AT289" s="217" t="s">
        <v>224</v>
      </c>
      <c r="AU289" s="217" t="s">
        <v>82</v>
      </c>
      <c r="AY289" s="19" t="s">
        <v>122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80</v>
      </c>
      <c r="BK289" s="218">
        <f>ROUND(I289*H289,2)</f>
        <v>0</v>
      </c>
      <c r="BL289" s="19" t="s">
        <v>129</v>
      </c>
      <c r="BM289" s="217" t="s">
        <v>406</v>
      </c>
    </row>
    <row r="290" spans="1:51" s="14" customFormat="1" ht="12">
      <c r="A290" s="14"/>
      <c r="B290" s="235"/>
      <c r="C290" s="236"/>
      <c r="D290" s="226" t="s">
        <v>133</v>
      </c>
      <c r="E290" s="237" t="s">
        <v>19</v>
      </c>
      <c r="F290" s="238" t="s">
        <v>407</v>
      </c>
      <c r="G290" s="236"/>
      <c r="H290" s="239">
        <v>8.9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133</v>
      </c>
      <c r="AU290" s="245" t="s">
        <v>82</v>
      </c>
      <c r="AV290" s="14" t="s">
        <v>82</v>
      </c>
      <c r="AW290" s="14" t="s">
        <v>33</v>
      </c>
      <c r="AX290" s="14" t="s">
        <v>80</v>
      </c>
      <c r="AY290" s="245" t="s">
        <v>122</v>
      </c>
    </row>
    <row r="291" spans="1:51" s="14" customFormat="1" ht="12">
      <c r="A291" s="14"/>
      <c r="B291" s="235"/>
      <c r="C291" s="236"/>
      <c r="D291" s="226" t="s">
        <v>133</v>
      </c>
      <c r="E291" s="236"/>
      <c r="F291" s="238" t="s">
        <v>408</v>
      </c>
      <c r="G291" s="236"/>
      <c r="H291" s="239">
        <v>9.167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133</v>
      </c>
      <c r="AU291" s="245" t="s">
        <v>82</v>
      </c>
      <c r="AV291" s="14" t="s">
        <v>82</v>
      </c>
      <c r="AW291" s="14" t="s">
        <v>4</v>
      </c>
      <c r="AX291" s="14" t="s">
        <v>80</v>
      </c>
      <c r="AY291" s="245" t="s">
        <v>122</v>
      </c>
    </row>
    <row r="292" spans="1:65" s="2" customFormat="1" ht="44.25" customHeight="1">
      <c r="A292" s="40"/>
      <c r="B292" s="41"/>
      <c r="C292" s="206" t="s">
        <v>409</v>
      </c>
      <c r="D292" s="206" t="s">
        <v>124</v>
      </c>
      <c r="E292" s="207" t="s">
        <v>410</v>
      </c>
      <c r="F292" s="208" t="s">
        <v>411</v>
      </c>
      <c r="G292" s="209" t="s">
        <v>127</v>
      </c>
      <c r="H292" s="210">
        <v>283.8</v>
      </c>
      <c r="I292" s="211"/>
      <c r="J292" s="212">
        <f>ROUND(I292*H292,2)</f>
        <v>0</v>
      </c>
      <c r="K292" s="208" t="s">
        <v>128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0.08922</v>
      </c>
      <c r="R292" s="215">
        <f>Q292*H292</f>
        <v>25.320636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129</v>
      </c>
      <c r="AT292" s="217" t="s">
        <v>124</v>
      </c>
      <c r="AU292" s="217" t="s">
        <v>82</v>
      </c>
      <c r="AY292" s="19" t="s">
        <v>122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129</v>
      </c>
      <c r="BM292" s="217" t="s">
        <v>412</v>
      </c>
    </row>
    <row r="293" spans="1:47" s="2" customFormat="1" ht="12">
      <c r="A293" s="40"/>
      <c r="B293" s="41"/>
      <c r="C293" s="42"/>
      <c r="D293" s="219" t="s">
        <v>131</v>
      </c>
      <c r="E293" s="42"/>
      <c r="F293" s="220" t="s">
        <v>413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131</v>
      </c>
      <c r="AU293" s="19" t="s">
        <v>82</v>
      </c>
    </row>
    <row r="294" spans="1:51" s="13" customFormat="1" ht="12">
      <c r="A294" s="13"/>
      <c r="B294" s="224"/>
      <c r="C294" s="225"/>
      <c r="D294" s="226" t="s">
        <v>133</v>
      </c>
      <c r="E294" s="227" t="s">
        <v>19</v>
      </c>
      <c r="F294" s="228" t="s">
        <v>294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133</v>
      </c>
      <c r="AU294" s="234" t="s">
        <v>82</v>
      </c>
      <c r="AV294" s="13" t="s">
        <v>80</v>
      </c>
      <c r="AW294" s="13" t="s">
        <v>33</v>
      </c>
      <c r="AX294" s="13" t="s">
        <v>72</v>
      </c>
      <c r="AY294" s="234" t="s">
        <v>122</v>
      </c>
    </row>
    <row r="295" spans="1:51" s="14" customFormat="1" ht="12">
      <c r="A295" s="14"/>
      <c r="B295" s="235"/>
      <c r="C295" s="236"/>
      <c r="D295" s="226" t="s">
        <v>133</v>
      </c>
      <c r="E295" s="237" t="s">
        <v>19</v>
      </c>
      <c r="F295" s="238" t="s">
        <v>295</v>
      </c>
      <c r="G295" s="236"/>
      <c r="H295" s="239">
        <v>132.5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133</v>
      </c>
      <c r="AU295" s="245" t="s">
        <v>82</v>
      </c>
      <c r="AV295" s="14" t="s">
        <v>82</v>
      </c>
      <c r="AW295" s="14" t="s">
        <v>33</v>
      </c>
      <c r="AX295" s="14" t="s">
        <v>72</v>
      </c>
      <c r="AY295" s="245" t="s">
        <v>122</v>
      </c>
    </row>
    <row r="296" spans="1:51" s="13" customFormat="1" ht="12">
      <c r="A296" s="13"/>
      <c r="B296" s="224"/>
      <c r="C296" s="225"/>
      <c r="D296" s="226" t="s">
        <v>133</v>
      </c>
      <c r="E296" s="227" t="s">
        <v>19</v>
      </c>
      <c r="F296" s="228" t="s">
        <v>341</v>
      </c>
      <c r="G296" s="225"/>
      <c r="H296" s="227" t="s">
        <v>19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133</v>
      </c>
      <c r="AU296" s="234" t="s">
        <v>82</v>
      </c>
      <c r="AV296" s="13" t="s">
        <v>80</v>
      </c>
      <c r="AW296" s="13" t="s">
        <v>33</v>
      </c>
      <c r="AX296" s="13" t="s">
        <v>72</v>
      </c>
      <c r="AY296" s="234" t="s">
        <v>122</v>
      </c>
    </row>
    <row r="297" spans="1:51" s="14" customFormat="1" ht="12">
      <c r="A297" s="14"/>
      <c r="B297" s="235"/>
      <c r="C297" s="236"/>
      <c r="D297" s="226" t="s">
        <v>133</v>
      </c>
      <c r="E297" s="237" t="s">
        <v>19</v>
      </c>
      <c r="F297" s="238" t="s">
        <v>342</v>
      </c>
      <c r="G297" s="236"/>
      <c r="H297" s="239">
        <v>151.3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133</v>
      </c>
      <c r="AU297" s="245" t="s">
        <v>82</v>
      </c>
      <c r="AV297" s="14" t="s">
        <v>82</v>
      </c>
      <c r="AW297" s="14" t="s">
        <v>33</v>
      </c>
      <c r="AX297" s="14" t="s">
        <v>72</v>
      </c>
      <c r="AY297" s="245" t="s">
        <v>122</v>
      </c>
    </row>
    <row r="298" spans="1:51" s="15" customFormat="1" ht="12">
      <c r="A298" s="15"/>
      <c r="B298" s="246"/>
      <c r="C298" s="247"/>
      <c r="D298" s="226" t="s">
        <v>133</v>
      </c>
      <c r="E298" s="248" t="s">
        <v>19</v>
      </c>
      <c r="F298" s="249" t="s">
        <v>197</v>
      </c>
      <c r="G298" s="247"/>
      <c r="H298" s="250">
        <v>283.8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133</v>
      </c>
      <c r="AU298" s="256" t="s">
        <v>82</v>
      </c>
      <c r="AV298" s="15" t="s">
        <v>129</v>
      </c>
      <c r="AW298" s="15" t="s">
        <v>33</v>
      </c>
      <c r="AX298" s="15" t="s">
        <v>80</v>
      </c>
      <c r="AY298" s="256" t="s">
        <v>122</v>
      </c>
    </row>
    <row r="299" spans="1:65" s="2" customFormat="1" ht="16.5" customHeight="1">
      <c r="A299" s="40"/>
      <c r="B299" s="41"/>
      <c r="C299" s="257" t="s">
        <v>414</v>
      </c>
      <c r="D299" s="257" t="s">
        <v>224</v>
      </c>
      <c r="E299" s="258" t="s">
        <v>398</v>
      </c>
      <c r="F299" s="259" t="s">
        <v>399</v>
      </c>
      <c r="G299" s="260" t="s">
        <v>127</v>
      </c>
      <c r="H299" s="261">
        <v>272.666</v>
      </c>
      <c r="I299" s="262"/>
      <c r="J299" s="263">
        <f>ROUND(I299*H299,2)</f>
        <v>0</v>
      </c>
      <c r="K299" s="259" t="s">
        <v>128</v>
      </c>
      <c r="L299" s="264"/>
      <c r="M299" s="265" t="s">
        <v>19</v>
      </c>
      <c r="N299" s="266" t="s">
        <v>43</v>
      </c>
      <c r="O299" s="86"/>
      <c r="P299" s="215">
        <f>O299*H299</f>
        <v>0</v>
      </c>
      <c r="Q299" s="215">
        <v>0.131</v>
      </c>
      <c r="R299" s="215">
        <f>Q299*H299</f>
        <v>35.719246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174</v>
      </c>
      <c r="AT299" s="217" t="s">
        <v>224</v>
      </c>
      <c r="AU299" s="217" t="s">
        <v>82</v>
      </c>
      <c r="AY299" s="19" t="s">
        <v>122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129</v>
      </c>
      <c r="BM299" s="217" t="s">
        <v>415</v>
      </c>
    </row>
    <row r="300" spans="1:51" s="14" customFormat="1" ht="12">
      <c r="A300" s="14"/>
      <c r="B300" s="235"/>
      <c r="C300" s="236"/>
      <c r="D300" s="226" t="s">
        <v>133</v>
      </c>
      <c r="E300" s="237" t="s">
        <v>19</v>
      </c>
      <c r="F300" s="238" t="s">
        <v>416</v>
      </c>
      <c r="G300" s="236"/>
      <c r="H300" s="239">
        <v>116.02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133</v>
      </c>
      <c r="AU300" s="245" t="s">
        <v>82</v>
      </c>
      <c r="AV300" s="14" t="s">
        <v>82</v>
      </c>
      <c r="AW300" s="14" t="s">
        <v>33</v>
      </c>
      <c r="AX300" s="14" t="s">
        <v>72</v>
      </c>
      <c r="AY300" s="245" t="s">
        <v>122</v>
      </c>
    </row>
    <row r="301" spans="1:51" s="13" customFormat="1" ht="12">
      <c r="A301" s="13"/>
      <c r="B301" s="224"/>
      <c r="C301" s="225"/>
      <c r="D301" s="226" t="s">
        <v>133</v>
      </c>
      <c r="E301" s="227" t="s">
        <v>19</v>
      </c>
      <c r="F301" s="228" t="s">
        <v>341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133</v>
      </c>
      <c r="AU301" s="234" t="s">
        <v>82</v>
      </c>
      <c r="AV301" s="13" t="s">
        <v>80</v>
      </c>
      <c r="AW301" s="13" t="s">
        <v>33</v>
      </c>
      <c r="AX301" s="13" t="s">
        <v>72</v>
      </c>
      <c r="AY301" s="234" t="s">
        <v>122</v>
      </c>
    </row>
    <row r="302" spans="1:51" s="14" customFormat="1" ht="12">
      <c r="A302" s="14"/>
      <c r="B302" s="235"/>
      <c r="C302" s="236"/>
      <c r="D302" s="226" t="s">
        <v>133</v>
      </c>
      <c r="E302" s="237" t="s">
        <v>19</v>
      </c>
      <c r="F302" s="238" t="s">
        <v>342</v>
      </c>
      <c r="G302" s="236"/>
      <c r="H302" s="239">
        <v>151.3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133</v>
      </c>
      <c r="AU302" s="245" t="s">
        <v>82</v>
      </c>
      <c r="AV302" s="14" t="s">
        <v>82</v>
      </c>
      <c r="AW302" s="14" t="s">
        <v>33</v>
      </c>
      <c r="AX302" s="14" t="s">
        <v>72</v>
      </c>
      <c r="AY302" s="245" t="s">
        <v>122</v>
      </c>
    </row>
    <row r="303" spans="1:51" s="15" customFormat="1" ht="12">
      <c r="A303" s="15"/>
      <c r="B303" s="246"/>
      <c r="C303" s="247"/>
      <c r="D303" s="226" t="s">
        <v>133</v>
      </c>
      <c r="E303" s="248" t="s">
        <v>19</v>
      </c>
      <c r="F303" s="249" t="s">
        <v>197</v>
      </c>
      <c r="G303" s="247"/>
      <c r="H303" s="250">
        <v>267.32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6" t="s">
        <v>133</v>
      </c>
      <c r="AU303" s="256" t="s">
        <v>82</v>
      </c>
      <c r="AV303" s="15" t="s">
        <v>129</v>
      </c>
      <c r="AW303" s="15" t="s">
        <v>33</v>
      </c>
      <c r="AX303" s="15" t="s">
        <v>80</v>
      </c>
      <c r="AY303" s="256" t="s">
        <v>122</v>
      </c>
    </row>
    <row r="304" spans="1:51" s="14" customFormat="1" ht="12">
      <c r="A304" s="14"/>
      <c r="B304" s="235"/>
      <c r="C304" s="236"/>
      <c r="D304" s="226" t="s">
        <v>133</v>
      </c>
      <c r="E304" s="236"/>
      <c r="F304" s="238" t="s">
        <v>417</v>
      </c>
      <c r="G304" s="236"/>
      <c r="H304" s="239">
        <v>272.666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133</v>
      </c>
      <c r="AU304" s="245" t="s">
        <v>82</v>
      </c>
      <c r="AV304" s="14" t="s">
        <v>82</v>
      </c>
      <c r="AW304" s="14" t="s">
        <v>4</v>
      </c>
      <c r="AX304" s="14" t="s">
        <v>80</v>
      </c>
      <c r="AY304" s="245" t="s">
        <v>122</v>
      </c>
    </row>
    <row r="305" spans="1:65" s="2" customFormat="1" ht="16.5" customHeight="1">
      <c r="A305" s="40"/>
      <c r="B305" s="41"/>
      <c r="C305" s="257" t="s">
        <v>418</v>
      </c>
      <c r="D305" s="257" t="s">
        <v>224</v>
      </c>
      <c r="E305" s="258" t="s">
        <v>404</v>
      </c>
      <c r="F305" s="259" t="s">
        <v>405</v>
      </c>
      <c r="G305" s="260" t="s">
        <v>127</v>
      </c>
      <c r="H305" s="261">
        <v>16.81</v>
      </c>
      <c r="I305" s="262"/>
      <c r="J305" s="263">
        <f>ROUND(I305*H305,2)</f>
        <v>0</v>
      </c>
      <c r="K305" s="259" t="s">
        <v>128</v>
      </c>
      <c r="L305" s="264"/>
      <c r="M305" s="265" t="s">
        <v>19</v>
      </c>
      <c r="N305" s="266" t="s">
        <v>43</v>
      </c>
      <c r="O305" s="86"/>
      <c r="P305" s="215">
        <f>O305*H305</f>
        <v>0</v>
      </c>
      <c r="Q305" s="215">
        <v>0.131</v>
      </c>
      <c r="R305" s="215">
        <f>Q305*H305</f>
        <v>2.20211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174</v>
      </c>
      <c r="AT305" s="217" t="s">
        <v>224</v>
      </c>
      <c r="AU305" s="217" t="s">
        <v>82</v>
      </c>
      <c r="AY305" s="19" t="s">
        <v>122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80</v>
      </c>
      <c r="BK305" s="218">
        <f>ROUND(I305*H305,2)</f>
        <v>0</v>
      </c>
      <c r="BL305" s="19" t="s">
        <v>129</v>
      </c>
      <c r="BM305" s="217" t="s">
        <v>419</v>
      </c>
    </row>
    <row r="306" spans="1:51" s="14" customFormat="1" ht="12">
      <c r="A306" s="14"/>
      <c r="B306" s="235"/>
      <c r="C306" s="236"/>
      <c r="D306" s="226" t="s">
        <v>133</v>
      </c>
      <c r="E306" s="237" t="s">
        <v>19</v>
      </c>
      <c r="F306" s="238" t="s">
        <v>420</v>
      </c>
      <c r="G306" s="236"/>
      <c r="H306" s="239">
        <v>16.48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133</v>
      </c>
      <c r="AU306" s="245" t="s">
        <v>82</v>
      </c>
      <c r="AV306" s="14" t="s">
        <v>82</v>
      </c>
      <c r="AW306" s="14" t="s">
        <v>33</v>
      </c>
      <c r="AX306" s="14" t="s">
        <v>80</v>
      </c>
      <c r="AY306" s="245" t="s">
        <v>122</v>
      </c>
    </row>
    <row r="307" spans="1:51" s="14" customFormat="1" ht="12">
      <c r="A307" s="14"/>
      <c r="B307" s="235"/>
      <c r="C307" s="236"/>
      <c r="D307" s="226" t="s">
        <v>133</v>
      </c>
      <c r="E307" s="236"/>
      <c r="F307" s="238" t="s">
        <v>421</v>
      </c>
      <c r="G307" s="236"/>
      <c r="H307" s="239">
        <v>16.81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133</v>
      </c>
      <c r="AU307" s="245" t="s">
        <v>82</v>
      </c>
      <c r="AV307" s="14" t="s">
        <v>82</v>
      </c>
      <c r="AW307" s="14" t="s">
        <v>4</v>
      </c>
      <c r="AX307" s="14" t="s">
        <v>80</v>
      </c>
      <c r="AY307" s="245" t="s">
        <v>122</v>
      </c>
    </row>
    <row r="308" spans="1:65" s="2" customFormat="1" ht="37.8" customHeight="1">
      <c r="A308" s="40"/>
      <c r="B308" s="41"/>
      <c r="C308" s="206" t="s">
        <v>422</v>
      </c>
      <c r="D308" s="206" t="s">
        <v>124</v>
      </c>
      <c r="E308" s="207" t="s">
        <v>423</v>
      </c>
      <c r="F308" s="208" t="s">
        <v>424</v>
      </c>
      <c r="G308" s="209" t="s">
        <v>127</v>
      </c>
      <c r="H308" s="210">
        <v>40</v>
      </c>
      <c r="I308" s="211"/>
      <c r="J308" s="212">
        <f>ROUND(I308*H308,2)</f>
        <v>0</v>
      </c>
      <c r="K308" s="208" t="s">
        <v>128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0.11162</v>
      </c>
      <c r="R308" s="215">
        <f>Q308*H308</f>
        <v>4.4648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129</v>
      </c>
      <c r="AT308" s="217" t="s">
        <v>124</v>
      </c>
      <c r="AU308" s="217" t="s">
        <v>82</v>
      </c>
      <c r="AY308" s="19" t="s">
        <v>122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129</v>
      </c>
      <c r="BM308" s="217" t="s">
        <v>425</v>
      </c>
    </row>
    <row r="309" spans="1:47" s="2" customFormat="1" ht="12">
      <c r="A309" s="40"/>
      <c r="B309" s="41"/>
      <c r="C309" s="42"/>
      <c r="D309" s="219" t="s">
        <v>131</v>
      </c>
      <c r="E309" s="42"/>
      <c r="F309" s="220" t="s">
        <v>426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131</v>
      </c>
      <c r="AU309" s="19" t="s">
        <v>82</v>
      </c>
    </row>
    <row r="310" spans="1:51" s="13" customFormat="1" ht="12">
      <c r="A310" s="13"/>
      <c r="B310" s="224"/>
      <c r="C310" s="225"/>
      <c r="D310" s="226" t="s">
        <v>133</v>
      </c>
      <c r="E310" s="227" t="s">
        <v>19</v>
      </c>
      <c r="F310" s="228" t="s">
        <v>296</v>
      </c>
      <c r="G310" s="225"/>
      <c r="H310" s="227" t="s">
        <v>19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133</v>
      </c>
      <c r="AU310" s="234" t="s">
        <v>82</v>
      </c>
      <c r="AV310" s="13" t="s">
        <v>80</v>
      </c>
      <c r="AW310" s="13" t="s">
        <v>33</v>
      </c>
      <c r="AX310" s="13" t="s">
        <v>72</v>
      </c>
      <c r="AY310" s="234" t="s">
        <v>122</v>
      </c>
    </row>
    <row r="311" spans="1:51" s="14" customFormat="1" ht="12">
      <c r="A311" s="14"/>
      <c r="B311" s="235"/>
      <c r="C311" s="236"/>
      <c r="D311" s="226" t="s">
        <v>133</v>
      </c>
      <c r="E311" s="237" t="s">
        <v>19</v>
      </c>
      <c r="F311" s="238" t="s">
        <v>297</v>
      </c>
      <c r="G311" s="236"/>
      <c r="H311" s="239">
        <v>40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133</v>
      </c>
      <c r="AU311" s="245" t="s">
        <v>82</v>
      </c>
      <c r="AV311" s="14" t="s">
        <v>82</v>
      </c>
      <c r="AW311" s="14" t="s">
        <v>33</v>
      </c>
      <c r="AX311" s="14" t="s">
        <v>80</v>
      </c>
      <c r="AY311" s="245" t="s">
        <v>122</v>
      </c>
    </row>
    <row r="312" spans="1:65" s="2" customFormat="1" ht="16.5" customHeight="1">
      <c r="A312" s="40"/>
      <c r="B312" s="41"/>
      <c r="C312" s="257" t="s">
        <v>427</v>
      </c>
      <c r="D312" s="257" t="s">
        <v>224</v>
      </c>
      <c r="E312" s="258" t="s">
        <v>428</v>
      </c>
      <c r="F312" s="259" t="s">
        <v>429</v>
      </c>
      <c r="G312" s="260" t="s">
        <v>127</v>
      </c>
      <c r="H312" s="261">
        <v>29.17</v>
      </c>
      <c r="I312" s="262"/>
      <c r="J312" s="263">
        <f>ROUND(I312*H312,2)</f>
        <v>0</v>
      </c>
      <c r="K312" s="259" t="s">
        <v>128</v>
      </c>
      <c r="L312" s="264"/>
      <c r="M312" s="265" t="s">
        <v>19</v>
      </c>
      <c r="N312" s="266" t="s">
        <v>43</v>
      </c>
      <c r="O312" s="86"/>
      <c r="P312" s="215">
        <f>O312*H312</f>
        <v>0</v>
      </c>
      <c r="Q312" s="215">
        <v>0.176</v>
      </c>
      <c r="R312" s="215">
        <f>Q312*H312</f>
        <v>5.13392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174</v>
      </c>
      <c r="AT312" s="217" t="s">
        <v>224</v>
      </c>
      <c r="AU312" s="217" t="s">
        <v>82</v>
      </c>
      <c r="AY312" s="19" t="s">
        <v>122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80</v>
      </c>
      <c r="BK312" s="218">
        <f>ROUND(I312*H312,2)</f>
        <v>0</v>
      </c>
      <c r="BL312" s="19" t="s">
        <v>129</v>
      </c>
      <c r="BM312" s="217" t="s">
        <v>430</v>
      </c>
    </row>
    <row r="313" spans="1:51" s="14" customFormat="1" ht="12">
      <c r="A313" s="14"/>
      <c r="B313" s="235"/>
      <c r="C313" s="236"/>
      <c r="D313" s="226" t="s">
        <v>133</v>
      </c>
      <c r="E313" s="237" t="s">
        <v>19</v>
      </c>
      <c r="F313" s="238" t="s">
        <v>431</v>
      </c>
      <c r="G313" s="236"/>
      <c r="H313" s="239">
        <v>28.32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133</v>
      </c>
      <c r="AU313" s="245" t="s">
        <v>82</v>
      </c>
      <c r="AV313" s="14" t="s">
        <v>82</v>
      </c>
      <c r="AW313" s="14" t="s">
        <v>33</v>
      </c>
      <c r="AX313" s="14" t="s">
        <v>80</v>
      </c>
      <c r="AY313" s="245" t="s">
        <v>122</v>
      </c>
    </row>
    <row r="314" spans="1:51" s="14" customFormat="1" ht="12">
      <c r="A314" s="14"/>
      <c r="B314" s="235"/>
      <c r="C314" s="236"/>
      <c r="D314" s="226" t="s">
        <v>133</v>
      </c>
      <c r="E314" s="236"/>
      <c r="F314" s="238" t="s">
        <v>432</v>
      </c>
      <c r="G314" s="236"/>
      <c r="H314" s="239">
        <v>29.17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133</v>
      </c>
      <c r="AU314" s="245" t="s">
        <v>82</v>
      </c>
      <c r="AV314" s="14" t="s">
        <v>82</v>
      </c>
      <c r="AW314" s="14" t="s">
        <v>4</v>
      </c>
      <c r="AX314" s="14" t="s">
        <v>80</v>
      </c>
      <c r="AY314" s="245" t="s">
        <v>122</v>
      </c>
    </row>
    <row r="315" spans="1:65" s="2" customFormat="1" ht="16.5" customHeight="1">
      <c r="A315" s="40"/>
      <c r="B315" s="41"/>
      <c r="C315" s="257" t="s">
        <v>433</v>
      </c>
      <c r="D315" s="257" t="s">
        <v>224</v>
      </c>
      <c r="E315" s="258" t="s">
        <v>434</v>
      </c>
      <c r="F315" s="259" t="s">
        <v>435</v>
      </c>
      <c r="G315" s="260" t="s">
        <v>127</v>
      </c>
      <c r="H315" s="261">
        <v>12.03</v>
      </c>
      <c r="I315" s="262"/>
      <c r="J315" s="263">
        <f>ROUND(I315*H315,2)</f>
        <v>0</v>
      </c>
      <c r="K315" s="259" t="s">
        <v>128</v>
      </c>
      <c r="L315" s="264"/>
      <c r="M315" s="265" t="s">
        <v>19</v>
      </c>
      <c r="N315" s="266" t="s">
        <v>43</v>
      </c>
      <c r="O315" s="86"/>
      <c r="P315" s="215">
        <f>O315*H315</f>
        <v>0</v>
      </c>
      <c r="Q315" s="215">
        <v>0.175</v>
      </c>
      <c r="R315" s="215">
        <f>Q315*H315</f>
        <v>2.10525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174</v>
      </c>
      <c r="AT315" s="217" t="s">
        <v>224</v>
      </c>
      <c r="AU315" s="217" t="s">
        <v>82</v>
      </c>
      <c r="AY315" s="19" t="s">
        <v>122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80</v>
      </c>
      <c r="BK315" s="218">
        <f>ROUND(I315*H315,2)</f>
        <v>0</v>
      </c>
      <c r="BL315" s="19" t="s">
        <v>129</v>
      </c>
      <c r="BM315" s="217" t="s">
        <v>436</v>
      </c>
    </row>
    <row r="316" spans="1:51" s="14" customFormat="1" ht="12">
      <c r="A316" s="14"/>
      <c r="B316" s="235"/>
      <c r="C316" s="236"/>
      <c r="D316" s="226" t="s">
        <v>133</v>
      </c>
      <c r="E316" s="237" t="s">
        <v>19</v>
      </c>
      <c r="F316" s="238" t="s">
        <v>437</v>
      </c>
      <c r="G316" s="236"/>
      <c r="H316" s="239">
        <v>11.68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133</v>
      </c>
      <c r="AU316" s="245" t="s">
        <v>82</v>
      </c>
      <c r="AV316" s="14" t="s">
        <v>82</v>
      </c>
      <c r="AW316" s="14" t="s">
        <v>33</v>
      </c>
      <c r="AX316" s="14" t="s">
        <v>80</v>
      </c>
      <c r="AY316" s="245" t="s">
        <v>122</v>
      </c>
    </row>
    <row r="317" spans="1:51" s="14" customFormat="1" ht="12">
      <c r="A317" s="14"/>
      <c r="B317" s="235"/>
      <c r="C317" s="236"/>
      <c r="D317" s="226" t="s">
        <v>133</v>
      </c>
      <c r="E317" s="236"/>
      <c r="F317" s="238" t="s">
        <v>438</v>
      </c>
      <c r="G317" s="236"/>
      <c r="H317" s="239">
        <v>12.03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133</v>
      </c>
      <c r="AU317" s="245" t="s">
        <v>82</v>
      </c>
      <c r="AV317" s="14" t="s">
        <v>82</v>
      </c>
      <c r="AW317" s="14" t="s">
        <v>4</v>
      </c>
      <c r="AX317" s="14" t="s">
        <v>80</v>
      </c>
      <c r="AY317" s="245" t="s">
        <v>122</v>
      </c>
    </row>
    <row r="318" spans="1:65" s="2" customFormat="1" ht="37.8" customHeight="1">
      <c r="A318" s="40"/>
      <c r="B318" s="41"/>
      <c r="C318" s="206" t="s">
        <v>439</v>
      </c>
      <c r="D318" s="206" t="s">
        <v>124</v>
      </c>
      <c r="E318" s="207" t="s">
        <v>440</v>
      </c>
      <c r="F318" s="208" t="s">
        <v>441</v>
      </c>
      <c r="G318" s="209" t="s">
        <v>127</v>
      </c>
      <c r="H318" s="210">
        <v>137.3</v>
      </c>
      <c r="I318" s="211"/>
      <c r="J318" s="212">
        <f>ROUND(I318*H318,2)</f>
        <v>0</v>
      </c>
      <c r="K318" s="208" t="s">
        <v>128</v>
      </c>
      <c r="L318" s="46"/>
      <c r="M318" s="213" t="s">
        <v>19</v>
      </c>
      <c r="N318" s="214" t="s">
        <v>43</v>
      </c>
      <c r="O318" s="86"/>
      <c r="P318" s="215">
        <f>O318*H318</f>
        <v>0</v>
      </c>
      <c r="Q318" s="215">
        <v>0.098</v>
      </c>
      <c r="R318" s="215">
        <f>Q318*H318</f>
        <v>13.455400000000001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129</v>
      </c>
      <c r="AT318" s="217" t="s">
        <v>124</v>
      </c>
      <c r="AU318" s="217" t="s">
        <v>82</v>
      </c>
      <c r="AY318" s="19" t="s">
        <v>122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80</v>
      </c>
      <c r="BK318" s="218">
        <f>ROUND(I318*H318,2)</f>
        <v>0</v>
      </c>
      <c r="BL318" s="19" t="s">
        <v>129</v>
      </c>
      <c r="BM318" s="217" t="s">
        <v>442</v>
      </c>
    </row>
    <row r="319" spans="1:47" s="2" customFormat="1" ht="12">
      <c r="A319" s="40"/>
      <c r="B319" s="41"/>
      <c r="C319" s="42"/>
      <c r="D319" s="219" t="s">
        <v>131</v>
      </c>
      <c r="E319" s="42"/>
      <c r="F319" s="220" t="s">
        <v>443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131</v>
      </c>
      <c r="AU319" s="19" t="s">
        <v>82</v>
      </c>
    </row>
    <row r="320" spans="1:51" s="13" customFormat="1" ht="12">
      <c r="A320" s="13"/>
      <c r="B320" s="224"/>
      <c r="C320" s="225"/>
      <c r="D320" s="226" t="s">
        <v>133</v>
      </c>
      <c r="E320" s="227" t="s">
        <v>19</v>
      </c>
      <c r="F320" s="228" t="s">
        <v>300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133</v>
      </c>
      <c r="AU320" s="234" t="s">
        <v>82</v>
      </c>
      <c r="AV320" s="13" t="s">
        <v>80</v>
      </c>
      <c r="AW320" s="13" t="s">
        <v>33</v>
      </c>
      <c r="AX320" s="13" t="s">
        <v>72</v>
      </c>
      <c r="AY320" s="234" t="s">
        <v>122</v>
      </c>
    </row>
    <row r="321" spans="1:51" s="14" customFormat="1" ht="12">
      <c r="A321" s="14"/>
      <c r="B321" s="235"/>
      <c r="C321" s="236"/>
      <c r="D321" s="226" t="s">
        <v>133</v>
      </c>
      <c r="E321" s="237" t="s">
        <v>19</v>
      </c>
      <c r="F321" s="238" t="s">
        <v>301</v>
      </c>
      <c r="G321" s="236"/>
      <c r="H321" s="239">
        <v>137.3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133</v>
      </c>
      <c r="AU321" s="245" t="s">
        <v>82</v>
      </c>
      <c r="AV321" s="14" t="s">
        <v>82</v>
      </c>
      <c r="AW321" s="14" t="s">
        <v>33</v>
      </c>
      <c r="AX321" s="14" t="s">
        <v>80</v>
      </c>
      <c r="AY321" s="245" t="s">
        <v>122</v>
      </c>
    </row>
    <row r="322" spans="1:65" s="2" customFormat="1" ht="16.5" customHeight="1">
      <c r="A322" s="40"/>
      <c r="B322" s="41"/>
      <c r="C322" s="257" t="s">
        <v>444</v>
      </c>
      <c r="D322" s="257" t="s">
        <v>224</v>
      </c>
      <c r="E322" s="258" t="s">
        <v>445</v>
      </c>
      <c r="F322" s="259" t="s">
        <v>446</v>
      </c>
      <c r="G322" s="260" t="s">
        <v>127</v>
      </c>
      <c r="H322" s="261">
        <v>93.627</v>
      </c>
      <c r="I322" s="262"/>
      <c r="J322" s="263">
        <f>ROUND(I322*H322,2)</f>
        <v>0</v>
      </c>
      <c r="K322" s="259" t="s">
        <v>128</v>
      </c>
      <c r="L322" s="264"/>
      <c r="M322" s="265" t="s">
        <v>19</v>
      </c>
      <c r="N322" s="266" t="s">
        <v>43</v>
      </c>
      <c r="O322" s="86"/>
      <c r="P322" s="215">
        <f>O322*H322</f>
        <v>0</v>
      </c>
      <c r="Q322" s="215">
        <v>0.145</v>
      </c>
      <c r="R322" s="215">
        <f>Q322*H322</f>
        <v>13.575914999999998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174</v>
      </c>
      <c r="AT322" s="217" t="s">
        <v>224</v>
      </c>
      <c r="AU322" s="217" t="s">
        <v>82</v>
      </c>
      <c r="AY322" s="19" t="s">
        <v>122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80</v>
      </c>
      <c r="BK322" s="218">
        <f>ROUND(I322*H322,2)</f>
        <v>0</v>
      </c>
      <c r="BL322" s="19" t="s">
        <v>129</v>
      </c>
      <c r="BM322" s="217" t="s">
        <v>447</v>
      </c>
    </row>
    <row r="323" spans="1:51" s="14" customFormat="1" ht="12">
      <c r="A323" s="14"/>
      <c r="B323" s="235"/>
      <c r="C323" s="236"/>
      <c r="D323" s="226" t="s">
        <v>133</v>
      </c>
      <c r="E323" s="237" t="s">
        <v>19</v>
      </c>
      <c r="F323" s="238" t="s">
        <v>448</v>
      </c>
      <c r="G323" s="236"/>
      <c r="H323" s="239">
        <v>90.9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133</v>
      </c>
      <c r="AU323" s="245" t="s">
        <v>82</v>
      </c>
      <c r="AV323" s="14" t="s">
        <v>82</v>
      </c>
      <c r="AW323" s="14" t="s">
        <v>33</v>
      </c>
      <c r="AX323" s="14" t="s">
        <v>80</v>
      </c>
      <c r="AY323" s="245" t="s">
        <v>122</v>
      </c>
    </row>
    <row r="324" spans="1:51" s="14" customFormat="1" ht="12">
      <c r="A324" s="14"/>
      <c r="B324" s="235"/>
      <c r="C324" s="236"/>
      <c r="D324" s="226" t="s">
        <v>133</v>
      </c>
      <c r="E324" s="236"/>
      <c r="F324" s="238" t="s">
        <v>449</v>
      </c>
      <c r="G324" s="236"/>
      <c r="H324" s="239">
        <v>93.627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133</v>
      </c>
      <c r="AU324" s="245" t="s">
        <v>82</v>
      </c>
      <c r="AV324" s="14" t="s">
        <v>82</v>
      </c>
      <c r="AW324" s="14" t="s">
        <v>4</v>
      </c>
      <c r="AX324" s="14" t="s">
        <v>80</v>
      </c>
      <c r="AY324" s="245" t="s">
        <v>122</v>
      </c>
    </row>
    <row r="325" spans="1:65" s="2" customFormat="1" ht="16.5" customHeight="1">
      <c r="A325" s="40"/>
      <c r="B325" s="41"/>
      <c r="C325" s="257" t="s">
        <v>450</v>
      </c>
      <c r="D325" s="257" t="s">
        <v>224</v>
      </c>
      <c r="E325" s="258" t="s">
        <v>451</v>
      </c>
      <c r="F325" s="259" t="s">
        <v>452</v>
      </c>
      <c r="G325" s="260" t="s">
        <v>127</v>
      </c>
      <c r="H325" s="261">
        <v>38.234</v>
      </c>
      <c r="I325" s="262"/>
      <c r="J325" s="263">
        <f>ROUND(I325*H325,2)</f>
        <v>0</v>
      </c>
      <c r="K325" s="259" t="s">
        <v>128</v>
      </c>
      <c r="L325" s="264"/>
      <c r="M325" s="265" t="s">
        <v>19</v>
      </c>
      <c r="N325" s="266" t="s">
        <v>43</v>
      </c>
      <c r="O325" s="86"/>
      <c r="P325" s="215">
        <f>O325*H325</f>
        <v>0</v>
      </c>
      <c r="Q325" s="215">
        <v>0.15</v>
      </c>
      <c r="R325" s="215">
        <f>Q325*H325</f>
        <v>5.7351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174</v>
      </c>
      <c r="AT325" s="217" t="s">
        <v>224</v>
      </c>
      <c r="AU325" s="217" t="s">
        <v>82</v>
      </c>
      <c r="AY325" s="19" t="s">
        <v>122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80</v>
      </c>
      <c r="BK325" s="218">
        <f>ROUND(I325*H325,2)</f>
        <v>0</v>
      </c>
      <c r="BL325" s="19" t="s">
        <v>129</v>
      </c>
      <c r="BM325" s="217" t="s">
        <v>453</v>
      </c>
    </row>
    <row r="326" spans="1:51" s="14" customFormat="1" ht="12">
      <c r="A326" s="14"/>
      <c r="B326" s="235"/>
      <c r="C326" s="236"/>
      <c r="D326" s="226" t="s">
        <v>133</v>
      </c>
      <c r="E326" s="237" t="s">
        <v>19</v>
      </c>
      <c r="F326" s="238" t="s">
        <v>454</v>
      </c>
      <c r="G326" s="236"/>
      <c r="H326" s="239">
        <v>37.12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133</v>
      </c>
      <c r="AU326" s="245" t="s">
        <v>82</v>
      </c>
      <c r="AV326" s="14" t="s">
        <v>82</v>
      </c>
      <c r="AW326" s="14" t="s">
        <v>33</v>
      </c>
      <c r="AX326" s="14" t="s">
        <v>80</v>
      </c>
      <c r="AY326" s="245" t="s">
        <v>122</v>
      </c>
    </row>
    <row r="327" spans="1:51" s="14" customFormat="1" ht="12">
      <c r="A327" s="14"/>
      <c r="B327" s="235"/>
      <c r="C327" s="236"/>
      <c r="D327" s="226" t="s">
        <v>133</v>
      </c>
      <c r="E327" s="236"/>
      <c r="F327" s="238" t="s">
        <v>455</v>
      </c>
      <c r="G327" s="236"/>
      <c r="H327" s="239">
        <v>38.234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133</v>
      </c>
      <c r="AU327" s="245" t="s">
        <v>82</v>
      </c>
      <c r="AV327" s="14" t="s">
        <v>82</v>
      </c>
      <c r="AW327" s="14" t="s">
        <v>4</v>
      </c>
      <c r="AX327" s="14" t="s">
        <v>80</v>
      </c>
      <c r="AY327" s="245" t="s">
        <v>122</v>
      </c>
    </row>
    <row r="328" spans="1:65" s="2" customFormat="1" ht="16.5" customHeight="1">
      <c r="A328" s="40"/>
      <c r="B328" s="41"/>
      <c r="C328" s="257" t="s">
        <v>456</v>
      </c>
      <c r="D328" s="257" t="s">
        <v>224</v>
      </c>
      <c r="E328" s="258" t="s">
        <v>457</v>
      </c>
      <c r="F328" s="259" t="s">
        <v>458</v>
      </c>
      <c r="G328" s="260" t="s">
        <v>127</v>
      </c>
      <c r="H328" s="261">
        <v>9.558</v>
      </c>
      <c r="I328" s="262"/>
      <c r="J328" s="263">
        <f>ROUND(I328*H328,2)</f>
        <v>0</v>
      </c>
      <c r="K328" s="259" t="s">
        <v>128</v>
      </c>
      <c r="L328" s="264"/>
      <c r="M328" s="265" t="s">
        <v>19</v>
      </c>
      <c r="N328" s="266" t="s">
        <v>43</v>
      </c>
      <c r="O328" s="86"/>
      <c r="P328" s="215">
        <f>O328*H328</f>
        <v>0</v>
      </c>
      <c r="Q328" s="215">
        <v>0.176</v>
      </c>
      <c r="R328" s="215">
        <f>Q328*H328</f>
        <v>1.682208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174</v>
      </c>
      <c r="AT328" s="217" t="s">
        <v>224</v>
      </c>
      <c r="AU328" s="217" t="s">
        <v>82</v>
      </c>
      <c r="AY328" s="19" t="s">
        <v>122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80</v>
      </c>
      <c r="BK328" s="218">
        <f>ROUND(I328*H328,2)</f>
        <v>0</v>
      </c>
      <c r="BL328" s="19" t="s">
        <v>129</v>
      </c>
      <c r="BM328" s="217" t="s">
        <v>459</v>
      </c>
    </row>
    <row r="329" spans="1:51" s="14" customFormat="1" ht="12">
      <c r="A329" s="14"/>
      <c r="B329" s="235"/>
      <c r="C329" s="236"/>
      <c r="D329" s="226" t="s">
        <v>133</v>
      </c>
      <c r="E329" s="237" t="s">
        <v>19</v>
      </c>
      <c r="F329" s="238" t="s">
        <v>460</v>
      </c>
      <c r="G329" s="236"/>
      <c r="H329" s="239">
        <v>9.28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133</v>
      </c>
      <c r="AU329" s="245" t="s">
        <v>82</v>
      </c>
      <c r="AV329" s="14" t="s">
        <v>82</v>
      </c>
      <c r="AW329" s="14" t="s">
        <v>33</v>
      </c>
      <c r="AX329" s="14" t="s">
        <v>80</v>
      </c>
      <c r="AY329" s="245" t="s">
        <v>122</v>
      </c>
    </row>
    <row r="330" spans="1:51" s="14" customFormat="1" ht="12">
      <c r="A330" s="14"/>
      <c r="B330" s="235"/>
      <c r="C330" s="236"/>
      <c r="D330" s="226" t="s">
        <v>133</v>
      </c>
      <c r="E330" s="236"/>
      <c r="F330" s="238" t="s">
        <v>461</v>
      </c>
      <c r="G330" s="236"/>
      <c r="H330" s="239">
        <v>9.558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133</v>
      </c>
      <c r="AU330" s="245" t="s">
        <v>82</v>
      </c>
      <c r="AV330" s="14" t="s">
        <v>82</v>
      </c>
      <c r="AW330" s="14" t="s">
        <v>4</v>
      </c>
      <c r="AX330" s="14" t="s">
        <v>80</v>
      </c>
      <c r="AY330" s="245" t="s">
        <v>122</v>
      </c>
    </row>
    <row r="331" spans="1:63" s="12" customFormat="1" ht="22.8" customHeight="1">
      <c r="A331" s="12"/>
      <c r="B331" s="190"/>
      <c r="C331" s="191"/>
      <c r="D331" s="192" t="s">
        <v>71</v>
      </c>
      <c r="E331" s="204" t="s">
        <v>174</v>
      </c>
      <c r="F331" s="204" t="s">
        <v>462</v>
      </c>
      <c r="G331" s="191"/>
      <c r="H331" s="191"/>
      <c r="I331" s="194"/>
      <c r="J331" s="205">
        <f>BK331</f>
        <v>0</v>
      </c>
      <c r="K331" s="191"/>
      <c r="L331" s="196"/>
      <c r="M331" s="197"/>
      <c r="N331" s="198"/>
      <c r="O331" s="198"/>
      <c r="P331" s="199">
        <f>SUM(P332:P358)</f>
        <v>0</v>
      </c>
      <c r="Q331" s="198"/>
      <c r="R331" s="199">
        <f>SUM(R332:R358)</f>
        <v>2.1047825</v>
      </c>
      <c r="S331" s="198"/>
      <c r="T331" s="200">
        <f>SUM(T332:T358)</f>
        <v>2.52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1" t="s">
        <v>80</v>
      </c>
      <c r="AT331" s="202" t="s">
        <v>71</v>
      </c>
      <c r="AU331" s="202" t="s">
        <v>80</v>
      </c>
      <c r="AY331" s="201" t="s">
        <v>122</v>
      </c>
      <c r="BK331" s="203">
        <f>SUM(BK332:BK358)</f>
        <v>0</v>
      </c>
    </row>
    <row r="332" spans="1:65" s="2" customFormat="1" ht="16.5" customHeight="1">
      <c r="A332" s="40"/>
      <c r="B332" s="41"/>
      <c r="C332" s="206" t="s">
        <v>463</v>
      </c>
      <c r="D332" s="206" t="s">
        <v>124</v>
      </c>
      <c r="E332" s="207" t="s">
        <v>464</v>
      </c>
      <c r="F332" s="208" t="s">
        <v>465</v>
      </c>
      <c r="G332" s="209" t="s">
        <v>170</v>
      </c>
      <c r="H332" s="210">
        <v>25</v>
      </c>
      <c r="I332" s="211"/>
      <c r="J332" s="212">
        <f>ROUND(I332*H332,2)</f>
        <v>0</v>
      </c>
      <c r="K332" s="208" t="s">
        <v>128</v>
      </c>
      <c r="L332" s="46"/>
      <c r="M332" s="213" t="s">
        <v>19</v>
      </c>
      <c r="N332" s="214" t="s">
        <v>43</v>
      </c>
      <c r="O332" s="86"/>
      <c r="P332" s="215">
        <f>O332*H332</f>
        <v>0</v>
      </c>
      <c r="Q332" s="215">
        <v>1E-05</v>
      </c>
      <c r="R332" s="215">
        <f>Q332*H332</f>
        <v>0.00025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129</v>
      </c>
      <c r="AT332" s="217" t="s">
        <v>124</v>
      </c>
      <c r="AU332" s="217" t="s">
        <v>82</v>
      </c>
      <c r="AY332" s="19" t="s">
        <v>122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80</v>
      </c>
      <c r="BK332" s="218">
        <f>ROUND(I332*H332,2)</f>
        <v>0</v>
      </c>
      <c r="BL332" s="19" t="s">
        <v>129</v>
      </c>
      <c r="BM332" s="217" t="s">
        <v>466</v>
      </c>
    </row>
    <row r="333" spans="1:47" s="2" customFormat="1" ht="12">
      <c r="A333" s="40"/>
      <c r="B333" s="41"/>
      <c r="C333" s="42"/>
      <c r="D333" s="219" t="s">
        <v>131</v>
      </c>
      <c r="E333" s="42"/>
      <c r="F333" s="220" t="s">
        <v>467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131</v>
      </c>
      <c r="AU333" s="19" t="s">
        <v>82</v>
      </c>
    </row>
    <row r="334" spans="1:51" s="13" customFormat="1" ht="12">
      <c r="A334" s="13"/>
      <c r="B334" s="224"/>
      <c r="C334" s="225"/>
      <c r="D334" s="226" t="s">
        <v>133</v>
      </c>
      <c r="E334" s="227" t="s">
        <v>19</v>
      </c>
      <c r="F334" s="228" t="s">
        <v>195</v>
      </c>
      <c r="G334" s="225"/>
      <c r="H334" s="227" t="s">
        <v>19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133</v>
      </c>
      <c r="AU334" s="234" t="s">
        <v>82</v>
      </c>
      <c r="AV334" s="13" t="s">
        <v>80</v>
      </c>
      <c r="AW334" s="13" t="s">
        <v>33</v>
      </c>
      <c r="AX334" s="13" t="s">
        <v>72</v>
      </c>
      <c r="AY334" s="234" t="s">
        <v>122</v>
      </c>
    </row>
    <row r="335" spans="1:51" s="14" customFormat="1" ht="12">
      <c r="A335" s="14"/>
      <c r="B335" s="235"/>
      <c r="C335" s="236"/>
      <c r="D335" s="226" t="s">
        <v>133</v>
      </c>
      <c r="E335" s="237" t="s">
        <v>19</v>
      </c>
      <c r="F335" s="238" t="s">
        <v>283</v>
      </c>
      <c r="G335" s="236"/>
      <c r="H335" s="239">
        <v>25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133</v>
      </c>
      <c r="AU335" s="245" t="s">
        <v>82</v>
      </c>
      <c r="AV335" s="14" t="s">
        <v>82</v>
      </c>
      <c r="AW335" s="14" t="s">
        <v>33</v>
      </c>
      <c r="AX335" s="14" t="s">
        <v>80</v>
      </c>
      <c r="AY335" s="245" t="s">
        <v>122</v>
      </c>
    </row>
    <row r="336" spans="1:65" s="2" customFormat="1" ht="16.5" customHeight="1">
      <c r="A336" s="40"/>
      <c r="B336" s="41"/>
      <c r="C336" s="257" t="s">
        <v>468</v>
      </c>
      <c r="D336" s="257" t="s">
        <v>224</v>
      </c>
      <c r="E336" s="258" t="s">
        <v>469</v>
      </c>
      <c r="F336" s="259" t="s">
        <v>470</v>
      </c>
      <c r="G336" s="260" t="s">
        <v>170</v>
      </c>
      <c r="H336" s="261">
        <v>19.57</v>
      </c>
      <c r="I336" s="262"/>
      <c r="J336" s="263">
        <f>ROUND(I336*H336,2)</f>
        <v>0</v>
      </c>
      <c r="K336" s="259" t="s">
        <v>128</v>
      </c>
      <c r="L336" s="264"/>
      <c r="M336" s="265" t="s">
        <v>19</v>
      </c>
      <c r="N336" s="266" t="s">
        <v>43</v>
      </c>
      <c r="O336" s="86"/>
      <c r="P336" s="215">
        <f>O336*H336</f>
        <v>0</v>
      </c>
      <c r="Q336" s="215">
        <v>0.00267</v>
      </c>
      <c r="R336" s="215">
        <f>Q336*H336</f>
        <v>0.052251900000000004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174</v>
      </c>
      <c r="AT336" s="217" t="s">
        <v>224</v>
      </c>
      <c r="AU336" s="217" t="s">
        <v>82</v>
      </c>
      <c r="AY336" s="19" t="s">
        <v>122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80</v>
      </c>
      <c r="BK336" s="218">
        <f>ROUND(I336*H336,2)</f>
        <v>0</v>
      </c>
      <c r="BL336" s="19" t="s">
        <v>129</v>
      </c>
      <c r="BM336" s="217" t="s">
        <v>471</v>
      </c>
    </row>
    <row r="337" spans="1:51" s="14" customFormat="1" ht="12">
      <c r="A337" s="14"/>
      <c r="B337" s="235"/>
      <c r="C337" s="236"/>
      <c r="D337" s="226" t="s">
        <v>133</v>
      </c>
      <c r="E337" s="236"/>
      <c r="F337" s="238" t="s">
        <v>472</v>
      </c>
      <c r="G337" s="236"/>
      <c r="H337" s="239">
        <v>19.57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133</v>
      </c>
      <c r="AU337" s="245" t="s">
        <v>82</v>
      </c>
      <c r="AV337" s="14" t="s">
        <v>82</v>
      </c>
      <c r="AW337" s="14" t="s">
        <v>4</v>
      </c>
      <c r="AX337" s="14" t="s">
        <v>80</v>
      </c>
      <c r="AY337" s="245" t="s">
        <v>122</v>
      </c>
    </row>
    <row r="338" spans="1:65" s="2" customFormat="1" ht="16.5" customHeight="1">
      <c r="A338" s="40"/>
      <c r="B338" s="41"/>
      <c r="C338" s="257" t="s">
        <v>473</v>
      </c>
      <c r="D338" s="257" t="s">
        <v>224</v>
      </c>
      <c r="E338" s="258" t="s">
        <v>474</v>
      </c>
      <c r="F338" s="259" t="s">
        <v>475</v>
      </c>
      <c r="G338" s="260" t="s">
        <v>170</v>
      </c>
      <c r="H338" s="261">
        <v>6.18</v>
      </c>
      <c r="I338" s="262"/>
      <c r="J338" s="263">
        <f>ROUND(I338*H338,2)</f>
        <v>0</v>
      </c>
      <c r="K338" s="259" t="s">
        <v>128</v>
      </c>
      <c r="L338" s="264"/>
      <c r="M338" s="265" t="s">
        <v>19</v>
      </c>
      <c r="N338" s="266" t="s">
        <v>43</v>
      </c>
      <c r="O338" s="86"/>
      <c r="P338" s="215">
        <f>O338*H338</f>
        <v>0</v>
      </c>
      <c r="Q338" s="215">
        <v>0.00267</v>
      </c>
      <c r="R338" s="215">
        <f>Q338*H338</f>
        <v>0.0165006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174</v>
      </c>
      <c r="AT338" s="217" t="s">
        <v>224</v>
      </c>
      <c r="AU338" s="217" t="s">
        <v>82</v>
      </c>
      <c r="AY338" s="19" t="s">
        <v>122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80</v>
      </c>
      <c r="BK338" s="218">
        <f>ROUND(I338*H338,2)</f>
        <v>0</v>
      </c>
      <c r="BL338" s="19" t="s">
        <v>129</v>
      </c>
      <c r="BM338" s="217" t="s">
        <v>476</v>
      </c>
    </row>
    <row r="339" spans="1:51" s="14" customFormat="1" ht="12">
      <c r="A339" s="14"/>
      <c r="B339" s="235"/>
      <c r="C339" s="236"/>
      <c r="D339" s="226" t="s">
        <v>133</v>
      </c>
      <c r="E339" s="236"/>
      <c r="F339" s="238" t="s">
        <v>477</v>
      </c>
      <c r="G339" s="236"/>
      <c r="H339" s="239">
        <v>6.18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133</v>
      </c>
      <c r="AU339" s="245" t="s">
        <v>82</v>
      </c>
      <c r="AV339" s="14" t="s">
        <v>82</v>
      </c>
      <c r="AW339" s="14" t="s">
        <v>4</v>
      </c>
      <c r="AX339" s="14" t="s">
        <v>80</v>
      </c>
      <c r="AY339" s="245" t="s">
        <v>122</v>
      </c>
    </row>
    <row r="340" spans="1:65" s="2" customFormat="1" ht="24.15" customHeight="1">
      <c r="A340" s="40"/>
      <c r="B340" s="41"/>
      <c r="C340" s="206" t="s">
        <v>478</v>
      </c>
      <c r="D340" s="206" t="s">
        <v>124</v>
      </c>
      <c r="E340" s="207" t="s">
        <v>479</v>
      </c>
      <c r="F340" s="208" t="s">
        <v>480</v>
      </c>
      <c r="G340" s="209" t="s">
        <v>481</v>
      </c>
      <c r="H340" s="210">
        <v>3</v>
      </c>
      <c r="I340" s="211"/>
      <c r="J340" s="212">
        <f>ROUND(I340*H340,2)</f>
        <v>0</v>
      </c>
      <c r="K340" s="208" t="s">
        <v>128</v>
      </c>
      <c r="L340" s="46"/>
      <c r="M340" s="213" t="s">
        <v>19</v>
      </c>
      <c r="N340" s="214" t="s">
        <v>43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129</v>
      </c>
      <c r="AT340" s="217" t="s">
        <v>124</v>
      </c>
      <c r="AU340" s="217" t="s">
        <v>82</v>
      </c>
      <c r="AY340" s="19" t="s">
        <v>122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80</v>
      </c>
      <c r="BK340" s="218">
        <f>ROUND(I340*H340,2)</f>
        <v>0</v>
      </c>
      <c r="BL340" s="19" t="s">
        <v>129</v>
      </c>
      <c r="BM340" s="217" t="s">
        <v>482</v>
      </c>
    </row>
    <row r="341" spans="1:47" s="2" customFormat="1" ht="12">
      <c r="A341" s="40"/>
      <c r="B341" s="41"/>
      <c r="C341" s="42"/>
      <c r="D341" s="219" t="s">
        <v>131</v>
      </c>
      <c r="E341" s="42"/>
      <c r="F341" s="220" t="s">
        <v>483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131</v>
      </c>
      <c r="AU341" s="19" t="s">
        <v>82</v>
      </c>
    </row>
    <row r="342" spans="1:65" s="2" customFormat="1" ht="16.5" customHeight="1">
      <c r="A342" s="40"/>
      <c r="B342" s="41"/>
      <c r="C342" s="257" t="s">
        <v>484</v>
      </c>
      <c r="D342" s="257" t="s">
        <v>224</v>
      </c>
      <c r="E342" s="258" t="s">
        <v>485</v>
      </c>
      <c r="F342" s="259" t="s">
        <v>486</v>
      </c>
      <c r="G342" s="260" t="s">
        <v>481</v>
      </c>
      <c r="H342" s="261">
        <v>3</v>
      </c>
      <c r="I342" s="262"/>
      <c r="J342" s="263">
        <f>ROUND(I342*H342,2)</f>
        <v>0</v>
      </c>
      <c r="K342" s="259" t="s">
        <v>128</v>
      </c>
      <c r="L342" s="264"/>
      <c r="M342" s="265" t="s">
        <v>19</v>
      </c>
      <c r="N342" s="266" t="s">
        <v>43</v>
      </c>
      <c r="O342" s="86"/>
      <c r="P342" s="215">
        <f>O342*H342</f>
        <v>0</v>
      </c>
      <c r="Q342" s="215">
        <v>0.00081</v>
      </c>
      <c r="R342" s="215">
        <f>Q342*H342</f>
        <v>0.00243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174</v>
      </c>
      <c r="AT342" s="217" t="s">
        <v>224</v>
      </c>
      <c r="AU342" s="217" t="s">
        <v>82</v>
      </c>
      <c r="AY342" s="19" t="s">
        <v>122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129</v>
      </c>
      <c r="BM342" s="217" t="s">
        <v>487</v>
      </c>
    </row>
    <row r="343" spans="1:65" s="2" customFormat="1" ht="24.15" customHeight="1">
      <c r="A343" s="40"/>
      <c r="B343" s="41"/>
      <c r="C343" s="206" t="s">
        <v>488</v>
      </c>
      <c r="D343" s="206" t="s">
        <v>124</v>
      </c>
      <c r="E343" s="207" t="s">
        <v>489</v>
      </c>
      <c r="F343" s="208" t="s">
        <v>490</v>
      </c>
      <c r="G343" s="209" t="s">
        <v>481</v>
      </c>
      <c r="H343" s="210">
        <v>2</v>
      </c>
      <c r="I343" s="211"/>
      <c r="J343" s="212">
        <f>ROUND(I343*H343,2)</f>
        <v>0</v>
      </c>
      <c r="K343" s="208" t="s">
        <v>128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129</v>
      </c>
      <c r="AT343" s="217" t="s">
        <v>124</v>
      </c>
      <c r="AU343" s="217" t="s">
        <v>82</v>
      </c>
      <c r="AY343" s="19" t="s">
        <v>122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80</v>
      </c>
      <c r="BK343" s="218">
        <f>ROUND(I343*H343,2)</f>
        <v>0</v>
      </c>
      <c r="BL343" s="19" t="s">
        <v>129</v>
      </c>
      <c r="BM343" s="217" t="s">
        <v>491</v>
      </c>
    </row>
    <row r="344" spans="1:47" s="2" customFormat="1" ht="12">
      <c r="A344" s="40"/>
      <c r="B344" s="41"/>
      <c r="C344" s="42"/>
      <c r="D344" s="219" t="s">
        <v>131</v>
      </c>
      <c r="E344" s="42"/>
      <c r="F344" s="220" t="s">
        <v>492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131</v>
      </c>
      <c r="AU344" s="19" t="s">
        <v>82</v>
      </c>
    </row>
    <row r="345" spans="1:65" s="2" customFormat="1" ht="16.5" customHeight="1">
      <c r="A345" s="40"/>
      <c r="B345" s="41"/>
      <c r="C345" s="257" t="s">
        <v>493</v>
      </c>
      <c r="D345" s="257" t="s">
        <v>224</v>
      </c>
      <c r="E345" s="258" t="s">
        <v>494</v>
      </c>
      <c r="F345" s="259" t="s">
        <v>495</v>
      </c>
      <c r="G345" s="260" t="s">
        <v>481</v>
      </c>
      <c r="H345" s="261">
        <v>2</v>
      </c>
      <c r="I345" s="262"/>
      <c r="J345" s="263">
        <f>ROUND(I345*H345,2)</f>
        <v>0</v>
      </c>
      <c r="K345" s="259" t="s">
        <v>128</v>
      </c>
      <c r="L345" s="264"/>
      <c r="M345" s="265" t="s">
        <v>19</v>
      </c>
      <c r="N345" s="266" t="s">
        <v>43</v>
      </c>
      <c r="O345" s="86"/>
      <c r="P345" s="215">
        <f>O345*H345</f>
        <v>0</v>
      </c>
      <c r="Q345" s="215">
        <v>0.0016</v>
      </c>
      <c r="R345" s="215">
        <f>Q345*H345</f>
        <v>0.0032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174</v>
      </c>
      <c r="AT345" s="217" t="s">
        <v>224</v>
      </c>
      <c r="AU345" s="217" t="s">
        <v>82</v>
      </c>
      <c r="AY345" s="19" t="s">
        <v>122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80</v>
      </c>
      <c r="BK345" s="218">
        <f>ROUND(I345*H345,2)</f>
        <v>0</v>
      </c>
      <c r="BL345" s="19" t="s">
        <v>129</v>
      </c>
      <c r="BM345" s="217" t="s">
        <v>496</v>
      </c>
    </row>
    <row r="346" spans="1:65" s="2" customFormat="1" ht="21.75" customHeight="1">
      <c r="A346" s="40"/>
      <c r="B346" s="41"/>
      <c r="C346" s="206" t="s">
        <v>497</v>
      </c>
      <c r="D346" s="206" t="s">
        <v>124</v>
      </c>
      <c r="E346" s="207" t="s">
        <v>498</v>
      </c>
      <c r="F346" s="208" t="s">
        <v>499</v>
      </c>
      <c r="G346" s="209" t="s">
        <v>183</v>
      </c>
      <c r="H346" s="210">
        <v>1</v>
      </c>
      <c r="I346" s="211"/>
      <c r="J346" s="212">
        <f>ROUND(I346*H346,2)</f>
        <v>0</v>
      </c>
      <c r="K346" s="208" t="s">
        <v>128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1.92</v>
      </c>
      <c r="T346" s="216">
        <f>S346*H346</f>
        <v>1.92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129</v>
      </c>
      <c r="AT346" s="217" t="s">
        <v>124</v>
      </c>
      <c r="AU346" s="217" t="s">
        <v>82</v>
      </c>
      <c r="AY346" s="19" t="s">
        <v>122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80</v>
      </c>
      <c r="BK346" s="218">
        <f>ROUND(I346*H346,2)</f>
        <v>0</v>
      </c>
      <c r="BL346" s="19" t="s">
        <v>129</v>
      </c>
      <c r="BM346" s="217" t="s">
        <v>500</v>
      </c>
    </row>
    <row r="347" spans="1:47" s="2" customFormat="1" ht="12">
      <c r="A347" s="40"/>
      <c r="B347" s="41"/>
      <c r="C347" s="42"/>
      <c r="D347" s="219" t="s">
        <v>131</v>
      </c>
      <c r="E347" s="42"/>
      <c r="F347" s="220" t="s">
        <v>501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131</v>
      </c>
      <c r="AU347" s="19" t="s">
        <v>82</v>
      </c>
    </row>
    <row r="348" spans="1:65" s="2" customFormat="1" ht="16.5" customHeight="1">
      <c r="A348" s="40"/>
      <c r="B348" s="41"/>
      <c r="C348" s="206" t="s">
        <v>502</v>
      </c>
      <c r="D348" s="206" t="s">
        <v>124</v>
      </c>
      <c r="E348" s="207" t="s">
        <v>503</v>
      </c>
      <c r="F348" s="208" t="s">
        <v>504</v>
      </c>
      <c r="G348" s="209" t="s">
        <v>481</v>
      </c>
      <c r="H348" s="210">
        <v>2</v>
      </c>
      <c r="I348" s="211"/>
      <c r="J348" s="212">
        <f>ROUND(I348*H348,2)</f>
        <v>0</v>
      </c>
      <c r="K348" s="208" t="s">
        <v>128</v>
      </c>
      <c r="L348" s="46"/>
      <c r="M348" s="213" t="s">
        <v>19</v>
      </c>
      <c r="N348" s="214" t="s">
        <v>43</v>
      </c>
      <c r="O348" s="86"/>
      <c r="P348" s="215">
        <f>O348*H348</f>
        <v>0</v>
      </c>
      <c r="Q348" s="215">
        <v>0.12422</v>
      </c>
      <c r="R348" s="215">
        <f>Q348*H348</f>
        <v>0.24844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129</v>
      </c>
      <c r="AT348" s="217" t="s">
        <v>124</v>
      </c>
      <c r="AU348" s="217" t="s">
        <v>82</v>
      </c>
      <c r="AY348" s="19" t="s">
        <v>122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80</v>
      </c>
      <c r="BK348" s="218">
        <f>ROUND(I348*H348,2)</f>
        <v>0</v>
      </c>
      <c r="BL348" s="19" t="s">
        <v>129</v>
      </c>
      <c r="BM348" s="217" t="s">
        <v>505</v>
      </c>
    </row>
    <row r="349" spans="1:47" s="2" customFormat="1" ht="12">
      <c r="A349" s="40"/>
      <c r="B349" s="41"/>
      <c r="C349" s="42"/>
      <c r="D349" s="219" t="s">
        <v>131</v>
      </c>
      <c r="E349" s="42"/>
      <c r="F349" s="220" t="s">
        <v>506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131</v>
      </c>
      <c r="AU349" s="19" t="s">
        <v>82</v>
      </c>
    </row>
    <row r="350" spans="1:65" s="2" customFormat="1" ht="16.5" customHeight="1">
      <c r="A350" s="40"/>
      <c r="B350" s="41"/>
      <c r="C350" s="257" t="s">
        <v>507</v>
      </c>
      <c r="D350" s="257" t="s">
        <v>224</v>
      </c>
      <c r="E350" s="258" t="s">
        <v>508</v>
      </c>
      <c r="F350" s="259" t="s">
        <v>509</v>
      </c>
      <c r="G350" s="260" t="s">
        <v>481</v>
      </c>
      <c r="H350" s="261">
        <v>2</v>
      </c>
      <c r="I350" s="262"/>
      <c r="J350" s="263">
        <f>ROUND(I350*H350,2)</f>
        <v>0</v>
      </c>
      <c r="K350" s="259" t="s">
        <v>128</v>
      </c>
      <c r="L350" s="264"/>
      <c r="M350" s="265" t="s">
        <v>19</v>
      </c>
      <c r="N350" s="266" t="s">
        <v>43</v>
      </c>
      <c r="O350" s="86"/>
      <c r="P350" s="215">
        <f>O350*H350</f>
        <v>0</v>
      </c>
      <c r="Q350" s="215">
        <v>0.108</v>
      </c>
      <c r="R350" s="215">
        <f>Q350*H350</f>
        <v>0.216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174</v>
      </c>
      <c r="AT350" s="217" t="s">
        <v>224</v>
      </c>
      <c r="AU350" s="217" t="s">
        <v>82</v>
      </c>
      <c r="AY350" s="19" t="s">
        <v>122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80</v>
      </c>
      <c r="BK350" s="218">
        <f>ROUND(I350*H350,2)</f>
        <v>0</v>
      </c>
      <c r="BL350" s="19" t="s">
        <v>129</v>
      </c>
      <c r="BM350" s="217" t="s">
        <v>510</v>
      </c>
    </row>
    <row r="351" spans="1:65" s="2" customFormat="1" ht="16.5" customHeight="1">
      <c r="A351" s="40"/>
      <c r="B351" s="41"/>
      <c r="C351" s="206" t="s">
        <v>511</v>
      </c>
      <c r="D351" s="206" t="s">
        <v>124</v>
      </c>
      <c r="E351" s="207" t="s">
        <v>512</v>
      </c>
      <c r="F351" s="208" t="s">
        <v>513</v>
      </c>
      <c r="G351" s="209" t="s">
        <v>481</v>
      </c>
      <c r="H351" s="210">
        <v>2</v>
      </c>
      <c r="I351" s="211"/>
      <c r="J351" s="212">
        <f>ROUND(I351*H351,2)</f>
        <v>0</v>
      </c>
      <c r="K351" s="208" t="s">
        <v>128</v>
      </c>
      <c r="L351" s="46"/>
      <c r="M351" s="213" t="s">
        <v>19</v>
      </c>
      <c r="N351" s="214" t="s">
        <v>43</v>
      </c>
      <c r="O351" s="86"/>
      <c r="P351" s="215">
        <f>O351*H351</f>
        <v>0</v>
      </c>
      <c r="Q351" s="215">
        <v>0.02972</v>
      </c>
      <c r="R351" s="215">
        <f>Q351*H351</f>
        <v>0.05944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129</v>
      </c>
      <c r="AT351" s="217" t="s">
        <v>124</v>
      </c>
      <c r="AU351" s="217" t="s">
        <v>82</v>
      </c>
      <c r="AY351" s="19" t="s">
        <v>122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80</v>
      </c>
      <c r="BK351" s="218">
        <f>ROUND(I351*H351,2)</f>
        <v>0</v>
      </c>
      <c r="BL351" s="19" t="s">
        <v>129</v>
      </c>
      <c r="BM351" s="217" t="s">
        <v>514</v>
      </c>
    </row>
    <row r="352" spans="1:47" s="2" customFormat="1" ht="12">
      <c r="A352" s="40"/>
      <c r="B352" s="41"/>
      <c r="C352" s="42"/>
      <c r="D352" s="219" t="s">
        <v>131</v>
      </c>
      <c r="E352" s="42"/>
      <c r="F352" s="220" t="s">
        <v>515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131</v>
      </c>
      <c r="AU352" s="19" t="s">
        <v>82</v>
      </c>
    </row>
    <row r="353" spans="1:65" s="2" customFormat="1" ht="16.5" customHeight="1">
      <c r="A353" s="40"/>
      <c r="B353" s="41"/>
      <c r="C353" s="257" t="s">
        <v>516</v>
      </c>
      <c r="D353" s="257" t="s">
        <v>224</v>
      </c>
      <c r="E353" s="258" t="s">
        <v>517</v>
      </c>
      <c r="F353" s="259" t="s">
        <v>518</v>
      </c>
      <c r="G353" s="260" t="s">
        <v>481</v>
      </c>
      <c r="H353" s="261">
        <v>2</v>
      </c>
      <c r="I353" s="262"/>
      <c r="J353" s="263">
        <f>ROUND(I353*H353,2)</f>
        <v>0</v>
      </c>
      <c r="K353" s="259" t="s">
        <v>128</v>
      </c>
      <c r="L353" s="264"/>
      <c r="M353" s="265" t="s">
        <v>19</v>
      </c>
      <c r="N353" s="266" t="s">
        <v>43</v>
      </c>
      <c r="O353" s="86"/>
      <c r="P353" s="215">
        <f>O353*H353</f>
        <v>0</v>
      </c>
      <c r="Q353" s="215">
        <v>0.111</v>
      </c>
      <c r="R353" s="215">
        <f>Q353*H353</f>
        <v>0.222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174</v>
      </c>
      <c r="AT353" s="217" t="s">
        <v>224</v>
      </c>
      <c r="AU353" s="217" t="s">
        <v>82</v>
      </c>
      <c r="AY353" s="19" t="s">
        <v>122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80</v>
      </c>
      <c r="BK353" s="218">
        <f>ROUND(I353*H353,2)</f>
        <v>0</v>
      </c>
      <c r="BL353" s="19" t="s">
        <v>129</v>
      </c>
      <c r="BM353" s="217" t="s">
        <v>519</v>
      </c>
    </row>
    <row r="354" spans="1:65" s="2" customFormat="1" ht="24.15" customHeight="1">
      <c r="A354" s="40"/>
      <c r="B354" s="41"/>
      <c r="C354" s="206" t="s">
        <v>520</v>
      </c>
      <c r="D354" s="206" t="s">
        <v>124</v>
      </c>
      <c r="E354" s="207" t="s">
        <v>521</v>
      </c>
      <c r="F354" s="208" t="s">
        <v>522</v>
      </c>
      <c r="G354" s="209" t="s">
        <v>481</v>
      </c>
      <c r="H354" s="210">
        <v>2</v>
      </c>
      <c r="I354" s="211"/>
      <c r="J354" s="212">
        <f>ROUND(I354*H354,2)</f>
        <v>0</v>
      </c>
      <c r="K354" s="208" t="s">
        <v>128</v>
      </c>
      <c r="L354" s="46"/>
      <c r="M354" s="213" t="s">
        <v>19</v>
      </c>
      <c r="N354" s="214" t="s">
        <v>43</v>
      </c>
      <c r="O354" s="86"/>
      <c r="P354" s="215">
        <f>O354*H354</f>
        <v>0</v>
      </c>
      <c r="Q354" s="215">
        <v>0.53326</v>
      </c>
      <c r="R354" s="215">
        <f>Q354*H354</f>
        <v>1.06652</v>
      </c>
      <c r="S354" s="215">
        <v>0.3</v>
      </c>
      <c r="T354" s="216">
        <f>S354*H354</f>
        <v>0.6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129</v>
      </c>
      <c r="AT354" s="217" t="s">
        <v>124</v>
      </c>
      <c r="AU354" s="217" t="s">
        <v>82</v>
      </c>
      <c r="AY354" s="19" t="s">
        <v>122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80</v>
      </c>
      <c r="BK354" s="218">
        <f>ROUND(I354*H354,2)</f>
        <v>0</v>
      </c>
      <c r="BL354" s="19" t="s">
        <v>129</v>
      </c>
      <c r="BM354" s="217" t="s">
        <v>523</v>
      </c>
    </row>
    <row r="355" spans="1:47" s="2" customFormat="1" ht="12">
      <c r="A355" s="40"/>
      <c r="B355" s="41"/>
      <c r="C355" s="42"/>
      <c r="D355" s="219" t="s">
        <v>131</v>
      </c>
      <c r="E355" s="42"/>
      <c r="F355" s="220" t="s">
        <v>524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131</v>
      </c>
      <c r="AU355" s="19" t="s">
        <v>82</v>
      </c>
    </row>
    <row r="356" spans="1:65" s="2" customFormat="1" ht="16.5" customHeight="1">
      <c r="A356" s="40"/>
      <c r="B356" s="41"/>
      <c r="C356" s="257" t="s">
        <v>525</v>
      </c>
      <c r="D356" s="257" t="s">
        <v>224</v>
      </c>
      <c r="E356" s="258" t="s">
        <v>526</v>
      </c>
      <c r="F356" s="259" t="s">
        <v>527</v>
      </c>
      <c r="G356" s="260" t="s">
        <v>481</v>
      </c>
      <c r="H356" s="261">
        <v>2</v>
      </c>
      <c r="I356" s="262"/>
      <c r="J356" s="263">
        <f>ROUND(I356*H356,2)</f>
        <v>0</v>
      </c>
      <c r="K356" s="259" t="s">
        <v>128</v>
      </c>
      <c r="L356" s="264"/>
      <c r="M356" s="265" t="s">
        <v>19</v>
      </c>
      <c r="N356" s="266" t="s">
        <v>43</v>
      </c>
      <c r="O356" s="86"/>
      <c r="P356" s="215">
        <f>O356*H356</f>
        <v>0</v>
      </c>
      <c r="Q356" s="215">
        <v>0.108</v>
      </c>
      <c r="R356" s="215">
        <f>Q356*H356</f>
        <v>0.216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174</v>
      </c>
      <c r="AT356" s="217" t="s">
        <v>224</v>
      </c>
      <c r="AU356" s="217" t="s">
        <v>82</v>
      </c>
      <c r="AY356" s="19" t="s">
        <v>122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80</v>
      </c>
      <c r="BK356" s="218">
        <f>ROUND(I356*H356,2)</f>
        <v>0</v>
      </c>
      <c r="BL356" s="19" t="s">
        <v>129</v>
      </c>
      <c r="BM356" s="217" t="s">
        <v>528</v>
      </c>
    </row>
    <row r="357" spans="1:65" s="2" customFormat="1" ht="16.5" customHeight="1">
      <c r="A357" s="40"/>
      <c r="B357" s="41"/>
      <c r="C357" s="206" t="s">
        <v>529</v>
      </c>
      <c r="D357" s="206" t="s">
        <v>124</v>
      </c>
      <c r="E357" s="207" t="s">
        <v>530</v>
      </c>
      <c r="F357" s="208" t="s">
        <v>531</v>
      </c>
      <c r="G357" s="209" t="s">
        <v>170</v>
      </c>
      <c r="H357" s="210">
        <v>25</v>
      </c>
      <c r="I357" s="211"/>
      <c r="J357" s="212">
        <f>ROUND(I357*H357,2)</f>
        <v>0</v>
      </c>
      <c r="K357" s="208" t="s">
        <v>128</v>
      </c>
      <c r="L357" s="46"/>
      <c r="M357" s="213" t="s">
        <v>19</v>
      </c>
      <c r="N357" s="214" t="s">
        <v>43</v>
      </c>
      <c r="O357" s="86"/>
      <c r="P357" s="215">
        <f>O357*H357</f>
        <v>0</v>
      </c>
      <c r="Q357" s="215">
        <v>7E-05</v>
      </c>
      <c r="R357" s="215">
        <f>Q357*H357</f>
        <v>0.0017499999999999998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129</v>
      </c>
      <c r="AT357" s="217" t="s">
        <v>124</v>
      </c>
      <c r="AU357" s="217" t="s">
        <v>82</v>
      </c>
      <c r="AY357" s="19" t="s">
        <v>122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80</v>
      </c>
      <c r="BK357" s="218">
        <f>ROUND(I357*H357,2)</f>
        <v>0</v>
      </c>
      <c r="BL357" s="19" t="s">
        <v>129</v>
      </c>
      <c r="BM357" s="217" t="s">
        <v>532</v>
      </c>
    </row>
    <row r="358" spans="1:47" s="2" customFormat="1" ht="12">
      <c r="A358" s="40"/>
      <c r="B358" s="41"/>
      <c r="C358" s="42"/>
      <c r="D358" s="219" t="s">
        <v>131</v>
      </c>
      <c r="E358" s="42"/>
      <c r="F358" s="220" t="s">
        <v>533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131</v>
      </c>
      <c r="AU358" s="19" t="s">
        <v>82</v>
      </c>
    </row>
    <row r="359" spans="1:63" s="12" customFormat="1" ht="22.8" customHeight="1">
      <c r="A359" s="12"/>
      <c r="B359" s="190"/>
      <c r="C359" s="191"/>
      <c r="D359" s="192" t="s">
        <v>71</v>
      </c>
      <c r="E359" s="204" t="s">
        <v>180</v>
      </c>
      <c r="F359" s="204" t="s">
        <v>534</v>
      </c>
      <c r="G359" s="191"/>
      <c r="H359" s="191"/>
      <c r="I359" s="194"/>
      <c r="J359" s="205">
        <f>BK359</f>
        <v>0</v>
      </c>
      <c r="K359" s="191"/>
      <c r="L359" s="196"/>
      <c r="M359" s="197"/>
      <c r="N359" s="198"/>
      <c r="O359" s="198"/>
      <c r="P359" s="199">
        <f>SUM(P360:P412)</f>
        <v>0</v>
      </c>
      <c r="Q359" s="198"/>
      <c r="R359" s="199">
        <f>SUM(R360:R412)</f>
        <v>96.13383120000002</v>
      </c>
      <c r="S359" s="198"/>
      <c r="T359" s="200">
        <f>SUM(T360:T412)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1" t="s">
        <v>80</v>
      </c>
      <c r="AT359" s="202" t="s">
        <v>71</v>
      </c>
      <c r="AU359" s="202" t="s">
        <v>80</v>
      </c>
      <c r="AY359" s="201" t="s">
        <v>122</v>
      </c>
      <c r="BK359" s="203">
        <f>SUM(BK360:BK412)</f>
        <v>0</v>
      </c>
    </row>
    <row r="360" spans="1:65" s="2" customFormat="1" ht="16.5" customHeight="1">
      <c r="A360" s="40"/>
      <c r="B360" s="41"/>
      <c r="C360" s="206" t="s">
        <v>535</v>
      </c>
      <c r="D360" s="206" t="s">
        <v>124</v>
      </c>
      <c r="E360" s="207" t="s">
        <v>536</v>
      </c>
      <c r="F360" s="208" t="s">
        <v>537</v>
      </c>
      <c r="G360" s="209" t="s">
        <v>481</v>
      </c>
      <c r="H360" s="210">
        <v>8</v>
      </c>
      <c r="I360" s="211"/>
      <c r="J360" s="212">
        <f>ROUND(I360*H360,2)</f>
        <v>0</v>
      </c>
      <c r="K360" s="208" t="s">
        <v>128</v>
      </c>
      <c r="L360" s="46"/>
      <c r="M360" s="213" t="s">
        <v>19</v>
      </c>
      <c r="N360" s="214" t="s">
        <v>43</v>
      </c>
      <c r="O360" s="86"/>
      <c r="P360" s="215">
        <f>O360*H360</f>
        <v>0</v>
      </c>
      <c r="Q360" s="215">
        <v>0.0007</v>
      </c>
      <c r="R360" s="215">
        <f>Q360*H360</f>
        <v>0.0056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129</v>
      </c>
      <c r="AT360" s="217" t="s">
        <v>124</v>
      </c>
      <c r="AU360" s="217" t="s">
        <v>82</v>
      </c>
      <c r="AY360" s="19" t="s">
        <v>122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80</v>
      </c>
      <c r="BK360" s="218">
        <f>ROUND(I360*H360,2)</f>
        <v>0</v>
      </c>
      <c r="BL360" s="19" t="s">
        <v>129</v>
      </c>
      <c r="BM360" s="217" t="s">
        <v>538</v>
      </c>
    </row>
    <row r="361" spans="1:47" s="2" customFormat="1" ht="12">
      <c r="A361" s="40"/>
      <c r="B361" s="41"/>
      <c r="C361" s="42"/>
      <c r="D361" s="219" t="s">
        <v>131</v>
      </c>
      <c r="E361" s="42"/>
      <c r="F361" s="220" t="s">
        <v>539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131</v>
      </c>
      <c r="AU361" s="19" t="s">
        <v>82</v>
      </c>
    </row>
    <row r="362" spans="1:65" s="2" customFormat="1" ht="16.5" customHeight="1">
      <c r="A362" s="40"/>
      <c r="B362" s="41"/>
      <c r="C362" s="257" t="s">
        <v>540</v>
      </c>
      <c r="D362" s="257" t="s">
        <v>224</v>
      </c>
      <c r="E362" s="258" t="s">
        <v>541</v>
      </c>
      <c r="F362" s="259" t="s">
        <v>542</v>
      </c>
      <c r="G362" s="260" t="s">
        <v>481</v>
      </c>
      <c r="H362" s="261">
        <v>2</v>
      </c>
      <c r="I362" s="262"/>
      <c r="J362" s="263">
        <f>ROUND(I362*H362,2)</f>
        <v>0</v>
      </c>
      <c r="K362" s="259" t="s">
        <v>128</v>
      </c>
      <c r="L362" s="264"/>
      <c r="M362" s="265" t="s">
        <v>19</v>
      </c>
      <c r="N362" s="266" t="s">
        <v>43</v>
      </c>
      <c r="O362" s="86"/>
      <c r="P362" s="215">
        <f>O362*H362</f>
        <v>0</v>
      </c>
      <c r="Q362" s="215">
        <v>0.0035</v>
      </c>
      <c r="R362" s="215">
        <f>Q362*H362</f>
        <v>0.007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174</v>
      </c>
      <c r="AT362" s="217" t="s">
        <v>224</v>
      </c>
      <c r="AU362" s="217" t="s">
        <v>82</v>
      </c>
      <c r="AY362" s="19" t="s">
        <v>122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80</v>
      </c>
      <c r="BK362" s="218">
        <f>ROUND(I362*H362,2)</f>
        <v>0</v>
      </c>
      <c r="BL362" s="19" t="s">
        <v>129</v>
      </c>
      <c r="BM362" s="217" t="s">
        <v>543</v>
      </c>
    </row>
    <row r="363" spans="1:65" s="2" customFormat="1" ht="16.5" customHeight="1">
      <c r="A363" s="40"/>
      <c r="B363" s="41"/>
      <c r="C363" s="257" t="s">
        <v>544</v>
      </c>
      <c r="D363" s="257" t="s">
        <v>224</v>
      </c>
      <c r="E363" s="258" t="s">
        <v>545</v>
      </c>
      <c r="F363" s="259" t="s">
        <v>546</v>
      </c>
      <c r="G363" s="260" t="s">
        <v>481</v>
      </c>
      <c r="H363" s="261">
        <v>4</v>
      </c>
      <c r="I363" s="262"/>
      <c r="J363" s="263">
        <f>ROUND(I363*H363,2)</f>
        <v>0</v>
      </c>
      <c r="K363" s="259" t="s">
        <v>128</v>
      </c>
      <c r="L363" s="264"/>
      <c r="M363" s="265" t="s">
        <v>19</v>
      </c>
      <c r="N363" s="266" t="s">
        <v>43</v>
      </c>
      <c r="O363" s="86"/>
      <c r="P363" s="215">
        <f>O363*H363</f>
        <v>0</v>
      </c>
      <c r="Q363" s="215">
        <v>0.0025</v>
      </c>
      <c r="R363" s="215">
        <f>Q363*H363</f>
        <v>0.01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174</v>
      </c>
      <c r="AT363" s="217" t="s">
        <v>224</v>
      </c>
      <c r="AU363" s="217" t="s">
        <v>82</v>
      </c>
      <c r="AY363" s="19" t="s">
        <v>122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80</v>
      </c>
      <c r="BK363" s="218">
        <f>ROUND(I363*H363,2)</f>
        <v>0</v>
      </c>
      <c r="BL363" s="19" t="s">
        <v>129</v>
      </c>
      <c r="BM363" s="217" t="s">
        <v>547</v>
      </c>
    </row>
    <row r="364" spans="1:65" s="2" customFormat="1" ht="16.5" customHeight="1">
      <c r="A364" s="40"/>
      <c r="B364" s="41"/>
      <c r="C364" s="257" t="s">
        <v>548</v>
      </c>
      <c r="D364" s="257" t="s">
        <v>224</v>
      </c>
      <c r="E364" s="258" t="s">
        <v>549</v>
      </c>
      <c r="F364" s="259" t="s">
        <v>550</v>
      </c>
      <c r="G364" s="260" t="s">
        <v>481</v>
      </c>
      <c r="H364" s="261">
        <v>1</v>
      </c>
      <c r="I364" s="262"/>
      <c r="J364" s="263">
        <f>ROUND(I364*H364,2)</f>
        <v>0</v>
      </c>
      <c r="K364" s="259" t="s">
        <v>128</v>
      </c>
      <c r="L364" s="264"/>
      <c r="M364" s="265" t="s">
        <v>19</v>
      </c>
      <c r="N364" s="266" t="s">
        <v>43</v>
      </c>
      <c r="O364" s="86"/>
      <c r="P364" s="215">
        <f>O364*H364</f>
        <v>0</v>
      </c>
      <c r="Q364" s="215">
        <v>0.0017</v>
      </c>
      <c r="R364" s="215">
        <f>Q364*H364</f>
        <v>0.0017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174</v>
      </c>
      <c r="AT364" s="217" t="s">
        <v>224</v>
      </c>
      <c r="AU364" s="217" t="s">
        <v>82</v>
      </c>
      <c r="AY364" s="19" t="s">
        <v>122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80</v>
      </c>
      <c r="BK364" s="218">
        <f>ROUND(I364*H364,2)</f>
        <v>0</v>
      </c>
      <c r="BL364" s="19" t="s">
        <v>129</v>
      </c>
      <c r="BM364" s="217" t="s">
        <v>551</v>
      </c>
    </row>
    <row r="365" spans="1:65" s="2" customFormat="1" ht="16.5" customHeight="1">
      <c r="A365" s="40"/>
      <c r="B365" s="41"/>
      <c r="C365" s="257" t="s">
        <v>552</v>
      </c>
      <c r="D365" s="257" t="s">
        <v>224</v>
      </c>
      <c r="E365" s="258" t="s">
        <v>553</v>
      </c>
      <c r="F365" s="259" t="s">
        <v>554</v>
      </c>
      <c r="G365" s="260" t="s">
        <v>481</v>
      </c>
      <c r="H365" s="261">
        <v>1</v>
      </c>
      <c r="I365" s="262"/>
      <c r="J365" s="263">
        <f>ROUND(I365*H365,2)</f>
        <v>0</v>
      </c>
      <c r="K365" s="259" t="s">
        <v>128</v>
      </c>
      <c r="L365" s="264"/>
      <c r="M365" s="265" t="s">
        <v>19</v>
      </c>
      <c r="N365" s="266" t="s">
        <v>43</v>
      </c>
      <c r="O365" s="86"/>
      <c r="P365" s="215">
        <f>O365*H365</f>
        <v>0</v>
      </c>
      <c r="Q365" s="215">
        <v>0.0009</v>
      </c>
      <c r="R365" s="215">
        <f>Q365*H365</f>
        <v>0.0009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174</v>
      </c>
      <c r="AT365" s="217" t="s">
        <v>224</v>
      </c>
      <c r="AU365" s="217" t="s">
        <v>82</v>
      </c>
      <c r="AY365" s="19" t="s">
        <v>122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80</v>
      </c>
      <c r="BK365" s="218">
        <f>ROUND(I365*H365,2)</f>
        <v>0</v>
      </c>
      <c r="BL365" s="19" t="s">
        <v>129</v>
      </c>
      <c r="BM365" s="217" t="s">
        <v>555</v>
      </c>
    </row>
    <row r="366" spans="1:65" s="2" customFormat="1" ht="16.5" customHeight="1">
      <c r="A366" s="40"/>
      <c r="B366" s="41"/>
      <c r="C366" s="206" t="s">
        <v>556</v>
      </c>
      <c r="D366" s="206" t="s">
        <v>124</v>
      </c>
      <c r="E366" s="207" t="s">
        <v>557</v>
      </c>
      <c r="F366" s="208" t="s">
        <v>558</v>
      </c>
      <c r="G366" s="209" t="s">
        <v>481</v>
      </c>
      <c r="H366" s="210">
        <v>6</v>
      </c>
      <c r="I366" s="211"/>
      <c r="J366" s="212">
        <f>ROUND(I366*H366,2)</f>
        <v>0</v>
      </c>
      <c r="K366" s="208" t="s">
        <v>128</v>
      </c>
      <c r="L366" s="46"/>
      <c r="M366" s="213" t="s">
        <v>19</v>
      </c>
      <c r="N366" s="214" t="s">
        <v>43</v>
      </c>
      <c r="O366" s="86"/>
      <c r="P366" s="215">
        <f>O366*H366</f>
        <v>0</v>
      </c>
      <c r="Q366" s="215">
        <v>0.10941</v>
      </c>
      <c r="R366" s="215">
        <f>Q366*H366</f>
        <v>0.6564599999999999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129</v>
      </c>
      <c r="AT366" s="217" t="s">
        <v>124</v>
      </c>
      <c r="AU366" s="217" t="s">
        <v>82</v>
      </c>
      <c r="AY366" s="19" t="s">
        <v>122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80</v>
      </c>
      <c r="BK366" s="218">
        <f>ROUND(I366*H366,2)</f>
        <v>0</v>
      </c>
      <c r="BL366" s="19" t="s">
        <v>129</v>
      </c>
      <c r="BM366" s="217" t="s">
        <v>559</v>
      </c>
    </row>
    <row r="367" spans="1:47" s="2" customFormat="1" ht="12">
      <c r="A367" s="40"/>
      <c r="B367" s="41"/>
      <c r="C367" s="42"/>
      <c r="D367" s="219" t="s">
        <v>131</v>
      </c>
      <c r="E367" s="42"/>
      <c r="F367" s="220" t="s">
        <v>560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131</v>
      </c>
      <c r="AU367" s="19" t="s">
        <v>82</v>
      </c>
    </row>
    <row r="368" spans="1:65" s="2" customFormat="1" ht="16.5" customHeight="1">
      <c r="A368" s="40"/>
      <c r="B368" s="41"/>
      <c r="C368" s="257" t="s">
        <v>561</v>
      </c>
      <c r="D368" s="257" t="s">
        <v>224</v>
      </c>
      <c r="E368" s="258" t="s">
        <v>562</v>
      </c>
      <c r="F368" s="259" t="s">
        <v>563</v>
      </c>
      <c r="G368" s="260" t="s">
        <v>481</v>
      </c>
      <c r="H368" s="261">
        <v>6</v>
      </c>
      <c r="I368" s="262"/>
      <c r="J368" s="263">
        <f>ROUND(I368*H368,2)</f>
        <v>0</v>
      </c>
      <c r="K368" s="259" t="s">
        <v>128</v>
      </c>
      <c r="L368" s="264"/>
      <c r="M368" s="265" t="s">
        <v>19</v>
      </c>
      <c r="N368" s="266" t="s">
        <v>43</v>
      </c>
      <c r="O368" s="86"/>
      <c r="P368" s="215">
        <f>O368*H368</f>
        <v>0</v>
      </c>
      <c r="Q368" s="215">
        <v>0.0061</v>
      </c>
      <c r="R368" s="215">
        <f>Q368*H368</f>
        <v>0.0366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174</v>
      </c>
      <c r="AT368" s="217" t="s">
        <v>224</v>
      </c>
      <c r="AU368" s="217" t="s">
        <v>82</v>
      </c>
      <c r="AY368" s="19" t="s">
        <v>122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129</v>
      </c>
      <c r="BM368" s="217" t="s">
        <v>564</v>
      </c>
    </row>
    <row r="369" spans="1:65" s="2" customFormat="1" ht="24.15" customHeight="1">
      <c r="A369" s="40"/>
      <c r="B369" s="41"/>
      <c r="C369" s="206" t="s">
        <v>565</v>
      </c>
      <c r="D369" s="206" t="s">
        <v>124</v>
      </c>
      <c r="E369" s="207" t="s">
        <v>566</v>
      </c>
      <c r="F369" s="208" t="s">
        <v>567</v>
      </c>
      <c r="G369" s="209" t="s">
        <v>170</v>
      </c>
      <c r="H369" s="210">
        <v>398</v>
      </c>
      <c r="I369" s="211"/>
      <c r="J369" s="212">
        <f>ROUND(I369*H369,2)</f>
        <v>0</v>
      </c>
      <c r="K369" s="208" t="s">
        <v>128</v>
      </c>
      <c r="L369" s="46"/>
      <c r="M369" s="213" t="s">
        <v>19</v>
      </c>
      <c r="N369" s="214" t="s">
        <v>43</v>
      </c>
      <c r="O369" s="86"/>
      <c r="P369" s="215">
        <f>O369*H369</f>
        <v>0</v>
      </c>
      <c r="Q369" s="215">
        <v>0.1554</v>
      </c>
      <c r="R369" s="215">
        <f>Q369*H369</f>
        <v>61.8492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129</v>
      </c>
      <c r="AT369" s="217" t="s">
        <v>124</v>
      </c>
      <c r="AU369" s="217" t="s">
        <v>82</v>
      </c>
      <c r="AY369" s="19" t="s">
        <v>122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80</v>
      </c>
      <c r="BK369" s="218">
        <f>ROUND(I369*H369,2)</f>
        <v>0</v>
      </c>
      <c r="BL369" s="19" t="s">
        <v>129</v>
      </c>
      <c r="BM369" s="217" t="s">
        <v>568</v>
      </c>
    </row>
    <row r="370" spans="1:47" s="2" customFormat="1" ht="12">
      <c r="A370" s="40"/>
      <c r="B370" s="41"/>
      <c r="C370" s="42"/>
      <c r="D370" s="219" t="s">
        <v>131</v>
      </c>
      <c r="E370" s="42"/>
      <c r="F370" s="220" t="s">
        <v>569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131</v>
      </c>
      <c r="AU370" s="19" t="s">
        <v>82</v>
      </c>
    </row>
    <row r="371" spans="1:51" s="13" customFormat="1" ht="12">
      <c r="A371" s="13"/>
      <c r="B371" s="224"/>
      <c r="C371" s="225"/>
      <c r="D371" s="226" t="s">
        <v>133</v>
      </c>
      <c r="E371" s="227" t="s">
        <v>19</v>
      </c>
      <c r="F371" s="228" t="s">
        <v>570</v>
      </c>
      <c r="G371" s="225"/>
      <c r="H371" s="227" t="s">
        <v>19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133</v>
      </c>
      <c r="AU371" s="234" t="s">
        <v>82</v>
      </c>
      <c r="AV371" s="13" t="s">
        <v>80</v>
      </c>
      <c r="AW371" s="13" t="s">
        <v>33</v>
      </c>
      <c r="AX371" s="13" t="s">
        <v>72</v>
      </c>
      <c r="AY371" s="234" t="s">
        <v>122</v>
      </c>
    </row>
    <row r="372" spans="1:51" s="14" customFormat="1" ht="12">
      <c r="A372" s="14"/>
      <c r="B372" s="235"/>
      <c r="C372" s="236"/>
      <c r="D372" s="226" t="s">
        <v>133</v>
      </c>
      <c r="E372" s="237" t="s">
        <v>19</v>
      </c>
      <c r="F372" s="238" t="s">
        <v>571</v>
      </c>
      <c r="G372" s="236"/>
      <c r="H372" s="239">
        <v>229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5" t="s">
        <v>133</v>
      </c>
      <c r="AU372" s="245" t="s">
        <v>82</v>
      </c>
      <c r="AV372" s="14" t="s">
        <v>82</v>
      </c>
      <c r="AW372" s="14" t="s">
        <v>33</v>
      </c>
      <c r="AX372" s="14" t="s">
        <v>72</v>
      </c>
      <c r="AY372" s="245" t="s">
        <v>122</v>
      </c>
    </row>
    <row r="373" spans="1:51" s="13" customFormat="1" ht="12">
      <c r="A373" s="13"/>
      <c r="B373" s="224"/>
      <c r="C373" s="225"/>
      <c r="D373" s="226" t="s">
        <v>133</v>
      </c>
      <c r="E373" s="227" t="s">
        <v>19</v>
      </c>
      <c r="F373" s="228" t="s">
        <v>572</v>
      </c>
      <c r="G373" s="225"/>
      <c r="H373" s="227" t="s">
        <v>19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133</v>
      </c>
      <c r="AU373" s="234" t="s">
        <v>82</v>
      </c>
      <c r="AV373" s="13" t="s">
        <v>80</v>
      </c>
      <c r="AW373" s="13" t="s">
        <v>33</v>
      </c>
      <c r="AX373" s="13" t="s">
        <v>72</v>
      </c>
      <c r="AY373" s="234" t="s">
        <v>122</v>
      </c>
    </row>
    <row r="374" spans="1:51" s="14" customFormat="1" ht="12">
      <c r="A374" s="14"/>
      <c r="B374" s="235"/>
      <c r="C374" s="236"/>
      <c r="D374" s="226" t="s">
        <v>133</v>
      </c>
      <c r="E374" s="237" t="s">
        <v>19</v>
      </c>
      <c r="F374" s="238" t="s">
        <v>8</v>
      </c>
      <c r="G374" s="236"/>
      <c r="H374" s="239">
        <v>12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133</v>
      </c>
      <c r="AU374" s="245" t="s">
        <v>82</v>
      </c>
      <c r="AV374" s="14" t="s">
        <v>82</v>
      </c>
      <c r="AW374" s="14" t="s">
        <v>33</v>
      </c>
      <c r="AX374" s="14" t="s">
        <v>72</v>
      </c>
      <c r="AY374" s="245" t="s">
        <v>122</v>
      </c>
    </row>
    <row r="375" spans="1:51" s="13" customFormat="1" ht="12">
      <c r="A375" s="13"/>
      <c r="B375" s="224"/>
      <c r="C375" s="225"/>
      <c r="D375" s="226" t="s">
        <v>133</v>
      </c>
      <c r="E375" s="227" t="s">
        <v>19</v>
      </c>
      <c r="F375" s="228" t="s">
        <v>573</v>
      </c>
      <c r="G375" s="225"/>
      <c r="H375" s="227" t="s">
        <v>19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133</v>
      </c>
      <c r="AU375" s="234" t="s">
        <v>82</v>
      </c>
      <c r="AV375" s="13" t="s">
        <v>80</v>
      </c>
      <c r="AW375" s="13" t="s">
        <v>33</v>
      </c>
      <c r="AX375" s="13" t="s">
        <v>72</v>
      </c>
      <c r="AY375" s="234" t="s">
        <v>122</v>
      </c>
    </row>
    <row r="376" spans="1:51" s="14" customFormat="1" ht="12">
      <c r="A376" s="14"/>
      <c r="B376" s="235"/>
      <c r="C376" s="236"/>
      <c r="D376" s="226" t="s">
        <v>133</v>
      </c>
      <c r="E376" s="237" t="s">
        <v>19</v>
      </c>
      <c r="F376" s="238" t="s">
        <v>574</v>
      </c>
      <c r="G376" s="236"/>
      <c r="H376" s="239">
        <v>157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133</v>
      </c>
      <c r="AU376" s="245" t="s">
        <v>82</v>
      </c>
      <c r="AV376" s="14" t="s">
        <v>82</v>
      </c>
      <c r="AW376" s="14" t="s">
        <v>33</v>
      </c>
      <c r="AX376" s="14" t="s">
        <v>72</v>
      </c>
      <c r="AY376" s="245" t="s">
        <v>122</v>
      </c>
    </row>
    <row r="377" spans="1:51" s="15" customFormat="1" ht="12">
      <c r="A377" s="15"/>
      <c r="B377" s="246"/>
      <c r="C377" s="247"/>
      <c r="D377" s="226" t="s">
        <v>133</v>
      </c>
      <c r="E377" s="248" t="s">
        <v>19</v>
      </c>
      <c r="F377" s="249" t="s">
        <v>197</v>
      </c>
      <c r="G377" s="247"/>
      <c r="H377" s="250">
        <v>398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6" t="s">
        <v>133</v>
      </c>
      <c r="AU377" s="256" t="s">
        <v>82</v>
      </c>
      <c r="AV377" s="15" t="s">
        <v>129</v>
      </c>
      <c r="AW377" s="15" t="s">
        <v>33</v>
      </c>
      <c r="AX377" s="15" t="s">
        <v>80</v>
      </c>
      <c r="AY377" s="256" t="s">
        <v>122</v>
      </c>
    </row>
    <row r="378" spans="1:65" s="2" customFormat="1" ht="16.5" customHeight="1">
      <c r="A378" s="40"/>
      <c r="B378" s="41"/>
      <c r="C378" s="257" t="s">
        <v>575</v>
      </c>
      <c r="D378" s="257" t="s">
        <v>224</v>
      </c>
      <c r="E378" s="258" t="s">
        <v>576</v>
      </c>
      <c r="F378" s="259" t="s">
        <v>577</v>
      </c>
      <c r="G378" s="260" t="s">
        <v>170</v>
      </c>
      <c r="H378" s="261">
        <v>238.16</v>
      </c>
      <c r="I378" s="262"/>
      <c r="J378" s="263">
        <f>ROUND(I378*H378,2)</f>
        <v>0</v>
      </c>
      <c r="K378" s="259" t="s">
        <v>128</v>
      </c>
      <c r="L378" s="264"/>
      <c r="M378" s="265" t="s">
        <v>19</v>
      </c>
      <c r="N378" s="266" t="s">
        <v>43</v>
      </c>
      <c r="O378" s="86"/>
      <c r="P378" s="215">
        <f>O378*H378</f>
        <v>0</v>
      </c>
      <c r="Q378" s="215">
        <v>0.08</v>
      </c>
      <c r="R378" s="215">
        <f>Q378*H378</f>
        <v>19.0528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174</v>
      </c>
      <c r="AT378" s="217" t="s">
        <v>224</v>
      </c>
      <c r="AU378" s="217" t="s">
        <v>82</v>
      </c>
      <c r="AY378" s="19" t="s">
        <v>122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80</v>
      </c>
      <c r="BK378" s="218">
        <f>ROUND(I378*H378,2)</f>
        <v>0</v>
      </c>
      <c r="BL378" s="19" t="s">
        <v>129</v>
      </c>
      <c r="BM378" s="217" t="s">
        <v>578</v>
      </c>
    </row>
    <row r="379" spans="1:51" s="14" customFormat="1" ht="12">
      <c r="A379" s="14"/>
      <c r="B379" s="235"/>
      <c r="C379" s="236"/>
      <c r="D379" s="226" t="s">
        <v>133</v>
      </c>
      <c r="E379" s="236"/>
      <c r="F379" s="238" t="s">
        <v>579</v>
      </c>
      <c r="G379" s="236"/>
      <c r="H379" s="239">
        <v>238.16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133</v>
      </c>
      <c r="AU379" s="245" t="s">
        <v>82</v>
      </c>
      <c r="AV379" s="14" t="s">
        <v>82</v>
      </c>
      <c r="AW379" s="14" t="s">
        <v>4</v>
      </c>
      <c r="AX379" s="14" t="s">
        <v>80</v>
      </c>
      <c r="AY379" s="245" t="s">
        <v>122</v>
      </c>
    </row>
    <row r="380" spans="1:65" s="2" customFormat="1" ht="16.5" customHeight="1">
      <c r="A380" s="40"/>
      <c r="B380" s="41"/>
      <c r="C380" s="257" t="s">
        <v>580</v>
      </c>
      <c r="D380" s="257" t="s">
        <v>224</v>
      </c>
      <c r="E380" s="258" t="s">
        <v>581</v>
      </c>
      <c r="F380" s="259" t="s">
        <v>582</v>
      </c>
      <c r="G380" s="260" t="s">
        <v>170</v>
      </c>
      <c r="H380" s="261">
        <v>163.28</v>
      </c>
      <c r="I380" s="262"/>
      <c r="J380" s="263">
        <f>ROUND(I380*H380,2)</f>
        <v>0</v>
      </c>
      <c r="K380" s="259" t="s">
        <v>128</v>
      </c>
      <c r="L380" s="264"/>
      <c r="M380" s="265" t="s">
        <v>19</v>
      </c>
      <c r="N380" s="266" t="s">
        <v>43</v>
      </c>
      <c r="O380" s="86"/>
      <c r="P380" s="215">
        <f>O380*H380</f>
        <v>0</v>
      </c>
      <c r="Q380" s="215">
        <v>0.0483</v>
      </c>
      <c r="R380" s="215">
        <f>Q380*H380</f>
        <v>7.886424000000001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174</v>
      </c>
      <c r="AT380" s="217" t="s">
        <v>224</v>
      </c>
      <c r="AU380" s="217" t="s">
        <v>82</v>
      </c>
      <c r="AY380" s="19" t="s">
        <v>122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80</v>
      </c>
      <c r="BK380" s="218">
        <f>ROUND(I380*H380,2)</f>
        <v>0</v>
      </c>
      <c r="BL380" s="19" t="s">
        <v>129</v>
      </c>
      <c r="BM380" s="217" t="s">
        <v>583</v>
      </c>
    </row>
    <row r="381" spans="1:51" s="14" customFormat="1" ht="12">
      <c r="A381" s="14"/>
      <c r="B381" s="235"/>
      <c r="C381" s="236"/>
      <c r="D381" s="226" t="s">
        <v>133</v>
      </c>
      <c r="E381" s="236"/>
      <c r="F381" s="238" t="s">
        <v>584</v>
      </c>
      <c r="G381" s="236"/>
      <c r="H381" s="239">
        <v>163.28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133</v>
      </c>
      <c r="AU381" s="245" t="s">
        <v>82</v>
      </c>
      <c r="AV381" s="14" t="s">
        <v>82</v>
      </c>
      <c r="AW381" s="14" t="s">
        <v>4</v>
      </c>
      <c r="AX381" s="14" t="s">
        <v>80</v>
      </c>
      <c r="AY381" s="245" t="s">
        <v>122</v>
      </c>
    </row>
    <row r="382" spans="1:65" s="2" customFormat="1" ht="16.5" customHeight="1">
      <c r="A382" s="40"/>
      <c r="B382" s="41"/>
      <c r="C382" s="257" t="s">
        <v>585</v>
      </c>
      <c r="D382" s="257" t="s">
        <v>224</v>
      </c>
      <c r="E382" s="258" t="s">
        <v>586</v>
      </c>
      <c r="F382" s="259" t="s">
        <v>587</v>
      </c>
      <c r="G382" s="260" t="s">
        <v>170</v>
      </c>
      <c r="H382" s="261">
        <v>12.48</v>
      </c>
      <c r="I382" s="262"/>
      <c r="J382" s="263">
        <f>ROUND(I382*H382,2)</f>
        <v>0</v>
      </c>
      <c r="K382" s="259" t="s">
        <v>128</v>
      </c>
      <c r="L382" s="264"/>
      <c r="M382" s="265" t="s">
        <v>19</v>
      </c>
      <c r="N382" s="266" t="s">
        <v>43</v>
      </c>
      <c r="O382" s="86"/>
      <c r="P382" s="215">
        <f>O382*H382</f>
        <v>0</v>
      </c>
      <c r="Q382" s="215">
        <v>0.06567</v>
      </c>
      <c r="R382" s="215">
        <f>Q382*H382</f>
        <v>0.8195616000000001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174</v>
      </c>
      <c r="AT382" s="217" t="s">
        <v>224</v>
      </c>
      <c r="AU382" s="217" t="s">
        <v>82</v>
      </c>
      <c r="AY382" s="19" t="s">
        <v>122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80</v>
      </c>
      <c r="BK382" s="218">
        <f>ROUND(I382*H382,2)</f>
        <v>0</v>
      </c>
      <c r="BL382" s="19" t="s">
        <v>129</v>
      </c>
      <c r="BM382" s="217" t="s">
        <v>588</v>
      </c>
    </row>
    <row r="383" spans="1:51" s="14" customFormat="1" ht="12">
      <c r="A383" s="14"/>
      <c r="B383" s="235"/>
      <c r="C383" s="236"/>
      <c r="D383" s="226" t="s">
        <v>133</v>
      </c>
      <c r="E383" s="236"/>
      <c r="F383" s="238" t="s">
        <v>589</v>
      </c>
      <c r="G383" s="236"/>
      <c r="H383" s="239">
        <v>12.48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5" t="s">
        <v>133</v>
      </c>
      <c r="AU383" s="245" t="s">
        <v>82</v>
      </c>
      <c r="AV383" s="14" t="s">
        <v>82</v>
      </c>
      <c r="AW383" s="14" t="s">
        <v>4</v>
      </c>
      <c r="AX383" s="14" t="s">
        <v>80</v>
      </c>
      <c r="AY383" s="245" t="s">
        <v>122</v>
      </c>
    </row>
    <row r="384" spans="1:65" s="2" customFormat="1" ht="24.15" customHeight="1">
      <c r="A384" s="40"/>
      <c r="B384" s="41"/>
      <c r="C384" s="206" t="s">
        <v>590</v>
      </c>
      <c r="D384" s="206" t="s">
        <v>124</v>
      </c>
      <c r="E384" s="207" t="s">
        <v>591</v>
      </c>
      <c r="F384" s="208" t="s">
        <v>592</v>
      </c>
      <c r="G384" s="209" t="s">
        <v>170</v>
      </c>
      <c r="H384" s="210">
        <v>30</v>
      </c>
      <c r="I384" s="211"/>
      <c r="J384" s="212">
        <f>ROUND(I384*H384,2)</f>
        <v>0</v>
      </c>
      <c r="K384" s="208" t="s">
        <v>128</v>
      </c>
      <c r="L384" s="46"/>
      <c r="M384" s="213" t="s">
        <v>19</v>
      </c>
      <c r="N384" s="214" t="s">
        <v>43</v>
      </c>
      <c r="O384" s="86"/>
      <c r="P384" s="215">
        <f>O384*H384</f>
        <v>0</v>
      </c>
      <c r="Q384" s="215">
        <v>0.1295</v>
      </c>
      <c r="R384" s="215">
        <f>Q384*H384</f>
        <v>3.8850000000000002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129</v>
      </c>
      <c r="AT384" s="217" t="s">
        <v>124</v>
      </c>
      <c r="AU384" s="217" t="s">
        <v>82</v>
      </c>
      <c r="AY384" s="19" t="s">
        <v>122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80</v>
      </c>
      <c r="BK384" s="218">
        <f>ROUND(I384*H384,2)</f>
        <v>0</v>
      </c>
      <c r="BL384" s="19" t="s">
        <v>129</v>
      </c>
      <c r="BM384" s="217" t="s">
        <v>593</v>
      </c>
    </row>
    <row r="385" spans="1:47" s="2" customFormat="1" ht="12">
      <c r="A385" s="40"/>
      <c r="B385" s="41"/>
      <c r="C385" s="42"/>
      <c r="D385" s="219" t="s">
        <v>131</v>
      </c>
      <c r="E385" s="42"/>
      <c r="F385" s="220" t="s">
        <v>594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131</v>
      </c>
      <c r="AU385" s="19" t="s">
        <v>82</v>
      </c>
    </row>
    <row r="386" spans="1:51" s="13" customFormat="1" ht="12">
      <c r="A386" s="13"/>
      <c r="B386" s="224"/>
      <c r="C386" s="225"/>
      <c r="D386" s="226" t="s">
        <v>133</v>
      </c>
      <c r="E386" s="227" t="s">
        <v>19</v>
      </c>
      <c r="F386" s="228" t="s">
        <v>595</v>
      </c>
      <c r="G386" s="225"/>
      <c r="H386" s="227" t="s">
        <v>19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133</v>
      </c>
      <c r="AU386" s="234" t="s">
        <v>82</v>
      </c>
      <c r="AV386" s="13" t="s">
        <v>80</v>
      </c>
      <c r="AW386" s="13" t="s">
        <v>33</v>
      </c>
      <c r="AX386" s="13" t="s">
        <v>72</v>
      </c>
      <c r="AY386" s="234" t="s">
        <v>122</v>
      </c>
    </row>
    <row r="387" spans="1:51" s="14" customFormat="1" ht="12">
      <c r="A387" s="14"/>
      <c r="B387" s="235"/>
      <c r="C387" s="236"/>
      <c r="D387" s="226" t="s">
        <v>133</v>
      </c>
      <c r="E387" s="237" t="s">
        <v>19</v>
      </c>
      <c r="F387" s="238" t="s">
        <v>322</v>
      </c>
      <c r="G387" s="236"/>
      <c r="H387" s="239">
        <v>30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133</v>
      </c>
      <c r="AU387" s="245" t="s">
        <v>82</v>
      </c>
      <c r="AV387" s="14" t="s">
        <v>82</v>
      </c>
      <c r="AW387" s="14" t="s">
        <v>33</v>
      </c>
      <c r="AX387" s="14" t="s">
        <v>80</v>
      </c>
      <c r="AY387" s="245" t="s">
        <v>122</v>
      </c>
    </row>
    <row r="388" spans="1:65" s="2" customFormat="1" ht="16.5" customHeight="1">
      <c r="A388" s="40"/>
      <c r="B388" s="41"/>
      <c r="C388" s="257" t="s">
        <v>596</v>
      </c>
      <c r="D388" s="257" t="s">
        <v>224</v>
      </c>
      <c r="E388" s="258" t="s">
        <v>597</v>
      </c>
      <c r="F388" s="259" t="s">
        <v>598</v>
      </c>
      <c r="G388" s="260" t="s">
        <v>170</v>
      </c>
      <c r="H388" s="261">
        <v>30.6</v>
      </c>
      <c r="I388" s="262"/>
      <c r="J388" s="263">
        <f>ROUND(I388*H388,2)</f>
        <v>0</v>
      </c>
      <c r="K388" s="259" t="s">
        <v>128</v>
      </c>
      <c r="L388" s="264"/>
      <c r="M388" s="265" t="s">
        <v>19</v>
      </c>
      <c r="N388" s="266" t="s">
        <v>43</v>
      </c>
      <c r="O388" s="86"/>
      <c r="P388" s="215">
        <f>O388*H388</f>
        <v>0</v>
      </c>
      <c r="Q388" s="215">
        <v>0.045</v>
      </c>
      <c r="R388" s="215">
        <f>Q388*H388</f>
        <v>1.377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174</v>
      </c>
      <c r="AT388" s="217" t="s">
        <v>224</v>
      </c>
      <c r="AU388" s="217" t="s">
        <v>82</v>
      </c>
      <c r="AY388" s="19" t="s">
        <v>122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80</v>
      </c>
      <c r="BK388" s="218">
        <f>ROUND(I388*H388,2)</f>
        <v>0</v>
      </c>
      <c r="BL388" s="19" t="s">
        <v>129</v>
      </c>
      <c r="BM388" s="217" t="s">
        <v>599</v>
      </c>
    </row>
    <row r="389" spans="1:51" s="14" customFormat="1" ht="12">
      <c r="A389" s="14"/>
      <c r="B389" s="235"/>
      <c r="C389" s="236"/>
      <c r="D389" s="226" t="s">
        <v>133</v>
      </c>
      <c r="E389" s="236"/>
      <c r="F389" s="238" t="s">
        <v>600</v>
      </c>
      <c r="G389" s="236"/>
      <c r="H389" s="239">
        <v>30.6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5" t="s">
        <v>133</v>
      </c>
      <c r="AU389" s="245" t="s">
        <v>82</v>
      </c>
      <c r="AV389" s="14" t="s">
        <v>82</v>
      </c>
      <c r="AW389" s="14" t="s">
        <v>4</v>
      </c>
      <c r="AX389" s="14" t="s">
        <v>80</v>
      </c>
      <c r="AY389" s="245" t="s">
        <v>122</v>
      </c>
    </row>
    <row r="390" spans="1:65" s="2" customFormat="1" ht="24.15" customHeight="1">
      <c r="A390" s="40"/>
      <c r="B390" s="41"/>
      <c r="C390" s="206" t="s">
        <v>601</v>
      </c>
      <c r="D390" s="206" t="s">
        <v>124</v>
      </c>
      <c r="E390" s="207" t="s">
        <v>602</v>
      </c>
      <c r="F390" s="208" t="s">
        <v>603</v>
      </c>
      <c r="G390" s="209" t="s">
        <v>170</v>
      </c>
      <c r="H390" s="210">
        <v>14</v>
      </c>
      <c r="I390" s="211"/>
      <c r="J390" s="212">
        <f>ROUND(I390*H390,2)</f>
        <v>0</v>
      </c>
      <c r="K390" s="208" t="s">
        <v>128</v>
      </c>
      <c r="L390" s="46"/>
      <c r="M390" s="213" t="s">
        <v>19</v>
      </c>
      <c r="N390" s="214" t="s">
        <v>43</v>
      </c>
      <c r="O390" s="86"/>
      <c r="P390" s="215">
        <f>O390*H390</f>
        <v>0</v>
      </c>
      <c r="Q390" s="215">
        <v>0.00034</v>
      </c>
      <c r="R390" s="215">
        <f>Q390*H390</f>
        <v>0.00476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129</v>
      </c>
      <c r="AT390" s="217" t="s">
        <v>124</v>
      </c>
      <c r="AU390" s="217" t="s">
        <v>82</v>
      </c>
      <c r="AY390" s="19" t="s">
        <v>122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80</v>
      </c>
      <c r="BK390" s="218">
        <f>ROUND(I390*H390,2)</f>
        <v>0</v>
      </c>
      <c r="BL390" s="19" t="s">
        <v>129</v>
      </c>
      <c r="BM390" s="217" t="s">
        <v>604</v>
      </c>
    </row>
    <row r="391" spans="1:47" s="2" customFormat="1" ht="12">
      <c r="A391" s="40"/>
      <c r="B391" s="41"/>
      <c r="C391" s="42"/>
      <c r="D391" s="219" t="s">
        <v>131</v>
      </c>
      <c r="E391" s="42"/>
      <c r="F391" s="220" t="s">
        <v>605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131</v>
      </c>
      <c r="AU391" s="19" t="s">
        <v>82</v>
      </c>
    </row>
    <row r="392" spans="1:65" s="2" customFormat="1" ht="16.5" customHeight="1">
      <c r="A392" s="40"/>
      <c r="B392" s="41"/>
      <c r="C392" s="206" t="s">
        <v>606</v>
      </c>
      <c r="D392" s="206" t="s">
        <v>124</v>
      </c>
      <c r="E392" s="207" t="s">
        <v>607</v>
      </c>
      <c r="F392" s="208" t="s">
        <v>608</v>
      </c>
      <c r="G392" s="209" t="s">
        <v>127</v>
      </c>
      <c r="H392" s="210">
        <v>580.84</v>
      </c>
      <c r="I392" s="211"/>
      <c r="J392" s="212">
        <f>ROUND(I392*H392,2)</f>
        <v>0</v>
      </c>
      <c r="K392" s="208" t="s">
        <v>128</v>
      </c>
      <c r="L392" s="46"/>
      <c r="M392" s="213" t="s">
        <v>19</v>
      </c>
      <c r="N392" s="214" t="s">
        <v>43</v>
      </c>
      <c r="O392" s="86"/>
      <c r="P392" s="215">
        <f>O392*H392</f>
        <v>0</v>
      </c>
      <c r="Q392" s="215">
        <v>0.00069</v>
      </c>
      <c r="R392" s="215">
        <f>Q392*H392</f>
        <v>0.4007796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129</v>
      </c>
      <c r="AT392" s="217" t="s">
        <v>124</v>
      </c>
      <c r="AU392" s="217" t="s">
        <v>82</v>
      </c>
      <c r="AY392" s="19" t="s">
        <v>122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80</v>
      </c>
      <c r="BK392" s="218">
        <f>ROUND(I392*H392,2)</f>
        <v>0</v>
      </c>
      <c r="BL392" s="19" t="s">
        <v>129</v>
      </c>
      <c r="BM392" s="217" t="s">
        <v>609</v>
      </c>
    </row>
    <row r="393" spans="1:47" s="2" customFormat="1" ht="12">
      <c r="A393" s="40"/>
      <c r="B393" s="41"/>
      <c r="C393" s="42"/>
      <c r="D393" s="219" t="s">
        <v>131</v>
      </c>
      <c r="E393" s="42"/>
      <c r="F393" s="220" t="s">
        <v>610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131</v>
      </c>
      <c r="AU393" s="19" t="s">
        <v>82</v>
      </c>
    </row>
    <row r="394" spans="1:51" s="13" customFormat="1" ht="12">
      <c r="A394" s="13"/>
      <c r="B394" s="224"/>
      <c r="C394" s="225"/>
      <c r="D394" s="226" t="s">
        <v>133</v>
      </c>
      <c r="E394" s="227" t="s">
        <v>19</v>
      </c>
      <c r="F394" s="228" t="s">
        <v>193</v>
      </c>
      <c r="G394" s="225"/>
      <c r="H394" s="227" t="s">
        <v>19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133</v>
      </c>
      <c r="AU394" s="234" t="s">
        <v>82</v>
      </c>
      <c r="AV394" s="13" t="s">
        <v>80</v>
      </c>
      <c r="AW394" s="13" t="s">
        <v>33</v>
      </c>
      <c r="AX394" s="13" t="s">
        <v>72</v>
      </c>
      <c r="AY394" s="234" t="s">
        <v>122</v>
      </c>
    </row>
    <row r="395" spans="1:51" s="14" customFormat="1" ht="12">
      <c r="A395" s="14"/>
      <c r="B395" s="235"/>
      <c r="C395" s="236"/>
      <c r="D395" s="226" t="s">
        <v>133</v>
      </c>
      <c r="E395" s="237" t="s">
        <v>19</v>
      </c>
      <c r="F395" s="238" t="s">
        <v>611</v>
      </c>
      <c r="G395" s="236"/>
      <c r="H395" s="239">
        <v>98.79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133</v>
      </c>
      <c r="AU395" s="245" t="s">
        <v>82</v>
      </c>
      <c r="AV395" s="14" t="s">
        <v>82</v>
      </c>
      <c r="AW395" s="14" t="s">
        <v>33</v>
      </c>
      <c r="AX395" s="14" t="s">
        <v>72</v>
      </c>
      <c r="AY395" s="245" t="s">
        <v>122</v>
      </c>
    </row>
    <row r="396" spans="1:51" s="13" customFormat="1" ht="12">
      <c r="A396" s="13"/>
      <c r="B396" s="224"/>
      <c r="C396" s="225"/>
      <c r="D396" s="226" t="s">
        <v>133</v>
      </c>
      <c r="E396" s="227" t="s">
        <v>19</v>
      </c>
      <c r="F396" s="228" t="s">
        <v>294</v>
      </c>
      <c r="G396" s="225"/>
      <c r="H396" s="227" t="s">
        <v>19</v>
      </c>
      <c r="I396" s="229"/>
      <c r="J396" s="225"/>
      <c r="K396" s="225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133</v>
      </c>
      <c r="AU396" s="234" t="s">
        <v>82</v>
      </c>
      <c r="AV396" s="13" t="s">
        <v>80</v>
      </c>
      <c r="AW396" s="13" t="s">
        <v>33</v>
      </c>
      <c r="AX396" s="13" t="s">
        <v>72</v>
      </c>
      <c r="AY396" s="234" t="s">
        <v>122</v>
      </c>
    </row>
    <row r="397" spans="1:51" s="14" customFormat="1" ht="12">
      <c r="A397" s="14"/>
      <c r="B397" s="235"/>
      <c r="C397" s="236"/>
      <c r="D397" s="226" t="s">
        <v>133</v>
      </c>
      <c r="E397" s="237" t="s">
        <v>19</v>
      </c>
      <c r="F397" s="238" t="s">
        <v>295</v>
      </c>
      <c r="G397" s="236"/>
      <c r="H397" s="239">
        <v>132.5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133</v>
      </c>
      <c r="AU397" s="245" t="s">
        <v>82</v>
      </c>
      <c r="AV397" s="14" t="s">
        <v>82</v>
      </c>
      <c r="AW397" s="14" t="s">
        <v>33</v>
      </c>
      <c r="AX397" s="14" t="s">
        <v>72</v>
      </c>
      <c r="AY397" s="245" t="s">
        <v>122</v>
      </c>
    </row>
    <row r="398" spans="1:51" s="13" customFormat="1" ht="12">
      <c r="A398" s="13"/>
      <c r="B398" s="224"/>
      <c r="C398" s="225"/>
      <c r="D398" s="226" t="s">
        <v>133</v>
      </c>
      <c r="E398" s="227" t="s">
        <v>19</v>
      </c>
      <c r="F398" s="228" t="s">
        <v>296</v>
      </c>
      <c r="G398" s="225"/>
      <c r="H398" s="227" t="s">
        <v>19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133</v>
      </c>
      <c r="AU398" s="234" t="s">
        <v>82</v>
      </c>
      <c r="AV398" s="13" t="s">
        <v>80</v>
      </c>
      <c r="AW398" s="13" t="s">
        <v>33</v>
      </c>
      <c r="AX398" s="13" t="s">
        <v>72</v>
      </c>
      <c r="AY398" s="234" t="s">
        <v>122</v>
      </c>
    </row>
    <row r="399" spans="1:51" s="14" customFormat="1" ht="12">
      <c r="A399" s="14"/>
      <c r="B399" s="235"/>
      <c r="C399" s="236"/>
      <c r="D399" s="226" t="s">
        <v>133</v>
      </c>
      <c r="E399" s="237" t="s">
        <v>19</v>
      </c>
      <c r="F399" s="238" t="s">
        <v>297</v>
      </c>
      <c r="G399" s="236"/>
      <c r="H399" s="239">
        <v>40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133</v>
      </c>
      <c r="AU399" s="245" t="s">
        <v>82</v>
      </c>
      <c r="AV399" s="14" t="s">
        <v>82</v>
      </c>
      <c r="AW399" s="14" t="s">
        <v>33</v>
      </c>
      <c r="AX399" s="14" t="s">
        <v>72</v>
      </c>
      <c r="AY399" s="245" t="s">
        <v>122</v>
      </c>
    </row>
    <row r="400" spans="1:51" s="13" customFormat="1" ht="12">
      <c r="A400" s="13"/>
      <c r="B400" s="224"/>
      <c r="C400" s="225"/>
      <c r="D400" s="226" t="s">
        <v>133</v>
      </c>
      <c r="E400" s="227" t="s">
        <v>19</v>
      </c>
      <c r="F400" s="228" t="s">
        <v>298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133</v>
      </c>
      <c r="AU400" s="234" t="s">
        <v>82</v>
      </c>
      <c r="AV400" s="13" t="s">
        <v>80</v>
      </c>
      <c r="AW400" s="13" t="s">
        <v>33</v>
      </c>
      <c r="AX400" s="13" t="s">
        <v>72</v>
      </c>
      <c r="AY400" s="234" t="s">
        <v>122</v>
      </c>
    </row>
    <row r="401" spans="1:51" s="14" customFormat="1" ht="12">
      <c r="A401" s="14"/>
      <c r="B401" s="235"/>
      <c r="C401" s="236"/>
      <c r="D401" s="226" t="s">
        <v>133</v>
      </c>
      <c r="E401" s="237" t="s">
        <v>19</v>
      </c>
      <c r="F401" s="238" t="s">
        <v>299</v>
      </c>
      <c r="G401" s="236"/>
      <c r="H401" s="239">
        <v>172.25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133</v>
      </c>
      <c r="AU401" s="245" t="s">
        <v>82</v>
      </c>
      <c r="AV401" s="14" t="s">
        <v>82</v>
      </c>
      <c r="AW401" s="14" t="s">
        <v>33</v>
      </c>
      <c r="AX401" s="14" t="s">
        <v>72</v>
      </c>
      <c r="AY401" s="245" t="s">
        <v>122</v>
      </c>
    </row>
    <row r="402" spans="1:51" s="13" customFormat="1" ht="12">
      <c r="A402" s="13"/>
      <c r="B402" s="224"/>
      <c r="C402" s="225"/>
      <c r="D402" s="226" t="s">
        <v>133</v>
      </c>
      <c r="E402" s="227" t="s">
        <v>19</v>
      </c>
      <c r="F402" s="228" t="s">
        <v>300</v>
      </c>
      <c r="G402" s="225"/>
      <c r="H402" s="227" t="s">
        <v>19</v>
      </c>
      <c r="I402" s="229"/>
      <c r="J402" s="225"/>
      <c r="K402" s="225"/>
      <c r="L402" s="230"/>
      <c r="M402" s="231"/>
      <c r="N402" s="232"/>
      <c r="O402" s="232"/>
      <c r="P402" s="232"/>
      <c r="Q402" s="232"/>
      <c r="R402" s="232"/>
      <c r="S402" s="232"/>
      <c r="T402" s="23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4" t="s">
        <v>133</v>
      </c>
      <c r="AU402" s="234" t="s">
        <v>82</v>
      </c>
      <c r="AV402" s="13" t="s">
        <v>80</v>
      </c>
      <c r="AW402" s="13" t="s">
        <v>33</v>
      </c>
      <c r="AX402" s="13" t="s">
        <v>72</v>
      </c>
      <c r="AY402" s="234" t="s">
        <v>122</v>
      </c>
    </row>
    <row r="403" spans="1:51" s="14" customFormat="1" ht="12">
      <c r="A403" s="14"/>
      <c r="B403" s="235"/>
      <c r="C403" s="236"/>
      <c r="D403" s="226" t="s">
        <v>133</v>
      </c>
      <c r="E403" s="237" t="s">
        <v>19</v>
      </c>
      <c r="F403" s="238" t="s">
        <v>301</v>
      </c>
      <c r="G403" s="236"/>
      <c r="H403" s="239">
        <v>137.3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133</v>
      </c>
      <c r="AU403" s="245" t="s">
        <v>82</v>
      </c>
      <c r="AV403" s="14" t="s">
        <v>82</v>
      </c>
      <c r="AW403" s="14" t="s">
        <v>33</v>
      </c>
      <c r="AX403" s="14" t="s">
        <v>72</v>
      </c>
      <c r="AY403" s="245" t="s">
        <v>122</v>
      </c>
    </row>
    <row r="404" spans="1:51" s="15" customFormat="1" ht="12">
      <c r="A404" s="15"/>
      <c r="B404" s="246"/>
      <c r="C404" s="247"/>
      <c r="D404" s="226" t="s">
        <v>133</v>
      </c>
      <c r="E404" s="248" t="s">
        <v>19</v>
      </c>
      <c r="F404" s="249" t="s">
        <v>197</v>
      </c>
      <c r="G404" s="247"/>
      <c r="H404" s="250">
        <v>580.84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6" t="s">
        <v>133</v>
      </c>
      <c r="AU404" s="256" t="s">
        <v>82</v>
      </c>
      <c r="AV404" s="15" t="s">
        <v>129</v>
      </c>
      <c r="AW404" s="15" t="s">
        <v>33</v>
      </c>
      <c r="AX404" s="15" t="s">
        <v>80</v>
      </c>
      <c r="AY404" s="256" t="s">
        <v>122</v>
      </c>
    </row>
    <row r="405" spans="1:65" s="2" customFormat="1" ht="16.5" customHeight="1">
      <c r="A405" s="40"/>
      <c r="B405" s="41"/>
      <c r="C405" s="206" t="s">
        <v>612</v>
      </c>
      <c r="D405" s="206" t="s">
        <v>124</v>
      </c>
      <c r="E405" s="207" t="s">
        <v>613</v>
      </c>
      <c r="F405" s="208" t="s">
        <v>614</v>
      </c>
      <c r="G405" s="209" t="s">
        <v>127</v>
      </c>
      <c r="H405" s="210">
        <v>137.3</v>
      </c>
      <c r="I405" s="211"/>
      <c r="J405" s="212">
        <f>ROUND(I405*H405,2)</f>
        <v>0</v>
      </c>
      <c r="K405" s="208" t="s">
        <v>128</v>
      </c>
      <c r="L405" s="46"/>
      <c r="M405" s="213" t="s">
        <v>19</v>
      </c>
      <c r="N405" s="214" t="s">
        <v>43</v>
      </c>
      <c r="O405" s="86"/>
      <c r="P405" s="215">
        <f>O405*H405</f>
        <v>0</v>
      </c>
      <c r="Q405" s="215">
        <v>0.00102</v>
      </c>
      <c r="R405" s="215">
        <f>Q405*H405</f>
        <v>0.14004600000000003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129</v>
      </c>
      <c r="AT405" s="217" t="s">
        <v>124</v>
      </c>
      <c r="AU405" s="217" t="s">
        <v>82</v>
      </c>
      <c r="AY405" s="19" t="s">
        <v>122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80</v>
      </c>
      <c r="BK405" s="218">
        <f>ROUND(I405*H405,2)</f>
        <v>0</v>
      </c>
      <c r="BL405" s="19" t="s">
        <v>129</v>
      </c>
      <c r="BM405" s="217" t="s">
        <v>615</v>
      </c>
    </row>
    <row r="406" spans="1:47" s="2" customFormat="1" ht="12">
      <c r="A406" s="40"/>
      <c r="B406" s="41"/>
      <c r="C406" s="42"/>
      <c r="D406" s="219" t="s">
        <v>131</v>
      </c>
      <c r="E406" s="42"/>
      <c r="F406" s="220" t="s">
        <v>616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131</v>
      </c>
      <c r="AU406" s="19" t="s">
        <v>82</v>
      </c>
    </row>
    <row r="407" spans="1:51" s="13" customFormat="1" ht="12">
      <c r="A407" s="13"/>
      <c r="B407" s="224"/>
      <c r="C407" s="225"/>
      <c r="D407" s="226" t="s">
        <v>133</v>
      </c>
      <c r="E407" s="227" t="s">
        <v>19</v>
      </c>
      <c r="F407" s="228" t="s">
        <v>617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133</v>
      </c>
      <c r="AU407" s="234" t="s">
        <v>82</v>
      </c>
      <c r="AV407" s="13" t="s">
        <v>80</v>
      </c>
      <c r="AW407" s="13" t="s">
        <v>33</v>
      </c>
      <c r="AX407" s="13" t="s">
        <v>72</v>
      </c>
      <c r="AY407" s="234" t="s">
        <v>122</v>
      </c>
    </row>
    <row r="408" spans="1:51" s="13" customFormat="1" ht="12">
      <c r="A408" s="13"/>
      <c r="B408" s="224"/>
      <c r="C408" s="225"/>
      <c r="D408" s="226" t="s">
        <v>133</v>
      </c>
      <c r="E408" s="227" t="s">
        <v>19</v>
      </c>
      <c r="F408" s="228" t="s">
        <v>300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133</v>
      </c>
      <c r="AU408" s="234" t="s">
        <v>82</v>
      </c>
      <c r="AV408" s="13" t="s">
        <v>80</v>
      </c>
      <c r="AW408" s="13" t="s">
        <v>33</v>
      </c>
      <c r="AX408" s="13" t="s">
        <v>72</v>
      </c>
      <c r="AY408" s="234" t="s">
        <v>122</v>
      </c>
    </row>
    <row r="409" spans="1:51" s="14" customFormat="1" ht="12">
      <c r="A409" s="14"/>
      <c r="B409" s="235"/>
      <c r="C409" s="236"/>
      <c r="D409" s="226" t="s">
        <v>133</v>
      </c>
      <c r="E409" s="237" t="s">
        <v>19</v>
      </c>
      <c r="F409" s="238" t="s">
        <v>301</v>
      </c>
      <c r="G409" s="236"/>
      <c r="H409" s="239">
        <v>137.3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133</v>
      </c>
      <c r="AU409" s="245" t="s">
        <v>82</v>
      </c>
      <c r="AV409" s="14" t="s">
        <v>82</v>
      </c>
      <c r="AW409" s="14" t="s">
        <v>33</v>
      </c>
      <c r="AX409" s="14" t="s">
        <v>80</v>
      </c>
      <c r="AY409" s="245" t="s">
        <v>122</v>
      </c>
    </row>
    <row r="410" spans="1:65" s="2" customFormat="1" ht="16.5" customHeight="1">
      <c r="A410" s="40"/>
      <c r="B410" s="41"/>
      <c r="C410" s="206" t="s">
        <v>618</v>
      </c>
      <c r="D410" s="206" t="s">
        <v>124</v>
      </c>
      <c r="E410" s="207" t="s">
        <v>619</v>
      </c>
      <c r="F410" s="208" t="s">
        <v>620</v>
      </c>
      <c r="G410" s="209" t="s">
        <v>170</v>
      </c>
      <c r="H410" s="210">
        <v>14</v>
      </c>
      <c r="I410" s="211"/>
      <c r="J410" s="212">
        <f>ROUND(I410*H410,2)</f>
        <v>0</v>
      </c>
      <c r="K410" s="208" t="s">
        <v>128</v>
      </c>
      <c r="L410" s="46"/>
      <c r="M410" s="213" t="s">
        <v>19</v>
      </c>
      <c r="N410" s="214" t="s">
        <v>43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129</v>
      </c>
      <c r="AT410" s="217" t="s">
        <v>124</v>
      </c>
      <c r="AU410" s="217" t="s">
        <v>82</v>
      </c>
      <c r="AY410" s="19" t="s">
        <v>122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80</v>
      </c>
      <c r="BK410" s="218">
        <f>ROUND(I410*H410,2)</f>
        <v>0</v>
      </c>
      <c r="BL410" s="19" t="s">
        <v>129</v>
      </c>
      <c r="BM410" s="217" t="s">
        <v>621</v>
      </c>
    </row>
    <row r="411" spans="1:47" s="2" customFormat="1" ht="12">
      <c r="A411" s="40"/>
      <c r="B411" s="41"/>
      <c r="C411" s="42"/>
      <c r="D411" s="219" t="s">
        <v>131</v>
      </c>
      <c r="E411" s="42"/>
      <c r="F411" s="220" t="s">
        <v>622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131</v>
      </c>
      <c r="AU411" s="19" t="s">
        <v>82</v>
      </c>
    </row>
    <row r="412" spans="1:51" s="14" customFormat="1" ht="12">
      <c r="A412" s="14"/>
      <c r="B412" s="235"/>
      <c r="C412" s="236"/>
      <c r="D412" s="226" t="s">
        <v>133</v>
      </c>
      <c r="E412" s="237" t="s">
        <v>19</v>
      </c>
      <c r="F412" s="238" t="s">
        <v>217</v>
      </c>
      <c r="G412" s="236"/>
      <c r="H412" s="239">
        <v>14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133</v>
      </c>
      <c r="AU412" s="245" t="s">
        <v>82</v>
      </c>
      <c r="AV412" s="14" t="s">
        <v>82</v>
      </c>
      <c r="AW412" s="14" t="s">
        <v>33</v>
      </c>
      <c r="AX412" s="14" t="s">
        <v>80</v>
      </c>
      <c r="AY412" s="245" t="s">
        <v>122</v>
      </c>
    </row>
    <row r="413" spans="1:63" s="12" customFormat="1" ht="22.8" customHeight="1">
      <c r="A413" s="12"/>
      <c r="B413" s="190"/>
      <c r="C413" s="191"/>
      <c r="D413" s="192" t="s">
        <v>71</v>
      </c>
      <c r="E413" s="204" t="s">
        <v>623</v>
      </c>
      <c r="F413" s="204" t="s">
        <v>624</v>
      </c>
      <c r="G413" s="191"/>
      <c r="H413" s="191"/>
      <c r="I413" s="194"/>
      <c r="J413" s="205">
        <f>BK413</f>
        <v>0</v>
      </c>
      <c r="K413" s="191"/>
      <c r="L413" s="196"/>
      <c r="M413" s="197"/>
      <c r="N413" s="198"/>
      <c r="O413" s="198"/>
      <c r="P413" s="199">
        <f>SUM(P414:P438)</f>
        <v>0</v>
      </c>
      <c r="Q413" s="198"/>
      <c r="R413" s="199">
        <f>SUM(R414:R438)</f>
        <v>0</v>
      </c>
      <c r="S413" s="198"/>
      <c r="T413" s="200">
        <f>SUM(T414:T438)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1" t="s">
        <v>80</v>
      </c>
      <c r="AT413" s="202" t="s">
        <v>71</v>
      </c>
      <c r="AU413" s="202" t="s">
        <v>80</v>
      </c>
      <c r="AY413" s="201" t="s">
        <v>122</v>
      </c>
      <c r="BK413" s="203">
        <f>SUM(BK414:BK438)</f>
        <v>0</v>
      </c>
    </row>
    <row r="414" spans="1:65" s="2" customFormat="1" ht="24.15" customHeight="1">
      <c r="A414" s="40"/>
      <c r="B414" s="41"/>
      <c r="C414" s="206" t="s">
        <v>625</v>
      </c>
      <c r="D414" s="206" t="s">
        <v>124</v>
      </c>
      <c r="E414" s="207" t="s">
        <v>626</v>
      </c>
      <c r="F414" s="208" t="s">
        <v>627</v>
      </c>
      <c r="G414" s="209" t="s">
        <v>227</v>
      </c>
      <c r="H414" s="210">
        <v>743.841</v>
      </c>
      <c r="I414" s="211"/>
      <c r="J414" s="212">
        <f>ROUND(I414*H414,2)</f>
        <v>0</v>
      </c>
      <c r="K414" s="208" t="s">
        <v>128</v>
      </c>
      <c r="L414" s="46"/>
      <c r="M414" s="213" t="s">
        <v>19</v>
      </c>
      <c r="N414" s="214" t="s">
        <v>43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129</v>
      </c>
      <c r="AT414" s="217" t="s">
        <v>124</v>
      </c>
      <c r="AU414" s="217" t="s">
        <v>82</v>
      </c>
      <c r="AY414" s="19" t="s">
        <v>122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80</v>
      </c>
      <c r="BK414" s="218">
        <f>ROUND(I414*H414,2)</f>
        <v>0</v>
      </c>
      <c r="BL414" s="19" t="s">
        <v>129</v>
      </c>
      <c r="BM414" s="217" t="s">
        <v>628</v>
      </c>
    </row>
    <row r="415" spans="1:47" s="2" customFormat="1" ht="12">
      <c r="A415" s="40"/>
      <c r="B415" s="41"/>
      <c r="C415" s="42"/>
      <c r="D415" s="219" t="s">
        <v>131</v>
      </c>
      <c r="E415" s="42"/>
      <c r="F415" s="220" t="s">
        <v>629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131</v>
      </c>
      <c r="AU415" s="19" t="s">
        <v>82</v>
      </c>
    </row>
    <row r="416" spans="1:65" s="2" customFormat="1" ht="24.15" customHeight="1">
      <c r="A416" s="40"/>
      <c r="B416" s="41"/>
      <c r="C416" s="206" t="s">
        <v>630</v>
      </c>
      <c r="D416" s="206" t="s">
        <v>124</v>
      </c>
      <c r="E416" s="207" t="s">
        <v>631</v>
      </c>
      <c r="F416" s="208" t="s">
        <v>632</v>
      </c>
      <c r="G416" s="209" t="s">
        <v>227</v>
      </c>
      <c r="H416" s="210">
        <v>14132.979</v>
      </c>
      <c r="I416" s="211"/>
      <c r="J416" s="212">
        <f>ROUND(I416*H416,2)</f>
        <v>0</v>
      </c>
      <c r="K416" s="208" t="s">
        <v>128</v>
      </c>
      <c r="L416" s="46"/>
      <c r="M416" s="213" t="s">
        <v>19</v>
      </c>
      <c r="N416" s="214" t="s">
        <v>43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129</v>
      </c>
      <c r="AT416" s="217" t="s">
        <v>124</v>
      </c>
      <c r="AU416" s="217" t="s">
        <v>82</v>
      </c>
      <c r="AY416" s="19" t="s">
        <v>122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80</v>
      </c>
      <c r="BK416" s="218">
        <f>ROUND(I416*H416,2)</f>
        <v>0</v>
      </c>
      <c r="BL416" s="19" t="s">
        <v>129</v>
      </c>
      <c r="BM416" s="217" t="s">
        <v>633</v>
      </c>
    </row>
    <row r="417" spans="1:47" s="2" customFormat="1" ht="12">
      <c r="A417" s="40"/>
      <c r="B417" s="41"/>
      <c r="C417" s="42"/>
      <c r="D417" s="219" t="s">
        <v>131</v>
      </c>
      <c r="E417" s="42"/>
      <c r="F417" s="220" t="s">
        <v>634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131</v>
      </c>
      <c r="AU417" s="19" t="s">
        <v>82</v>
      </c>
    </row>
    <row r="418" spans="1:51" s="14" customFormat="1" ht="12">
      <c r="A418" s="14"/>
      <c r="B418" s="235"/>
      <c r="C418" s="236"/>
      <c r="D418" s="226" t="s">
        <v>133</v>
      </c>
      <c r="E418" s="237" t="s">
        <v>19</v>
      </c>
      <c r="F418" s="238" t="s">
        <v>635</v>
      </c>
      <c r="G418" s="236"/>
      <c r="H418" s="239">
        <v>14132.979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133</v>
      </c>
      <c r="AU418" s="245" t="s">
        <v>82</v>
      </c>
      <c r="AV418" s="14" t="s">
        <v>82</v>
      </c>
      <c r="AW418" s="14" t="s">
        <v>33</v>
      </c>
      <c r="AX418" s="14" t="s">
        <v>80</v>
      </c>
      <c r="AY418" s="245" t="s">
        <v>122</v>
      </c>
    </row>
    <row r="419" spans="1:65" s="2" customFormat="1" ht="16.5" customHeight="1">
      <c r="A419" s="40"/>
      <c r="B419" s="41"/>
      <c r="C419" s="206" t="s">
        <v>636</v>
      </c>
      <c r="D419" s="206" t="s">
        <v>124</v>
      </c>
      <c r="E419" s="207" t="s">
        <v>637</v>
      </c>
      <c r="F419" s="208" t="s">
        <v>638</v>
      </c>
      <c r="G419" s="209" t="s">
        <v>227</v>
      </c>
      <c r="H419" s="210">
        <v>743.841</v>
      </c>
      <c r="I419" s="211"/>
      <c r="J419" s="212">
        <f>ROUND(I419*H419,2)</f>
        <v>0</v>
      </c>
      <c r="K419" s="208" t="s">
        <v>128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129</v>
      </c>
      <c r="AT419" s="217" t="s">
        <v>124</v>
      </c>
      <c r="AU419" s="217" t="s">
        <v>82</v>
      </c>
      <c r="AY419" s="19" t="s">
        <v>122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80</v>
      </c>
      <c r="BK419" s="218">
        <f>ROUND(I419*H419,2)</f>
        <v>0</v>
      </c>
      <c r="BL419" s="19" t="s">
        <v>129</v>
      </c>
      <c r="BM419" s="217" t="s">
        <v>639</v>
      </c>
    </row>
    <row r="420" spans="1:47" s="2" customFormat="1" ht="12">
      <c r="A420" s="40"/>
      <c r="B420" s="41"/>
      <c r="C420" s="42"/>
      <c r="D420" s="219" t="s">
        <v>131</v>
      </c>
      <c r="E420" s="42"/>
      <c r="F420" s="220" t="s">
        <v>640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131</v>
      </c>
      <c r="AU420" s="19" t="s">
        <v>82</v>
      </c>
    </row>
    <row r="421" spans="1:51" s="14" customFormat="1" ht="12">
      <c r="A421" s="14"/>
      <c r="B421" s="235"/>
      <c r="C421" s="236"/>
      <c r="D421" s="226" t="s">
        <v>133</v>
      </c>
      <c r="E421" s="237" t="s">
        <v>19</v>
      </c>
      <c r="F421" s="238" t="s">
        <v>641</v>
      </c>
      <c r="G421" s="236"/>
      <c r="H421" s="239">
        <v>743.841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133</v>
      </c>
      <c r="AU421" s="245" t="s">
        <v>82</v>
      </c>
      <c r="AV421" s="14" t="s">
        <v>82</v>
      </c>
      <c r="AW421" s="14" t="s">
        <v>33</v>
      </c>
      <c r="AX421" s="14" t="s">
        <v>80</v>
      </c>
      <c r="AY421" s="245" t="s">
        <v>122</v>
      </c>
    </row>
    <row r="422" spans="1:65" s="2" customFormat="1" ht="24.15" customHeight="1">
      <c r="A422" s="40"/>
      <c r="B422" s="41"/>
      <c r="C422" s="206" t="s">
        <v>642</v>
      </c>
      <c r="D422" s="206" t="s">
        <v>124</v>
      </c>
      <c r="E422" s="207" t="s">
        <v>643</v>
      </c>
      <c r="F422" s="208" t="s">
        <v>644</v>
      </c>
      <c r="G422" s="209" t="s">
        <v>227</v>
      </c>
      <c r="H422" s="210">
        <v>55.064</v>
      </c>
      <c r="I422" s="211"/>
      <c r="J422" s="212">
        <f>ROUND(I422*H422,2)</f>
        <v>0</v>
      </c>
      <c r="K422" s="208" t="s">
        <v>128</v>
      </c>
      <c r="L422" s="46"/>
      <c r="M422" s="213" t="s">
        <v>19</v>
      </c>
      <c r="N422" s="214" t="s">
        <v>43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129</v>
      </c>
      <c r="AT422" s="217" t="s">
        <v>124</v>
      </c>
      <c r="AU422" s="217" t="s">
        <v>82</v>
      </c>
      <c r="AY422" s="19" t="s">
        <v>122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80</v>
      </c>
      <c r="BK422" s="218">
        <f>ROUND(I422*H422,2)</f>
        <v>0</v>
      </c>
      <c r="BL422" s="19" t="s">
        <v>129</v>
      </c>
      <c r="BM422" s="217" t="s">
        <v>645</v>
      </c>
    </row>
    <row r="423" spans="1:47" s="2" customFormat="1" ht="12">
      <c r="A423" s="40"/>
      <c r="B423" s="41"/>
      <c r="C423" s="42"/>
      <c r="D423" s="219" t="s">
        <v>131</v>
      </c>
      <c r="E423" s="42"/>
      <c r="F423" s="220" t="s">
        <v>646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131</v>
      </c>
      <c r="AU423" s="19" t="s">
        <v>82</v>
      </c>
    </row>
    <row r="424" spans="1:51" s="14" customFormat="1" ht="12">
      <c r="A424" s="14"/>
      <c r="B424" s="235"/>
      <c r="C424" s="236"/>
      <c r="D424" s="226" t="s">
        <v>133</v>
      </c>
      <c r="E424" s="237" t="s">
        <v>19</v>
      </c>
      <c r="F424" s="238" t="s">
        <v>647</v>
      </c>
      <c r="G424" s="236"/>
      <c r="H424" s="239">
        <v>3.9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133</v>
      </c>
      <c r="AU424" s="245" t="s">
        <v>82</v>
      </c>
      <c r="AV424" s="14" t="s">
        <v>82</v>
      </c>
      <c r="AW424" s="14" t="s">
        <v>33</v>
      </c>
      <c r="AX424" s="14" t="s">
        <v>72</v>
      </c>
      <c r="AY424" s="245" t="s">
        <v>122</v>
      </c>
    </row>
    <row r="425" spans="1:51" s="14" customFormat="1" ht="12">
      <c r="A425" s="14"/>
      <c r="B425" s="235"/>
      <c r="C425" s="236"/>
      <c r="D425" s="226" t="s">
        <v>133</v>
      </c>
      <c r="E425" s="237" t="s">
        <v>19</v>
      </c>
      <c r="F425" s="238" t="s">
        <v>648</v>
      </c>
      <c r="G425" s="236"/>
      <c r="H425" s="239">
        <v>44.294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133</v>
      </c>
      <c r="AU425" s="245" t="s">
        <v>82</v>
      </c>
      <c r="AV425" s="14" t="s">
        <v>82</v>
      </c>
      <c r="AW425" s="14" t="s">
        <v>33</v>
      </c>
      <c r="AX425" s="14" t="s">
        <v>72</v>
      </c>
      <c r="AY425" s="245" t="s">
        <v>122</v>
      </c>
    </row>
    <row r="426" spans="1:51" s="14" customFormat="1" ht="12">
      <c r="A426" s="14"/>
      <c r="B426" s="235"/>
      <c r="C426" s="236"/>
      <c r="D426" s="226" t="s">
        <v>133</v>
      </c>
      <c r="E426" s="237" t="s">
        <v>19</v>
      </c>
      <c r="F426" s="238" t="s">
        <v>649</v>
      </c>
      <c r="G426" s="236"/>
      <c r="H426" s="239">
        <v>4.35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133</v>
      </c>
      <c r="AU426" s="245" t="s">
        <v>82</v>
      </c>
      <c r="AV426" s="14" t="s">
        <v>82</v>
      </c>
      <c r="AW426" s="14" t="s">
        <v>33</v>
      </c>
      <c r="AX426" s="14" t="s">
        <v>72</v>
      </c>
      <c r="AY426" s="245" t="s">
        <v>122</v>
      </c>
    </row>
    <row r="427" spans="1:51" s="14" customFormat="1" ht="12">
      <c r="A427" s="14"/>
      <c r="B427" s="235"/>
      <c r="C427" s="236"/>
      <c r="D427" s="226" t="s">
        <v>133</v>
      </c>
      <c r="E427" s="237" t="s">
        <v>19</v>
      </c>
      <c r="F427" s="238" t="s">
        <v>650</v>
      </c>
      <c r="G427" s="236"/>
      <c r="H427" s="239">
        <v>2.52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133</v>
      </c>
      <c r="AU427" s="245" t="s">
        <v>82</v>
      </c>
      <c r="AV427" s="14" t="s">
        <v>82</v>
      </c>
      <c r="AW427" s="14" t="s">
        <v>33</v>
      </c>
      <c r="AX427" s="14" t="s">
        <v>72</v>
      </c>
      <c r="AY427" s="245" t="s">
        <v>122</v>
      </c>
    </row>
    <row r="428" spans="1:51" s="15" customFormat="1" ht="12">
      <c r="A428" s="15"/>
      <c r="B428" s="246"/>
      <c r="C428" s="247"/>
      <c r="D428" s="226" t="s">
        <v>133</v>
      </c>
      <c r="E428" s="248" t="s">
        <v>19</v>
      </c>
      <c r="F428" s="249" t="s">
        <v>197</v>
      </c>
      <c r="G428" s="247"/>
      <c r="H428" s="250">
        <v>55.064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6" t="s">
        <v>133</v>
      </c>
      <c r="AU428" s="256" t="s">
        <v>82</v>
      </c>
      <c r="AV428" s="15" t="s">
        <v>129</v>
      </c>
      <c r="AW428" s="15" t="s">
        <v>33</v>
      </c>
      <c r="AX428" s="15" t="s">
        <v>80</v>
      </c>
      <c r="AY428" s="256" t="s">
        <v>122</v>
      </c>
    </row>
    <row r="429" spans="1:65" s="2" customFormat="1" ht="24.15" customHeight="1">
      <c r="A429" s="40"/>
      <c r="B429" s="41"/>
      <c r="C429" s="206" t="s">
        <v>651</v>
      </c>
      <c r="D429" s="206" t="s">
        <v>124</v>
      </c>
      <c r="E429" s="207" t="s">
        <v>652</v>
      </c>
      <c r="F429" s="208" t="s">
        <v>248</v>
      </c>
      <c r="G429" s="209" t="s">
        <v>227</v>
      </c>
      <c r="H429" s="210">
        <v>347.468</v>
      </c>
      <c r="I429" s="211"/>
      <c r="J429" s="212">
        <f>ROUND(I429*H429,2)</f>
        <v>0</v>
      </c>
      <c r="K429" s="208" t="s">
        <v>128</v>
      </c>
      <c r="L429" s="46"/>
      <c r="M429" s="213" t="s">
        <v>19</v>
      </c>
      <c r="N429" s="214" t="s">
        <v>43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129</v>
      </c>
      <c r="AT429" s="217" t="s">
        <v>124</v>
      </c>
      <c r="AU429" s="217" t="s">
        <v>82</v>
      </c>
      <c r="AY429" s="19" t="s">
        <v>122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80</v>
      </c>
      <c r="BK429" s="218">
        <f>ROUND(I429*H429,2)</f>
        <v>0</v>
      </c>
      <c r="BL429" s="19" t="s">
        <v>129</v>
      </c>
      <c r="BM429" s="217" t="s">
        <v>653</v>
      </c>
    </row>
    <row r="430" spans="1:47" s="2" customFormat="1" ht="12">
      <c r="A430" s="40"/>
      <c r="B430" s="41"/>
      <c r="C430" s="42"/>
      <c r="D430" s="219" t="s">
        <v>131</v>
      </c>
      <c r="E430" s="42"/>
      <c r="F430" s="220" t="s">
        <v>654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131</v>
      </c>
      <c r="AU430" s="19" t="s">
        <v>82</v>
      </c>
    </row>
    <row r="431" spans="1:51" s="14" customFormat="1" ht="12">
      <c r="A431" s="14"/>
      <c r="B431" s="235"/>
      <c r="C431" s="236"/>
      <c r="D431" s="226" t="s">
        <v>133</v>
      </c>
      <c r="E431" s="237" t="s">
        <v>19</v>
      </c>
      <c r="F431" s="238" t="s">
        <v>655</v>
      </c>
      <c r="G431" s="236"/>
      <c r="H431" s="239">
        <v>294.818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133</v>
      </c>
      <c r="AU431" s="245" t="s">
        <v>82</v>
      </c>
      <c r="AV431" s="14" t="s">
        <v>82</v>
      </c>
      <c r="AW431" s="14" t="s">
        <v>33</v>
      </c>
      <c r="AX431" s="14" t="s">
        <v>72</v>
      </c>
      <c r="AY431" s="245" t="s">
        <v>122</v>
      </c>
    </row>
    <row r="432" spans="1:51" s="14" customFormat="1" ht="12">
      <c r="A432" s="14"/>
      <c r="B432" s="235"/>
      <c r="C432" s="236"/>
      <c r="D432" s="226" t="s">
        <v>133</v>
      </c>
      <c r="E432" s="237" t="s">
        <v>19</v>
      </c>
      <c r="F432" s="238" t="s">
        <v>656</v>
      </c>
      <c r="G432" s="236"/>
      <c r="H432" s="239">
        <v>52.65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5" t="s">
        <v>133</v>
      </c>
      <c r="AU432" s="245" t="s">
        <v>82</v>
      </c>
      <c r="AV432" s="14" t="s">
        <v>82</v>
      </c>
      <c r="AW432" s="14" t="s">
        <v>33</v>
      </c>
      <c r="AX432" s="14" t="s">
        <v>72</v>
      </c>
      <c r="AY432" s="245" t="s">
        <v>122</v>
      </c>
    </row>
    <row r="433" spans="1:51" s="15" customFormat="1" ht="12">
      <c r="A433" s="15"/>
      <c r="B433" s="246"/>
      <c r="C433" s="247"/>
      <c r="D433" s="226" t="s">
        <v>133</v>
      </c>
      <c r="E433" s="248" t="s">
        <v>19</v>
      </c>
      <c r="F433" s="249" t="s">
        <v>197</v>
      </c>
      <c r="G433" s="247"/>
      <c r="H433" s="250">
        <v>347.468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6" t="s">
        <v>133</v>
      </c>
      <c r="AU433" s="256" t="s">
        <v>82</v>
      </c>
      <c r="AV433" s="15" t="s">
        <v>129</v>
      </c>
      <c r="AW433" s="15" t="s">
        <v>33</v>
      </c>
      <c r="AX433" s="15" t="s">
        <v>80</v>
      </c>
      <c r="AY433" s="256" t="s">
        <v>122</v>
      </c>
    </row>
    <row r="434" spans="1:65" s="2" customFormat="1" ht="24.15" customHeight="1">
      <c r="A434" s="40"/>
      <c r="B434" s="41"/>
      <c r="C434" s="206" t="s">
        <v>657</v>
      </c>
      <c r="D434" s="206" t="s">
        <v>124</v>
      </c>
      <c r="E434" s="207" t="s">
        <v>658</v>
      </c>
      <c r="F434" s="208" t="s">
        <v>659</v>
      </c>
      <c r="G434" s="209" t="s">
        <v>227</v>
      </c>
      <c r="H434" s="210">
        <v>341.31</v>
      </c>
      <c r="I434" s="211"/>
      <c r="J434" s="212">
        <f>ROUND(I434*H434,2)</f>
        <v>0</v>
      </c>
      <c r="K434" s="208" t="s">
        <v>128</v>
      </c>
      <c r="L434" s="46"/>
      <c r="M434" s="213" t="s">
        <v>19</v>
      </c>
      <c r="N434" s="214" t="s">
        <v>43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129</v>
      </c>
      <c r="AT434" s="217" t="s">
        <v>124</v>
      </c>
      <c r="AU434" s="217" t="s">
        <v>82</v>
      </c>
      <c r="AY434" s="19" t="s">
        <v>122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80</v>
      </c>
      <c r="BK434" s="218">
        <f>ROUND(I434*H434,2)</f>
        <v>0</v>
      </c>
      <c r="BL434" s="19" t="s">
        <v>129</v>
      </c>
      <c r="BM434" s="217" t="s">
        <v>660</v>
      </c>
    </row>
    <row r="435" spans="1:47" s="2" customFormat="1" ht="12">
      <c r="A435" s="40"/>
      <c r="B435" s="41"/>
      <c r="C435" s="42"/>
      <c r="D435" s="219" t="s">
        <v>131</v>
      </c>
      <c r="E435" s="42"/>
      <c r="F435" s="220" t="s">
        <v>661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131</v>
      </c>
      <c r="AU435" s="19" t="s">
        <v>82</v>
      </c>
    </row>
    <row r="436" spans="1:51" s="14" customFormat="1" ht="12">
      <c r="A436" s="14"/>
      <c r="B436" s="235"/>
      <c r="C436" s="236"/>
      <c r="D436" s="226" t="s">
        <v>133</v>
      </c>
      <c r="E436" s="237" t="s">
        <v>19</v>
      </c>
      <c r="F436" s="238" t="s">
        <v>662</v>
      </c>
      <c r="G436" s="236"/>
      <c r="H436" s="239">
        <v>39.941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133</v>
      </c>
      <c r="AU436" s="245" t="s">
        <v>82</v>
      </c>
      <c r="AV436" s="14" t="s">
        <v>82</v>
      </c>
      <c r="AW436" s="14" t="s">
        <v>33</v>
      </c>
      <c r="AX436" s="14" t="s">
        <v>72</v>
      </c>
      <c r="AY436" s="245" t="s">
        <v>122</v>
      </c>
    </row>
    <row r="437" spans="1:51" s="14" customFormat="1" ht="12">
      <c r="A437" s="14"/>
      <c r="B437" s="235"/>
      <c r="C437" s="236"/>
      <c r="D437" s="226" t="s">
        <v>133</v>
      </c>
      <c r="E437" s="237" t="s">
        <v>19</v>
      </c>
      <c r="F437" s="238" t="s">
        <v>663</v>
      </c>
      <c r="G437" s="236"/>
      <c r="H437" s="239">
        <v>301.369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133</v>
      </c>
      <c r="AU437" s="245" t="s">
        <v>82</v>
      </c>
      <c r="AV437" s="14" t="s">
        <v>82</v>
      </c>
      <c r="AW437" s="14" t="s">
        <v>33</v>
      </c>
      <c r="AX437" s="14" t="s">
        <v>72</v>
      </c>
      <c r="AY437" s="245" t="s">
        <v>122</v>
      </c>
    </row>
    <row r="438" spans="1:51" s="15" customFormat="1" ht="12">
      <c r="A438" s="15"/>
      <c r="B438" s="246"/>
      <c r="C438" s="247"/>
      <c r="D438" s="226" t="s">
        <v>133</v>
      </c>
      <c r="E438" s="248" t="s">
        <v>19</v>
      </c>
      <c r="F438" s="249" t="s">
        <v>197</v>
      </c>
      <c r="G438" s="247"/>
      <c r="H438" s="250">
        <v>341.31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6" t="s">
        <v>133</v>
      </c>
      <c r="AU438" s="256" t="s">
        <v>82</v>
      </c>
      <c r="AV438" s="15" t="s">
        <v>129</v>
      </c>
      <c r="AW438" s="15" t="s">
        <v>33</v>
      </c>
      <c r="AX438" s="15" t="s">
        <v>80</v>
      </c>
      <c r="AY438" s="256" t="s">
        <v>122</v>
      </c>
    </row>
    <row r="439" spans="1:63" s="12" customFormat="1" ht="22.8" customHeight="1">
      <c r="A439" s="12"/>
      <c r="B439" s="190"/>
      <c r="C439" s="191"/>
      <c r="D439" s="192" t="s">
        <v>71</v>
      </c>
      <c r="E439" s="204" t="s">
        <v>664</v>
      </c>
      <c r="F439" s="204" t="s">
        <v>665</v>
      </c>
      <c r="G439" s="191"/>
      <c r="H439" s="191"/>
      <c r="I439" s="194"/>
      <c r="J439" s="205">
        <f>BK439</f>
        <v>0</v>
      </c>
      <c r="K439" s="191"/>
      <c r="L439" s="196"/>
      <c r="M439" s="197"/>
      <c r="N439" s="198"/>
      <c r="O439" s="198"/>
      <c r="P439" s="199">
        <f>SUM(P440:P441)</f>
        <v>0</v>
      </c>
      <c r="Q439" s="198"/>
      <c r="R439" s="199">
        <f>SUM(R440:R441)</f>
        <v>0</v>
      </c>
      <c r="S439" s="198"/>
      <c r="T439" s="200">
        <f>SUM(T440:T441)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1" t="s">
        <v>80</v>
      </c>
      <c r="AT439" s="202" t="s">
        <v>71</v>
      </c>
      <c r="AU439" s="202" t="s">
        <v>80</v>
      </c>
      <c r="AY439" s="201" t="s">
        <v>122</v>
      </c>
      <c r="BK439" s="203">
        <f>SUM(BK440:BK441)</f>
        <v>0</v>
      </c>
    </row>
    <row r="440" spans="1:65" s="2" customFormat="1" ht="24.15" customHeight="1">
      <c r="A440" s="40"/>
      <c r="B440" s="41"/>
      <c r="C440" s="206" t="s">
        <v>666</v>
      </c>
      <c r="D440" s="206" t="s">
        <v>124</v>
      </c>
      <c r="E440" s="207" t="s">
        <v>667</v>
      </c>
      <c r="F440" s="208" t="s">
        <v>668</v>
      </c>
      <c r="G440" s="209" t="s">
        <v>227</v>
      </c>
      <c r="H440" s="210">
        <v>1325.337</v>
      </c>
      <c r="I440" s="211"/>
      <c r="J440" s="212">
        <f>ROUND(I440*H440,2)</f>
        <v>0</v>
      </c>
      <c r="K440" s="208" t="s">
        <v>128</v>
      </c>
      <c r="L440" s="46"/>
      <c r="M440" s="213" t="s">
        <v>19</v>
      </c>
      <c r="N440" s="214" t="s">
        <v>43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129</v>
      </c>
      <c r="AT440" s="217" t="s">
        <v>124</v>
      </c>
      <c r="AU440" s="217" t="s">
        <v>82</v>
      </c>
      <c r="AY440" s="19" t="s">
        <v>122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80</v>
      </c>
      <c r="BK440" s="218">
        <f>ROUND(I440*H440,2)</f>
        <v>0</v>
      </c>
      <c r="BL440" s="19" t="s">
        <v>129</v>
      </c>
      <c r="BM440" s="217" t="s">
        <v>669</v>
      </c>
    </row>
    <row r="441" spans="1:47" s="2" customFormat="1" ht="12">
      <c r="A441" s="40"/>
      <c r="B441" s="41"/>
      <c r="C441" s="42"/>
      <c r="D441" s="219" t="s">
        <v>131</v>
      </c>
      <c r="E441" s="42"/>
      <c r="F441" s="220" t="s">
        <v>670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131</v>
      </c>
      <c r="AU441" s="19" t="s">
        <v>82</v>
      </c>
    </row>
    <row r="442" spans="1:63" s="12" customFormat="1" ht="25.9" customHeight="1">
      <c r="A442" s="12"/>
      <c r="B442" s="190"/>
      <c r="C442" s="191"/>
      <c r="D442" s="192" t="s">
        <v>71</v>
      </c>
      <c r="E442" s="193" t="s">
        <v>671</v>
      </c>
      <c r="F442" s="193" t="s">
        <v>672</v>
      </c>
      <c r="G442" s="191"/>
      <c r="H442" s="191"/>
      <c r="I442" s="194"/>
      <c r="J442" s="195">
        <f>BK442</f>
        <v>0</v>
      </c>
      <c r="K442" s="191"/>
      <c r="L442" s="196"/>
      <c r="M442" s="197"/>
      <c r="N442" s="198"/>
      <c r="O442" s="198"/>
      <c r="P442" s="199">
        <f>SUM(P443:P444)</f>
        <v>0</v>
      </c>
      <c r="Q442" s="198"/>
      <c r="R442" s="199">
        <f>SUM(R443:R444)</f>
        <v>0</v>
      </c>
      <c r="S442" s="198"/>
      <c r="T442" s="200">
        <f>SUM(T443:T444)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01" t="s">
        <v>129</v>
      </c>
      <c r="AT442" s="202" t="s">
        <v>71</v>
      </c>
      <c r="AU442" s="202" t="s">
        <v>72</v>
      </c>
      <c r="AY442" s="201" t="s">
        <v>122</v>
      </c>
      <c r="BK442" s="203">
        <f>SUM(BK443:BK444)</f>
        <v>0</v>
      </c>
    </row>
    <row r="443" spans="1:65" s="2" customFormat="1" ht="16.5" customHeight="1">
      <c r="A443" s="40"/>
      <c r="B443" s="41"/>
      <c r="C443" s="206" t="s">
        <v>673</v>
      </c>
      <c r="D443" s="206" t="s">
        <v>124</v>
      </c>
      <c r="E443" s="207" t="s">
        <v>674</v>
      </c>
      <c r="F443" s="208" t="s">
        <v>675</v>
      </c>
      <c r="G443" s="209" t="s">
        <v>676</v>
      </c>
      <c r="H443" s="210">
        <v>50</v>
      </c>
      <c r="I443" s="211"/>
      <c r="J443" s="212">
        <f>ROUND(I443*H443,2)</f>
        <v>0</v>
      </c>
      <c r="K443" s="208" t="s">
        <v>128</v>
      </c>
      <c r="L443" s="46"/>
      <c r="M443" s="213" t="s">
        <v>19</v>
      </c>
      <c r="N443" s="214" t="s">
        <v>43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677</v>
      </c>
      <c r="AT443" s="217" t="s">
        <v>124</v>
      </c>
      <c r="AU443" s="217" t="s">
        <v>80</v>
      </c>
      <c r="AY443" s="19" t="s">
        <v>122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80</v>
      </c>
      <c r="BK443" s="218">
        <f>ROUND(I443*H443,2)</f>
        <v>0</v>
      </c>
      <c r="BL443" s="19" t="s">
        <v>677</v>
      </c>
      <c r="BM443" s="217" t="s">
        <v>678</v>
      </c>
    </row>
    <row r="444" spans="1:47" s="2" customFormat="1" ht="12">
      <c r="A444" s="40"/>
      <c r="B444" s="41"/>
      <c r="C444" s="42"/>
      <c r="D444" s="219" t="s">
        <v>131</v>
      </c>
      <c r="E444" s="42"/>
      <c r="F444" s="220" t="s">
        <v>679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131</v>
      </c>
      <c r="AU444" s="19" t="s">
        <v>80</v>
      </c>
    </row>
    <row r="445" spans="1:63" s="12" customFormat="1" ht="25.9" customHeight="1">
      <c r="A445" s="12"/>
      <c r="B445" s="190"/>
      <c r="C445" s="191"/>
      <c r="D445" s="192" t="s">
        <v>71</v>
      </c>
      <c r="E445" s="193" t="s">
        <v>680</v>
      </c>
      <c r="F445" s="193" t="s">
        <v>681</v>
      </c>
      <c r="G445" s="191"/>
      <c r="H445" s="191"/>
      <c r="I445" s="194"/>
      <c r="J445" s="195">
        <f>BK445</f>
        <v>0</v>
      </c>
      <c r="K445" s="191"/>
      <c r="L445" s="196"/>
      <c r="M445" s="197"/>
      <c r="N445" s="198"/>
      <c r="O445" s="198"/>
      <c r="P445" s="199">
        <f>P446+P458+P467</f>
        <v>0</v>
      </c>
      <c r="Q445" s="198"/>
      <c r="R445" s="199">
        <f>R446+R458+R467</f>
        <v>0</v>
      </c>
      <c r="S445" s="198"/>
      <c r="T445" s="200">
        <f>T446+T458+T467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1" t="s">
        <v>157</v>
      </c>
      <c r="AT445" s="202" t="s">
        <v>71</v>
      </c>
      <c r="AU445" s="202" t="s">
        <v>72</v>
      </c>
      <c r="AY445" s="201" t="s">
        <v>122</v>
      </c>
      <c r="BK445" s="203">
        <f>BK446+BK458+BK467</f>
        <v>0</v>
      </c>
    </row>
    <row r="446" spans="1:63" s="12" customFormat="1" ht="22.8" customHeight="1">
      <c r="A446" s="12"/>
      <c r="B446" s="190"/>
      <c r="C446" s="191"/>
      <c r="D446" s="192" t="s">
        <v>71</v>
      </c>
      <c r="E446" s="204" t="s">
        <v>682</v>
      </c>
      <c r="F446" s="204" t="s">
        <v>683</v>
      </c>
      <c r="G446" s="191"/>
      <c r="H446" s="191"/>
      <c r="I446" s="194"/>
      <c r="J446" s="205">
        <f>BK446</f>
        <v>0</v>
      </c>
      <c r="K446" s="191"/>
      <c r="L446" s="196"/>
      <c r="M446" s="197"/>
      <c r="N446" s="198"/>
      <c r="O446" s="198"/>
      <c r="P446" s="199">
        <f>SUM(P447:P457)</f>
        <v>0</v>
      </c>
      <c r="Q446" s="198"/>
      <c r="R446" s="199">
        <f>SUM(R447:R457)</f>
        <v>0</v>
      </c>
      <c r="S446" s="198"/>
      <c r="T446" s="200">
        <f>SUM(T447:T457)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01" t="s">
        <v>157</v>
      </c>
      <c r="AT446" s="202" t="s">
        <v>71</v>
      </c>
      <c r="AU446" s="202" t="s">
        <v>80</v>
      </c>
      <c r="AY446" s="201" t="s">
        <v>122</v>
      </c>
      <c r="BK446" s="203">
        <f>SUM(BK447:BK457)</f>
        <v>0</v>
      </c>
    </row>
    <row r="447" spans="1:65" s="2" customFormat="1" ht="16.5" customHeight="1">
      <c r="A447" s="40"/>
      <c r="B447" s="41"/>
      <c r="C447" s="206" t="s">
        <v>684</v>
      </c>
      <c r="D447" s="206" t="s">
        <v>124</v>
      </c>
      <c r="E447" s="207" t="s">
        <v>685</v>
      </c>
      <c r="F447" s="208" t="s">
        <v>686</v>
      </c>
      <c r="G447" s="209" t="s">
        <v>687</v>
      </c>
      <c r="H447" s="210">
        <v>1</v>
      </c>
      <c r="I447" s="211"/>
      <c r="J447" s="212">
        <f>ROUND(I447*H447,2)</f>
        <v>0</v>
      </c>
      <c r="K447" s="208" t="s">
        <v>19</v>
      </c>
      <c r="L447" s="46"/>
      <c r="M447" s="213" t="s">
        <v>19</v>
      </c>
      <c r="N447" s="214" t="s">
        <v>43</v>
      </c>
      <c r="O447" s="86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688</v>
      </c>
      <c r="AT447" s="217" t="s">
        <v>124</v>
      </c>
      <c r="AU447" s="217" t="s">
        <v>82</v>
      </c>
      <c r="AY447" s="19" t="s">
        <v>122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80</v>
      </c>
      <c r="BK447" s="218">
        <f>ROUND(I447*H447,2)</f>
        <v>0</v>
      </c>
      <c r="BL447" s="19" t="s">
        <v>688</v>
      </c>
      <c r="BM447" s="217" t="s">
        <v>689</v>
      </c>
    </row>
    <row r="448" spans="1:65" s="2" customFormat="1" ht="16.5" customHeight="1">
      <c r="A448" s="40"/>
      <c r="B448" s="41"/>
      <c r="C448" s="206" t="s">
        <v>690</v>
      </c>
      <c r="D448" s="206" t="s">
        <v>124</v>
      </c>
      <c r="E448" s="207" t="s">
        <v>691</v>
      </c>
      <c r="F448" s="208" t="s">
        <v>692</v>
      </c>
      <c r="G448" s="209" t="s">
        <v>693</v>
      </c>
      <c r="H448" s="210">
        <v>10</v>
      </c>
      <c r="I448" s="211"/>
      <c r="J448" s="212">
        <f>ROUND(I448*H448,2)</f>
        <v>0</v>
      </c>
      <c r="K448" s="208" t="s">
        <v>19</v>
      </c>
      <c r="L448" s="46"/>
      <c r="M448" s="213" t="s">
        <v>19</v>
      </c>
      <c r="N448" s="214" t="s">
        <v>43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688</v>
      </c>
      <c r="AT448" s="217" t="s">
        <v>124</v>
      </c>
      <c r="AU448" s="217" t="s">
        <v>82</v>
      </c>
      <c r="AY448" s="19" t="s">
        <v>122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80</v>
      </c>
      <c r="BK448" s="218">
        <f>ROUND(I448*H448,2)</f>
        <v>0</v>
      </c>
      <c r="BL448" s="19" t="s">
        <v>688</v>
      </c>
      <c r="BM448" s="217" t="s">
        <v>694</v>
      </c>
    </row>
    <row r="449" spans="1:51" s="13" customFormat="1" ht="12">
      <c r="A449" s="13"/>
      <c r="B449" s="224"/>
      <c r="C449" s="225"/>
      <c r="D449" s="226" t="s">
        <v>133</v>
      </c>
      <c r="E449" s="227" t="s">
        <v>19</v>
      </c>
      <c r="F449" s="228" t="s">
        <v>695</v>
      </c>
      <c r="G449" s="225"/>
      <c r="H449" s="227" t="s">
        <v>19</v>
      </c>
      <c r="I449" s="229"/>
      <c r="J449" s="225"/>
      <c r="K449" s="225"/>
      <c r="L449" s="230"/>
      <c r="M449" s="231"/>
      <c r="N449" s="232"/>
      <c r="O449" s="232"/>
      <c r="P449" s="232"/>
      <c r="Q449" s="232"/>
      <c r="R449" s="232"/>
      <c r="S449" s="232"/>
      <c r="T449" s="23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4" t="s">
        <v>133</v>
      </c>
      <c r="AU449" s="234" t="s">
        <v>82</v>
      </c>
      <c r="AV449" s="13" t="s">
        <v>80</v>
      </c>
      <c r="AW449" s="13" t="s">
        <v>33</v>
      </c>
      <c r="AX449" s="13" t="s">
        <v>72</v>
      </c>
      <c r="AY449" s="234" t="s">
        <v>122</v>
      </c>
    </row>
    <row r="450" spans="1:51" s="14" customFormat="1" ht="12">
      <c r="A450" s="14"/>
      <c r="B450" s="235"/>
      <c r="C450" s="236"/>
      <c r="D450" s="226" t="s">
        <v>133</v>
      </c>
      <c r="E450" s="237" t="s">
        <v>19</v>
      </c>
      <c r="F450" s="238" t="s">
        <v>188</v>
      </c>
      <c r="G450" s="236"/>
      <c r="H450" s="239">
        <v>10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133</v>
      </c>
      <c r="AU450" s="245" t="s">
        <v>82</v>
      </c>
      <c r="AV450" s="14" t="s">
        <v>82</v>
      </c>
      <c r="AW450" s="14" t="s">
        <v>33</v>
      </c>
      <c r="AX450" s="14" t="s">
        <v>80</v>
      </c>
      <c r="AY450" s="245" t="s">
        <v>122</v>
      </c>
    </row>
    <row r="451" spans="1:65" s="2" customFormat="1" ht="16.5" customHeight="1">
      <c r="A451" s="40"/>
      <c r="B451" s="41"/>
      <c r="C451" s="206" t="s">
        <v>696</v>
      </c>
      <c r="D451" s="206" t="s">
        <v>124</v>
      </c>
      <c r="E451" s="207" t="s">
        <v>697</v>
      </c>
      <c r="F451" s="208" t="s">
        <v>698</v>
      </c>
      <c r="G451" s="209" t="s">
        <v>693</v>
      </c>
      <c r="H451" s="210">
        <v>15</v>
      </c>
      <c r="I451" s="211"/>
      <c r="J451" s="212">
        <f>ROUND(I451*H451,2)</f>
        <v>0</v>
      </c>
      <c r="K451" s="208" t="s">
        <v>19</v>
      </c>
      <c r="L451" s="46"/>
      <c r="M451" s="213" t="s">
        <v>19</v>
      </c>
      <c r="N451" s="214" t="s">
        <v>43</v>
      </c>
      <c r="O451" s="86"/>
      <c r="P451" s="215">
        <f>O451*H451</f>
        <v>0</v>
      </c>
      <c r="Q451" s="215">
        <v>0</v>
      </c>
      <c r="R451" s="215">
        <f>Q451*H451</f>
        <v>0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688</v>
      </c>
      <c r="AT451" s="217" t="s">
        <v>124</v>
      </c>
      <c r="AU451" s="217" t="s">
        <v>82</v>
      </c>
      <c r="AY451" s="19" t="s">
        <v>122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80</v>
      </c>
      <c r="BK451" s="218">
        <f>ROUND(I451*H451,2)</f>
        <v>0</v>
      </c>
      <c r="BL451" s="19" t="s">
        <v>688</v>
      </c>
      <c r="BM451" s="217" t="s">
        <v>699</v>
      </c>
    </row>
    <row r="452" spans="1:51" s="13" customFormat="1" ht="12">
      <c r="A452" s="13"/>
      <c r="B452" s="224"/>
      <c r="C452" s="225"/>
      <c r="D452" s="226" t="s">
        <v>133</v>
      </c>
      <c r="E452" s="227" t="s">
        <v>19</v>
      </c>
      <c r="F452" s="228" t="s">
        <v>695</v>
      </c>
      <c r="G452" s="225"/>
      <c r="H452" s="227" t="s">
        <v>19</v>
      </c>
      <c r="I452" s="229"/>
      <c r="J452" s="225"/>
      <c r="K452" s="225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133</v>
      </c>
      <c r="AU452" s="234" t="s">
        <v>82</v>
      </c>
      <c r="AV452" s="13" t="s">
        <v>80</v>
      </c>
      <c r="AW452" s="13" t="s">
        <v>33</v>
      </c>
      <c r="AX452" s="13" t="s">
        <v>72</v>
      </c>
      <c r="AY452" s="234" t="s">
        <v>122</v>
      </c>
    </row>
    <row r="453" spans="1:51" s="14" customFormat="1" ht="12">
      <c r="A453" s="14"/>
      <c r="B453" s="235"/>
      <c r="C453" s="236"/>
      <c r="D453" s="226" t="s">
        <v>133</v>
      </c>
      <c r="E453" s="237" t="s">
        <v>19</v>
      </c>
      <c r="F453" s="238" t="s">
        <v>135</v>
      </c>
      <c r="G453" s="236"/>
      <c r="H453" s="239">
        <v>15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133</v>
      </c>
      <c r="AU453" s="245" t="s">
        <v>82</v>
      </c>
      <c r="AV453" s="14" t="s">
        <v>82</v>
      </c>
      <c r="AW453" s="14" t="s">
        <v>33</v>
      </c>
      <c r="AX453" s="14" t="s">
        <v>80</v>
      </c>
      <c r="AY453" s="245" t="s">
        <v>122</v>
      </c>
    </row>
    <row r="454" spans="1:65" s="2" customFormat="1" ht="16.5" customHeight="1">
      <c r="A454" s="40"/>
      <c r="B454" s="41"/>
      <c r="C454" s="206" t="s">
        <v>700</v>
      </c>
      <c r="D454" s="206" t="s">
        <v>124</v>
      </c>
      <c r="E454" s="207" t="s">
        <v>701</v>
      </c>
      <c r="F454" s="208" t="s">
        <v>702</v>
      </c>
      <c r="G454" s="209" t="s">
        <v>693</v>
      </c>
      <c r="H454" s="210">
        <v>20</v>
      </c>
      <c r="I454" s="211"/>
      <c r="J454" s="212">
        <f>ROUND(I454*H454,2)</f>
        <v>0</v>
      </c>
      <c r="K454" s="208" t="s">
        <v>19</v>
      </c>
      <c r="L454" s="46"/>
      <c r="M454" s="213" t="s">
        <v>19</v>
      </c>
      <c r="N454" s="214" t="s">
        <v>43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688</v>
      </c>
      <c r="AT454" s="217" t="s">
        <v>124</v>
      </c>
      <c r="AU454" s="217" t="s">
        <v>82</v>
      </c>
      <c r="AY454" s="19" t="s">
        <v>122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80</v>
      </c>
      <c r="BK454" s="218">
        <f>ROUND(I454*H454,2)</f>
        <v>0</v>
      </c>
      <c r="BL454" s="19" t="s">
        <v>688</v>
      </c>
      <c r="BM454" s="217" t="s">
        <v>703</v>
      </c>
    </row>
    <row r="455" spans="1:51" s="13" customFormat="1" ht="12">
      <c r="A455" s="13"/>
      <c r="B455" s="224"/>
      <c r="C455" s="225"/>
      <c r="D455" s="226" t="s">
        <v>133</v>
      </c>
      <c r="E455" s="227" t="s">
        <v>19</v>
      </c>
      <c r="F455" s="228" t="s">
        <v>704</v>
      </c>
      <c r="G455" s="225"/>
      <c r="H455" s="227" t="s">
        <v>19</v>
      </c>
      <c r="I455" s="229"/>
      <c r="J455" s="225"/>
      <c r="K455" s="225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133</v>
      </c>
      <c r="AU455" s="234" t="s">
        <v>82</v>
      </c>
      <c r="AV455" s="13" t="s">
        <v>80</v>
      </c>
      <c r="AW455" s="13" t="s">
        <v>33</v>
      </c>
      <c r="AX455" s="13" t="s">
        <v>72</v>
      </c>
      <c r="AY455" s="234" t="s">
        <v>122</v>
      </c>
    </row>
    <row r="456" spans="1:51" s="14" customFormat="1" ht="12">
      <c r="A456" s="14"/>
      <c r="B456" s="235"/>
      <c r="C456" s="236"/>
      <c r="D456" s="226" t="s">
        <v>133</v>
      </c>
      <c r="E456" s="237" t="s">
        <v>19</v>
      </c>
      <c r="F456" s="238" t="s">
        <v>252</v>
      </c>
      <c r="G456" s="236"/>
      <c r="H456" s="239">
        <v>20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133</v>
      </c>
      <c r="AU456" s="245" t="s">
        <v>82</v>
      </c>
      <c r="AV456" s="14" t="s">
        <v>82</v>
      </c>
      <c r="AW456" s="14" t="s">
        <v>33</v>
      </c>
      <c r="AX456" s="14" t="s">
        <v>80</v>
      </c>
      <c r="AY456" s="245" t="s">
        <v>122</v>
      </c>
    </row>
    <row r="457" spans="1:65" s="2" customFormat="1" ht="16.5" customHeight="1">
      <c r="A457" s="40"/>
      <c r="B457" s="41"/>
      <c r="C457" s="206" t="s">
        <v>705</v>
      </c>
      <c r="D457" s="206" t="s">
        <v>124</v>
      </c>
      <c r="E457" s="207" t="s">
        <v>706</v>
      </c>
      <c r="F457" s="208" t="s">
        <v>707</v>
      </c>
      <c r="G457" s="209" t="s">
        <v>687</v>
      </c>
      <c r="H457" s="210">
        <v>1</v>
      </c>
      <c r="I457" s="211"/>
      <c r="J457" s="212">
        <f>ROUND(I457*H457,2)</f>
        <v>0</v>
      </c>
      <c r="K457" s="208" t="s">
        <v>19</v>
      </c>
      <c r="L457" s="46"/>
      <c r="M457" s="213" t="s">
        <v>19</v>
      </c>
      <c r="N457" s="214" t="s">
        <v>43</v>
      </c>
      <c r="O457" s="86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129</v>
      </c>
      <c r="AT457" s="217" t="s">
        <v>124</v>
      </c>
      <c r="AU457" s="217" t="s">
        <v>82</v>
      </c>
      <c r="AY457" s="19" t="s">
        <v>122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80</v>
      </c>
      <c r="BK457" s="218">
        <f>ROUND(I457*H457,2)</f>
        <v>0</v>
      </c>
      <c r="BL457" s="19" t="s">
        <v>129</v>
      </c>
      <c r="BM457" s="217" t="s">
        <v>708</v>
      </c>
    </row>
    <row r="458" spans="1:63" s="12" customFormat="1" ht="22.8" customHeight="1">
      <c r="A458" s="12"/>
      <c r="B458" s="190"/>
      <c r="C458" s="191"/>
      <c r="D458" s="192" t="s">
        <v>71</v>
      </c>
      <c r="E458" s="204" t="s">
        <v>709</v>
      </c>
      <c r="F458" s="204" t="s">
        <v>710</v>
      </c>
      <c r="G458" s="191"/>
      <c r="H458" s="191"/>
      <c r="I458" s="194"/>
      <c r="J458" s="205">
        <f>BK458</f>
        <v>0</v>
      </c>
      <c r="K458" s="191"/>
      <c r="L458" s="196"/>
      <c r="M458" s="197"/>
      <c r="N458" s="198"/>
      <c r="O458" s="198"/>
      <c r="P458" s="199">
        <f>SUM(P459:P466)</f>
        <v>0</v>
      </c>
      <c r="Q458" s="198"/>
      <c r="R458" s="199">
        <f>SUM(R459:R466)</f>
        <v>0</v>
      </c>
      <c r="S458" s="198"/>
      <c r="T458" s="200">
        <f>SUM(T459:T466)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1" t="s">
        <v>157</v>
      </c>
      <c r="AT458" s="202" t="s">
        <v>71</v>
      </c>
      <c r="AU458" s="202" t="s">
        <v>80</v>
      </c>
      <c r="AY458" s="201" t="s">
        <v>122</v>
      </c>
      <c r="BK458" s="203">
        <f>SUM(BK459:BK466)</f>
        <v>0</v>
      </c>
    </row>
    <row r="459" spans="1:65" s="2" customFormat="1" ht="16.5" customHeight="1">
      <c r="A459" s="40"/>
      <c r="B459" s="41"/>
      <c r="C459" s="206" t="s">
        <v>711</v>
      </c>
      <c r="D459" s="206" t="s">
        <v>124</v>
      </c>
      <c r="E459" s="207" t="s">
        <v>712</v>
      </c>
      <c r="F459" s="208" t="s">
        <v>713</v>
      </c>
      <c r="G459" s="209" t="s">
        <v>714</v>
      </c>
      <c r="H459" s="210">
        <v>1</v>
      </c>
      <c r="I459" s="211"/>
      <c r="J459" s="212">
        <f>ROUND(I459*H459,2)</f>
        <v>0</v>
      </c>
      <c r="K459" s="208" t="s">
        <v>19</v>
      </c>
      <c r="L459" s="46"/>
      <c r="M459" s="213" t="s">
        <v>19</v>
      </c>
      <c r="N459" s="214" t="s">
        <v>43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688</v>
      </c>
      <c r="AT459" s="217" t="s">
        <v>124</v>
      </c>
      <c r="AU459" s="217" t="s">
        <v>82</v>
      </c>
      <c r="AY459" s="19" t="s">
        <v>122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80</v>
      </c>
      <c r="BK459" s="218">
        <f>ROUND(I459*H459,2)</f>
        <v>0</v>
      </c>
      <c r="BL459" s="19" t="s">
        <v>688</v>
      </c>
      <c r="BM459" s="217" t="s">
        <v>715</v>
      </c>
    </row>
    <row r="460" spans="1:65" s="2" customFormat="1" ht="16.5" customHeight="1">
      <c r="A460" s="40"/>
      <c r="B460" s="41"/>
      <c r="C460" s="206" t="s">
        <v>716</v>
      </c>
      <c r="D460" s="206" t="s">
        <v>124</v>
      </c>
      <c r="E460" s="207" t="s">
        <v>717</v>
      </c>
      <c r="F460" s="208" t="s">
        <v>718</v>
      </c>
      <c r="G460" s="209" t="s">
        <v>719</v>
      </c>
      <c r="H460" s="210">
        <v>1</v>
      </c>
      <c r="I460" s="211"/>
      <c r="J460" s="212">
        <f>ROUND(I460*H460,2)</f>
        <v>0</v>
      </c>
      <c r="K460" s="208" t="s">
        <v>19</v>
      </c>
      <c r="L460" s="46"/>
      <c r="M460" s="213" t="s">
        <v>19</v>
      </c>
      <c r="N460" s="214" t="s">
        <v>43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688</v>
      </c>
      <c r="AT460" s="217" t="s">
        <v>124</v>
      </c>
      <c r="AU460" s="217" t="s">
        <v>82</v>
      </c>
      <c r="AY460" s="19" t="s">
        <v>122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80</v>
      </c>
      <c r="BK460" s="218">
        <f>ROUND(I460*H460,2)</f>
        <v>0</v>
      </c>
      <c r="BL460" s="19" t="s">
        <v>688</v>
      </c>
      <c r="BM460" s="217" t="s">
        <v>720</v>
      </c>
    </row>
    <row r="461" spans="1:51" s="14" customFormat="1" ht="12">
      <c r="A461" s="14"/>
      <c r="B461" s="235"/>
      <c r="C461" s="236"/>
      <c r="D461" s="226" t="s">
        <v>133</v>
      </c>
      <c r="E461" s="237" t="s">
        <v>19</v>
      </c>
      <c r="F461" s="238" t="s">
        <v>80</v>
      </c>
      <c r="G461" s="236"/>
      <c r="H461" s="239">
        <v>1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133</v>
      </c>
      <c r="AU461" s="245" t="s">
        <v>82</v>
      </c>
      <c r="AV461" s="14" t="s">
        <v>82</v>
      </c>
      <c r="AW461" s="14" t="s">
        <v>33</v>
      </c>
      <c r="AX461" s="14" t="s">
        <v>80</v>
      </c>
      <c r="AY461" s="245" t="s">
        <v>122</v>
      </c>
    </row>
    <row r="462" spans="1:65" s="2" customFormat="1" ht="16.5" customHeight="1">
      <c r="A462" s="40"/>
      <c r="B462" s="41"/>
      <c r="C462" s="206" t="s">
        <v>721</v>
      </c>
      <c r="D462" s="206" t="s">
        <v>124</v>
      </c>
      <c r="E462" s="207" t="s">
        <v>722</v>
      </c>
      <c r="F462" s="208" t="s">
        <v>723</v>
      </c>
      <c r="G462" s="209" t="s">
        <v>687</v>
      </c>
      <c r="H462" s="210">
        <v>1</v>
      </c>
      <c r="I462" s="211"/>
      <c r="J462" s="212">
        <f>ROUND(I462*H462,2)</f>
        <v>0</v>
      </c>
      <c r="K462" s="208" t="s">
        <v>128</v>
      </c>
      <c r="L462" s="46"/>
      <c r="M462" s="213" t="s">
        <v>19</v>
      </c>
      <c r="N462" s="214" t="s">
        <v>43</v>
      </c>
      <c r="O462" s="86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688</v>
      </c>
      <c r="AT462" s="217" t="s">
        <v>124</v>
      </c>
      <c r="AU462" s="217" t="s">
        <v>82</v>
      </c>
      <c r="AY462" s="19" t="s">
        <v>122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80</v>
      </c>
      <c r="BK462" s="218">
        <f>ROUND(I462*H462,2)</f>
        <v>0</v>
      </c>
      <c r="BL462" s="19" t="s">
        <v>688</v>
      </c>
      <c r="BM462" s="217" t="s">
        <v>724</v>
      </c>
    </row>
    <row r="463" spans="1:47" s="2" customFormat="1" ht="12">
      <c r="A463" s="40"/>
      <c r="B463" s="41"/>
      <c r="C463" s="42"/>
      <c r="D463" s="219" t="s">
        <v>131</v>
      </c>
      <c r="E463" s="42"/>
      <c r="F463" s="220" t="s">
        <v>725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131</v>
      </c>
      <c r="AU463" s="19" t="s">
        <v>82</v>
      </c>
    </row>
    <row r="464" spans="1:51" s="13" customFormat="1" ht="12">
      <c r="A464" s="13"/>
      <c r="B464" s="224"/>
      <c r="C464" s="225"/>
      <c r="D464" s="226" t="s">
        <v>133</v>
      </c>
      <c r="E464" s="227" t="s">
        <v>19</v>
      </c>
      <c r="F464" s="228" t="s">
        <v>726</v>
      </c>
      <c r="G464" s="225"/>
      <c r="H464" s="227" t="s">
        <v>19</v>
      </c>
      <c r="I464" s="229"/>
      <c r="J464" s="225"/>
      <c r="K464" s="225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133</v>
      </c>
      <c r="AU464" s="234" t="s">
        <v>82</v>
      </c>
      <c r="AV464" s="13" t="s">
        <v>80</v>
      </c>
      <c r="AW464" s="13" t="s">
        <v>33</v>
      </c>
      <c r="AX464" s="13" t="s">
        <v>72</v>
      </c>
      <c r="AY464" s="234" t="s">
        <v>122</v>
      </c>
    </row>
    <row r="465" spans="1:51" s="14" customFormat="1" ht="12">
      <c r="A465" s="14"/>
      <c r="B465" s="235"/>
      <c r="C465" s="236"/>
      <c r="D465" s="226" t="s">
        <v>133</v>
      </c>
      <c r="E465" s="237" t="s">
        <v>19</v>
      </c>
      <c r="F465" s="238" t="s">
        <v>80</v>
      </c>
      <c r="G465" s="236"/>
      <c r="H465" s="239">
        <v>1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133</v>
      </c>
      <c r="AU465" s="245" t="s">
        <v>82</v>
      </c>
      <c r="AV465" s="14" t="s">
        <v>82</v>
      </c>
      <c r="AW465" s="14" t="s">
        <v>33</v>
      </c>
      <c r="AX465" s="14" t="s">
        <v>80</v>
      </c>
      <c r="AY465" s="245" t="s">
        <v>122</v>
      </c>
    </row>
    <row r="466" spans="1:65" s="2" customFormat="1" ht="16.5" customHeight="1">
      <c r="A466" s="40"/>
      <c r="B466" s="41"/>
      <c r="C466" s="206" t="s">
        <v>727</v>
      </c>
      <c r="D466" s="206" t="s">
        <v>124</v>
      </c>
      <c r="E466" s="207" t="s">
        <v>728</v>
      </c>
      <c r="F466" s="208" t="s">
        <v>729</v>
      </c>
      <c r="G466" s="209" t="s">
        <v>481</v>
      </c>
      <c r="H466" s="210">
        <v>1</v>
      </c>
      <c r="I466" s="211"/>
      <c r="J466" s="212">
        <f>ROUND(I466*H466,2)</f>
        <v>0</v>
      </c>
      <c r="K466" s="208" t="s">
        <v>19</v>
      </c>
      <c r="L466" s="46"/>
      <c r="M466" s="213" t="s">
        <v>19</v>
      </c>
      <c r="N466" s="214" t="s">
        <v>43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688</v>
      </c>
      <c r="AT466" s="217" t="s">
        <v>124</v>
      </c>
      <c r="AU466" s="217" t="s">
        <v>82</v>
      </c>
      <c r="AY466" s="19" t="s">
        <v>122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80</v>
      </c>
      <c r="BK466" s="218">
        <f>ROUND(I466*H466,2)</f>
        <v>0</v>
      </c>
      <c r="BL466" s="19" t="s">
        <v>688</v>
      </c>
      <c r="BM466" s="217" t="s">
        <v>730</v>
      </c>
    </row>
    <row r="467" spans="1:63" s="12" customFormat="1" ht="22.8" customHeight="1">
      <c r="A467" s="12"/>
      <c r="B467" s="190"/>
      <c r="C467" s="191"/>
      <c r="D467" s="192" t="s">
        <v>71</v>
      </c>
      <c r="E467" s="204" t="s">
        <v>731</v>
      </c>
      <c r="F467" s="204" t="s">
        <v>732</v>
      </c>
      <c r="G467" s="191"/>
      <c r="H467" s="191"/>
      <c r="I467" s="194"/>
      <c r="J467" s="205">
        <f>BK467</f>
        <v>0</v>
      </c>
      <c r="K467" s="191"/>
      <c r="L467" s="196"/>
      <c r="M467" s="197"/>
      <c r="N467" s="198"/>
      <c r="O467" s="198"/>
      <c r="P467" s="199">
        <f>P468</f>
        <v>0</v>
      </c>
      <c r="Q467" s="198"/>
      <c r="R467" s="199">
        <f>R468</f>
        <v>0</v>
      </c>
      <c r="S467" s="198"/>
      <c r="T467" s="200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1" t="s">
        <v>157</v>
      </c>
      <c r="AT467" s="202" t="s">
        <v>71</v>
      </c>
      <c r="AU467" s="202" t="s">
        <v>80</v>
      </c>
      <c r="AY467" s="201" t="s">
        <v>122</v>
      </c>
      <c r="BK467" s="203">
        <f>BK468</f>
        <v>0</v>
      </c>
    </row>
    <row r="468" spans="1:65" s="2" customFormat="1" ht="16.5" customHeight="1">
      <c r="A468" s="40"/>
      <c r="B468" s="41"/>
      <c r="C468" s="206" t="s">
        <v>733</v>
      </c>
      <c r="D468" s="206" t="s">
        <v>124</v>
      </c>
      <c r="E468" s="207" t="s">
        <v>734</v>
      </c>
      <c r="F468" s="208" t="s">
        <v>735</v>
      </c>
      <c r="G468" s="209" t="s">
        <v>714</v>
      </c>
      <c r="H468" s="210">
        <v>5</v>
      </c>
      <c r="I468" s="211"/>
      <c r="J468" s="212">
        <f>ROUND(I468*H468,2)</f>
        <v>0</v>
      </c>
      <c r="K468" s="208" t="s">
        <v>19</v>
      </c>
      <c r="L468" s="46"/>
      <c r="M468" s="267" t="s">
        <v>19</v>
      </c>
      <c r="N468" s="268" t="s">
        <v>43</v>
      </c>
      <c r="O468" s="269"/>
      <c r="P468" s="270">
        <f>O468*H468</f>
        <v>0</v>
      </c>
      <c r="Q468" s="270">
        <v>0</v>
      </c>
      <c r="R468" s="270">
        <f>Q468*H468</f>
        <v>0</v>
      </c>
      <c r="S468" s="270">
        <v>0</v>
      </c>
      <c r="T468" s="271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688</v>
      </c>
      <c r="AT468" s="217" t="s">
        <v>124</v>
      </c>
      <c r="AU468" s="217" t="s">
        <v>82</v>
      </c>
      <c r="AY468" s="19" t="s">
        <v>122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80</v>
      </c>
      <c r="BK468" s="218">
        <f>ROUND(I468*H468,2)</f>
        <v>0</v>
      </c>
      <c r="BL468" s="19" t="s">
        <v>688</v>
      </c>
      <c r="BM468" s="217" t="s">
        <v>736</v>
      </c>
    </row>
    <row r="469" spans="1:31" s="2" customFormat="1" ht="6.95" customHeight="1">
      <c r="A469" s="40"/>
      <c r="B469" s="61"/>
      <c r="C469" s="62"/>
      <c r="D469" s="62"/>
      <c r="E469" s="62"/>
      <c r="F469" s="62"/>
      <c r="G469" s="62"/>
      <c r="H469" s="62"/>
      <c r="I469" s="62"/>
      <c r="J469" s="62"/>
      <c r="K469" s="62"/>
      <c r="L469" s="46"/>
      <c r="M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</row>
  </sheetData>
  <sheetProtection password="CC35" sheet="1" objects="1" scenarios="1" formatColumns="0" formatRows="0" autoFilter="0"/>
  <autoFilter ref="C92:K468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4_01/113106123"/>
    <hyperlink ref="F101" r:id="rId2" display="https://podminky.urs.cz/item/CS_URS_2024_01/113106171"/>
    <hyperlink ref="F105" r:id="rId3" display="https://podminky.urs.cz/item/CS_URS_2024_01/113107125"/>
    <hyperlink ref="F111" r:id="rId4" display="https://podminky.urs.cz/item/CS_URS_2024_01/113107162"/>
    <hyperlink ref="F115" r:id="rId5" display="https://podminky.urs.cz/item/CS_URS_2024_01/113107182"/>
    <hyperlink ref="F119" r:id="rId6" display="https://podminky.urs.cz/item/CS_URS_2024_01/113154364"/>
    <hyperlink ref="F121" r:id="rId7" display="https://podminky.urs.cz/item/CS_URS_2024_01/113201112"/>
    <hyperlink ref="F125" r:id="rId8" display="https://podminky.urs.cz/item/CS_URS_2024_01/121151123"/>
    <hyperlink ref="F128" r:id="rId9" display="https://podminky.urs.cz/item/CS_URS_2024_01/131213701"/>
    <hyperlink ref="F132" r:id="rId10" display="https://podminky.urs.cz/item/CS_URS_2024_01/132251102"/>
    <hyperlink ref="F139" r:id="rId11" display="https://podminky.urs.cz/item/CS_URS_2024_01/162751117"/>
    <hyperlink ref="F146" r:id="rId12" display="https://podminky.urs.cz/item/CS_URS_2024_01/162751119"/>
    <hyperlink ref="F149" r:id="rId13" display="https://podminky.urs.cz/item/CS_URS_2024_01/167151111"/>
    <hyperlink ref="F151" r:id="rId14" display="https://podminky.urs.cz/item/CS_URS_2024_01/171151111"/>
    <hyperlink ref="F159" r:id="rId15" display="https://podminky.urs.cz/item/CS_URS_2024_01/171151112"/>
    <hyperlink ref="F167" r:id="rId16" display="https://podminky.urs.cz/item/CS_URS_2024_01/171201231"/>
    <hyperlink ref="F170" r:id="rId17" display="https://podminky.urs.cz/item/CS_URS_2024_01/171251201"/>
    <hyperlink ref="F173" r:id="rId18" display="https://podminky.urs.cz/item/CS_URS_2024_01/174111101"/>
    <hyperlink ref="F181" r:id="rId19" display="https://podminky.urs.cz/item/CS_URS_2024_01/175151101"/>
    <hyperlink ref="F187" r:id="rId20" display="https://podminky.urs.cz/item/CS_URS_2024_01/181411131"/>
    <hyperlink ref="F192" r:id="rId21" display="https://podminky.urs.cz/item/CS_URS_2024_01/181951112"/>
    <hyperlink ref="F203" r:id="rId22" display="https://podminky.urs.cz/item/CS_URS_2024_01/182303111"/>
    <hyperlink ref="F210" r:id="rId23" display="https://podminky.urs.cz/item/CS_URS_2024_01/212752103"/>
    <hyperlink ref="F215" r:id="rId24" display="https://podminky.urs.cz/item/CS_URS_2024_01/451572111"/>
    <hyperlink ref="F220" r:id="rId25" display="https://podminky.urs.cz/item/CS_URS_2024_01/564831011"/>
    <hyperlink ref="F224" r:id="rId26" display="https://podminky.urs.cz/item/CS_URS_2024_01/564831111"/>
    <hyperlink ref="F228" r:id="rId27" display="https://podminky.urs.cz/item/CS_URS_2024_01/564851111"/>
    <hyperlink ref="F235" r:id="rId28" display="https://podminky.urs.cz/item/CS_URS_2024_01/564861111"/>
    <hyperlink ref="F239" r:id="rId29" display="https://podminky.urs.cz/item/CS_URS_2024_01/564871011"/>
    <hyperlink ref="F243" r:id="rId30" display="https://podminky.urs.cz/item/CS_URS_2024_01/565155111"/>
    <hyperlink ref="F250" r:id="rId31" display="https://podminky.urs.cz/item/CS_URS_2024_01/565155121"/>
    <hyperlink ref="F254" r:id="rId32" display="https://podminky.urs.cz/item/CS_URS_2024_01/573111112"/>
    <hyperlink ref="F263" r:id="rId33" display="https://podminky.urs.cz/item/CS_URS_2024_01/573211106"/>
    <hyperlink ref="F272" r:id="rId34" display="https://podminky.urs.cz/item/CS_URS_2024_01/577134131"/>
    <hyperlink ref="F279" r:id="rId35" display="https://podminky.urs.cz/item/CS_URS_2024_01/577134141"/>
    <hyperlink ref="F283" r:id="rId36" display="https://podminky.urs.cz/item/CS_URS_2024_01/596211110"/>
    <hyperlink ref="F293" r:id="rId37" display="https://podminky.urs.cz/item/CS_URS_2024_01/596211112"/>
    <hyperlink ref="F309" r:id="rId38" display="https://podminky.urs.cz/item/CS_URS_2024_01/596212210"/>
    <hyperlink ref="F319" r:id="rId39" display="https://podminky.urs.cz/item/CS_URS_2024_01/596412212"/>
    <hyperlink ref="F333" r:id="rId40" display="https://podminky.urs.cz/item/CS_URS_2024_01/871313121"/>
    <hyperlink ref="F341" r:id="rId41" display="https://podminky.urs.cz/item/CS_URS_2024_01/877310310"/>
    <hyperlink ref="F344" r:id="rId42" display="https://podminky.urs.cz/item/CS_URS_2024_01/877310320"/>
    <hyperlink ref="F347" r:id="rId43" display="https://podminky.urs.cz/item/CS_URS_2024_01/890411811"/>
    <hyperlink ref="F349" r:id="rId44" display="https://podminky.urs.cz/item/CS_URS_2024_01/895941301"/>
    <hyperlink ref="F352" r:id="rId45" display="https://podminky.urs.cz/item/CS_URS_2024_01/895941314"/>
    <hyperlink ref="F355" r:id="rId46" display="https://podminky.urs.cz/item/CS_URS_2024_01/899133211"/>
    <hyperlink ref="F358" r:id="rId47" display="https://podminky.urs.cz/item/CS_URS_2024_01/899722112"/>
    <hyperlink ref="F361" r:id="rId48" display="https://podminky.urs.cz/item/CS_URS_2024_01/914111111"/>
    <hyperlink ref="F367" r:id="rId49" display="https://podminky.urs.cz/item/CS_URS_2024_01/914511111"/>
    <hyperlink ref="F370" r:id="rId50" display="https://podminky.urs.cz/item/CS_URS_2024_01/916131213"/>
    <hyperlink ref="F385" r:id="rId51" display="https://podminky.urs.cz/item/CS_URS_2024_01/916231213"/>
    <hyperlink ref="F391" r:id="rId52" display="https://podminky.urs.cz/item/CS_URS_2024_01/919122132"/>
    <hyperlink ref="F393" r:id="rId53" display="https://podminky.urs.cz/item/CS_URS_2024_01/919726123"/>
    <hyperlink ref="F406" r:id="rId54" display="https://podminky.urs.cz/item/CS_URS_2024_01/919726124"/>
    <hyperlink ref="F411" r:id="rId55" display="https://podminky.urs.cz/item/CS_URS_2024_01/919735113"/>
    <hyperlink ref="F415" r:id="rId56" display="https://podminky.urs.cz/item/CS_URS_2024_01/997221571"/>
    <hyperlink ref="F417" r:id="rId57" display="https://podminky.urs.cz/item/CS_URS_2024_01/997221579"/>
    <hyperlink ref="F420" r:id="rId58" display="https://podminky.urs.cz/item/CS_URS_2024_01/997221612"/>
    <hyperlink ref="F423" r:id="rId59" display="https://podminky.urs.cz/item/CS_URS_2024_01/997221861"/>
    <hyperlink ref="F430" r:id="rId60" display="https://podminky.urs.cz/item/CS_URS_2024_01/997221873"/>
    <hyperlink ref="F435" r:id="rId61" display="https://podminky.urs.cz/item/CS_URS_2024_01/997221875"/>
    <hyperlink ref="F441" r:id="rId62" display="https://podminky.urs.cz/item/CS_URS_2024_01/998225111"/>
    <hyperlink ref="F444" r:id="rId63" display="https://podminky.urs.cz/item/CS_URS_2024_01/HZS1292"/>
    <hyperlink ref="F463" r:id="rId64" display="https://podminky.urs.cz/item/CS_URS_2024_01/034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komunikace ulice Vítězná - k ZŠ Běžecká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737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ROUND((SUM(BE92:BE195)),2)</f>
        <v>0</v>
      </c>
      <c r="G33" s="40"/>
      <c r="H33" s="40"/>
      <c r="I33" s="150">
        <v>0.21</v>
      </c>
      <c r="J33" s="149">
        <f>ROUND(((SUM(BE92:BE195))*I33),2)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ROUND((SUM(BF92:BF195)),2)</f>
        <v>0</v>
      </c>
      <c r="G34" s="40"/>
      <c r="H34" s="40"/>
      <c r="I34" s="150">
        <v>0.12</v>
      </c>
      <c r="J34" s="149">
        <f>ROUND(((SUM(BF92:BF195))*I34),2)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ROUND((SUM(BG92:BG195)),2)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ROUND((SUM(BH92:BH195)),2)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ROUND((SUM(BI92:BI195)),2)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komunikace ulice Vítězná - k ZŠ Běžecká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</v>
      </c>
      <c r="G52" s="42"/>
      <c r="H52" s="42"/>
      <c r="I52" s="34" t="s">
        <v>23</v>
      </c>
      <c r="J52" s="74" t="str">
        <f>IF(J12="","",J12)</f>
        <v>7. 3. 2024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>ISONOE Invest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J129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738</v>
      </c>
      <c r="E63" s="170"/>
      <c r="F63" s="170"/>
      <c r="G63" s="170"/>
      <c r="H63" s="170"/>
      <c r="I63" s="170"/>
      <c r="J63" s="171">
        <f>J132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739</v>
      </c>
      <c r="E64" s="176"/>
      <c r="F64" s="176"/>
      <c r="G64" s="176"/>
      <c r="H64" s="176"/>
      <c r="I64" s="176"/>
      <c r="J64" s="177">
        <f>J133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740</v>
      </c>
      <c r="E65" s="170"/>
      <c r="F65" s="170"/>
      <c r="G65" s="170"/>
      <c r="H65" s="170"/>
      <c r="I65" s="170"/>
      <c r="J65" s="171">
        <f>J140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741</v>
      </c>
      <c r="E66" s="176"/>
      <c r="F66" s="176"/>
      <c r="G66" s="176"/>
      <c r="H66" s="176"/>
      <c r="I66" s="176"/>
      <c r="J66" s="177">
        <f>J141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742</v>
      </c>
      <c r="E67" s="176"/>
      <c r="F67" s="176"/>
      <c r="G67" s="176"/>
      <c r="H67" s="176"/>
      <c r="I67" s="176"/>
      <c r="J67" s="177">
        <f>J167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102</v>
      </c>
      <c r="E68" s="170"/>
      <c r="F68" s="170"/>
      <c r="G68" s="170"/>
      <c r="H68" s="170"/>
      <c r="I68" s="170"/>
      <c r="J68" s="171">
        <f>J179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7"/>
      <c r="C69" s="168"/>
      <c r="D69" s="169" t="s">
        <v>103</v>
      </c>
      <c r="E69" s="170"/>
      <c r="F69" s="170"/>
      <c r="G69" s="170"/>
      <c r="H69" s="170"/>
      <c r="I69" s="170"/>
      <c r="J69" s="171">
        <f>J182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104</v>
      </c>
      <c r="E70" s="176"/>
      <c r="F70" s="176"/>
      <c r="G70" s="176"/>
      <c r="H70" s="176"/>
      <c r="I70" s="176"/>
      <c r="J70" s="177">
        <f>J183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105</v>
      </c>
      <c r="E71" s="176"/>
      <c r="F71" s="176"/>
      <c r="G71" s="176"/>
      <c r="H71" s="176"/>
      <c r="I71" s="176"/>
      <c r="J71" s="177">
        <f>J190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743</v>
      </c>
      <c r="E72" s="176"/>
      <c r="F72" s="176"/>
      <c r="G72" s="176"/>
      <c r="H72" s="176"/>
      <c r="I72" s="176"/>
      <c r="J72" s="177">
        <f>J194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107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Stavební úpravy komunikace ulice Vítězná - k ZŠ Běžecká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87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 02 - Veřejné osvětlení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Sokolov</v>
      </c>
      <c r="G86" s="42"/>
      <c r="H86" s="42"/>
      <c r="I86" s="34" t="s">
        <v>23</v>
      </c>
      <c r="J86" s="74" t="str">
        <f>IF(J12="","",J12)</f>
        <v>7. 3. 2024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Město Sokolov</v>
      </c>
      <c r="G88" s="42"/>
      <c r="H88" s="42"/>
      <c r="I88" s="34" t="s">
        <v>31</v>
      </c>
      <c r="J88" s="38" t="str">
        <f>E21</f>
        <v>ISONOE Invest a.s.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>Jaroslav Kudláček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108</v>
      </c>
      <c r="D91" s="182" t="s">
        <v>57</v>
      </c>
      <c r="E91" s="182" t="s">
        <v>53</v>
      </c>
      <c r="F91" s="182" t="s">
        <v>54</v>
      </c>
      <c r="G91" s="182" t="s">
        <v>109</v>
      </c>
      <c r="H91" s="182" t="s">
        <v>110</v>
      </c>
      <c r="I91" s="182" t="s">
        <v>111</v>
      </c>
      <c r="J91" s="182" t="s">
        <v>91</v>
      </c>
      <c r="K91" s="183" t="s">
        <v>112</v>
      </c>
      <c r="L91" s="184"/>
      <c r="M91" s="94" t="s">
        <v>19</v>
      </c>
      <c r="N91" s="95" t="s">
        <v>42</v>
      </c>
      <c r="O91" s="95" t="s">
        <v>113</v>
      </c>
      <c r="P91" s="95" t="s">
        <v>114</v>
      </c>
      <c r="Q91" s="95" t="s">
        <v>115</v>
      </c>
      <c r="R91" s="95" t="s">
        <v>116</v>
      </c>
      <c r="S91" s="95" t="s">
        <v>117</v>
      </c>
      <c r="T91" s="96" t="s">
        <v>118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119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P93+P132+P140+P179+P182</f>
        <v>0</v>
      </c>
      <c r="Q92" s="98"/>
      <c r="R92" s="187">
        <f>R93+R132+R140+R179+R182</f>
        <v>6.304423109504</v>
      </c>
      <c r="S92" s="98"/>
      <c r="T92" s="188">
        <f>T93+T132+T140+T179+T182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92</v>
      </c>
      <c r="BK92" s="189">
        <f>BK93+BK132+BK140+BK179+BK182</f>
        <v>0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120</v>
      </c>
      <c r="F93" s="193" t="s">
        <v>121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P94+P129</f>
        <v>0</v>
      </c>
      <c r="Q93" s="198"/>
      <c r="R93" s="199">
        <f>R94+R129</f>
        <v>4.96</v>
      </c>
      <c r="S93" s="198"/>
      <c r="T93" s="200">
        <f>T94+T129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72</v>
      </c>
      <c r="AY93" s="201" t="s">
        <v>122</v>
      </c>
      <c r="BK93" s="203">
        <f>BK94+BK129</f>
        <v>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80</v>
      </c>
      <c r="F94" s="204" t="s">
        <v>123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SUM(P95:P128)</f>
        <v>0</v>
      </c>
      <c r="Q94" s="198"/>
      <c r="R94" s="199">
        <f>SUM(R95:R128)</f>
        <v>4.96</v>
      </c>
      <c r="S94" s="198"/>
      <c r="T94" s="200">
        <f>SUM(T95:T128)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80</v>
      </c>
      <c r="AY94" s="201" t="s">
        <v>122</v>
      </c>
      <c r="BK94" s="203">
        <f>SUM(BK95:BK128)</f>
        <v>0</v>
      </c>
    </row>
    <row r="95" spans="1:65" s="2" customFormat="1" ht="24.15" customHeight="1">
      <c r="A95" s="40"/>
      <c r="B95" s="41"/>
      <c r="C95" s="206" t="s">
        <v>80</v>
      </c>
      <c r="D95" s="206" t="s">
        <v>124</v>
      </c>
      <c r="E95" s="207" t="s">
        <v>744</v>
      </c>
      <c r="F95" s="208" t="s">
        <v>745</v>
      </c>
      <c r="G95" s="209" t="s">
        <v>183</v>
      </c>
      <c r="H95" s="210">
        <v>0.576</v>
      </c>
      <c r="I95" s="211"/>
      <c r="J95" s="212">
        <f>ROUND(I95*H95,2)</f>
        <v>0</v>
      </c>
      <c r="K95" s="208" t="s">
        <v>128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129</v>
      </c>
      <c r="AT95" s="217" t="s">
        <v>124</v>
      </c>
      <c r="AU95" s="217" t="s">
        <v>82</v>
      </c>
      <c r="AY95" s="19" t="s">
        <v>122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129</v>
      </c>
      <c r="BM95" s="217" t="s">
        <v>746</v>
      </c>
    </row>
    <row r="96" spans="1:47" s="2" customFormat="1" ht="12">
      <c r="A96" s="40"/>
      <c r="B96" s="41"/>
      <c r="C96" s="42"/>
      <c r="D96" s="219" t="s">
        <v>131</v>
      </c>
      <c r="E96" s="42"/>
      <c r="F96" s="220" t="s">
        <v>747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131</v>
      </c>
      <c r="AU96" s="19" t="s">
        <v>82</v>
      </c>
    </row>
    <row r="97" spans="1:51" s="13" customFormat="1" ht="12">
      <c r="A97" s="13"/>
      <c r="B97" s="224"/>
      <c r="C97" s="225"/>
      <c r="D97" s="226" t="s">
        <v>133</v>
      </c>
      <c r="E97" s="227" t="s">
        <v>19</v>
      </c>
      <c r="F97" s="228" t="s">
        <v>748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133</v>
      </c>
      <c r="AU97" s="234" t="s">
        <v>82</v>
      </c>
      <c r="AV97" s="13" t="s">
        <v>80</v>
      </c>
      <c r="AW97" s="13" t="s">
        <v>33</v>
      </c>
      <c r="AX97" s="13" t="s">
        <v>72</v>
      </c>
      <c r="AY97" s="234" t="s">
        <v>122</v>
      </c>
    </row>
    <row r="98" spans="1:51" s="14" customFormat="1" ht="12">
      <c r="A98" s="14"/>
      <c r="B98" s="235"/>
      <c r="C98" s="236"/>
      <c r="D98" s="226" t="s">
        <v>133</v>
      </c>
      <c r="E98" s="237" t="s">
        <v>19</v>
      </c>
      <c r="F98" s="238" t="s">
        <v>749</v>
      </c>
      <c r="G98" s="236"/>
      <c r="H98" s="239">
        <v>0.576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133</v>
      </c>
      <c r="AU98" s="245" t="s">
        <v>82</v>
      </c>
      <c r="AV98" s="14" t="s">
        <v>82</v>
      </c>
      <c r="AW98" s="14" t="s">
        <v>33</v>
      </c>
      <c r="AX98" s="14" t="s">
        <v>80</v>
      </c>
      <c r="AY98" s="245" t="s">
        <v>122</v>
      </c>
    </row>
    <row r="99" spans="1:65" s="2" customFormat="1" ht="24.15" customHeight="1">
      <c r="A99" s="40"/>
      <c r="B99" s="41"/>
      <c r="C99" s="206" t="s">
        <v>82</v>
      </c>
      <c r="D99" s="206" t="s">
        <v>124</v>
      </c>
      <c r="E99" s="207" t="s">
        <v>189</v>
      </c>
      <c r="F99" s="208" t="s">
        <v>190</v>
      </c>
      <c r="G99" s="209" t="s">
        <v>183</v>
      </c>
      <c r="H99" s="210">
        <v>7.44</v>
      </c>
      <c r="I99" s="211"/>
      <c r="J99" s="212">
        <f>ROUND(I99*H99,2)</f>
        <v>0</v>
      </c>
      <c r="K99" s="208" t="s">
        <v>128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129</v>
      </c>
      <c r="AT99" s="217" t="s">
        <v>124</v>
      </c>
      <c r="AU99" s="217" t="s">
        <v>82</v>
      </c>
      <c r="AY99" s="19" t="s">
        <v>122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129</v>
      </c>
      <c r="BM99" s="217" t="s">
        <v>750</v>
      </c>
    </row>
    <row r="100" spans="1:47" s="2" customFormat="1" ht="12">
      <c r="A100" s="40"/>
      <c r="B100" s="41"/>
      <c r="C100" s="42"/>
      <c r="D100" s="219" t="s">
        <v>131</v>
      </c>
      <c r="E100" s="42"/>
      <c r="F100" s="220" t="s">
        <v>192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131</v>
      </c>
      <c r="AU100" s="19" t="s">
        <v>82</v>
      </c>
    </row>
    <row r="101" spans="1:51" s="14" customFormat="1" ht="12">
      <c r="A101" s="14"/>
      <c r="B101" s="235"/>
      <c r="C101" s="236"/>
      <c r="D101" s="226" t="s">
        <v>133</v>
      </c>
      <c r="E101" s="237" t="s">
        <v>19</v>
      </c>
      <c r="F101" s="238" t="s">
        <v>751</v>
      </c>
      <c r="G101" s="236"/>
      <c r="H101" s="239">
        <v>7.44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133</v>
      </c>
      <c r="AU101" s="245" t="s">
        <v>82</v>
      </c>
      <c r="AV101" s="14" t="s">
        <v>82</v>
      </c>
      <c r="AW101" s="14" t="s">
        <v>33</v>
      </c>
      <c r="AX101" s="14" t="s">
        <v>80</v>
      </c>
      <c r="AY101" s="245" t="s">
        <v>122</v>
      </c>
    </row>
    <row r="102" spans="1:65" s="2" customFormat="1" ht="33" customHeight="1">
      <c r="A102" s="40"/>
      <c r="B102" s="41"/>
      <c r="C102" s="206" t="s">
        <v>142</v>
      </c>
      <c r="D102" s="206" t="s">
        <v>124</v>
      </c>
      <c r="E102" s="207" t="s">
        <v>752</v>
      </c>
      <c r="F102" s="208" t="s">
        <v>753</v>
      </c>
      <c r="G102" s="209" t="s">
        <v>183</v>
      </c>
      <c r="H102" s="210">
        <v>3.056</v>
      </c>
      <c r="I102" s="211"/>
      <c r="J102" s="212">
        <f>ROUND(I102*H102,2)</f>
        <v>0</v>
      </c>
      <c r="K102" s="208" t="s">
        <v>128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129</v>
      </c>
      <c r="AT102" s="217" t="s">
        <v>124</v>
      </c>
      <c r="AU102" s="217" t="s">
        <v>82</v>
      </c>
      <c r="AY102" s="19" t="s">
        <v>122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129</v>
      </c>
      <c r="BM102" s="217" t="s">
        <v>754</v>
      </c>
    </row>
    <row r="103" spans="1:47" s="2" customFormat="1" ht="12">
      <c r="A103" s="40"/>
      <c r="B103" s="41"/>
      <c r="C103" s="42"/>
      <c r="D103" s="219" t="s">
        <v>131</v>
      </c>
      <c r="E103" s="42"/>
      <c r="F103" s="220" t="s">
        <v>755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131</v>
      </c>
      <c r="AU103" s="19" t="s">
        <v>82</v>
      </c>
    </row>
    <row r="104" spans="1:51" s="14" customFormat="1" ht="12">
      <c r="A104" s="14"/>
      <c r="B104" s="235"/>
      <c r="C104" s="236"/>
      <c r="D104" s="226" t="s">
        <v>133</v>
      </c>
      <c r="E104" s="237" t="s">
        <v>19</v>
      </c>
      <c r="F104" s="238" t="s">
        <v>756</v>
      </c>
      <c r="G104" s="236"/>
      <c r="H104" s="239">
        <v>0.576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133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122</v>
      </c>
    </row>
    <row r="105" spans="1:51" s="14" customFormat="1" ht="12">
      <c r="A105" s="14"/>
      <c r="B105" s="235"/>
      <c r="C105" s="236"/>
      <c r="D105" s="226" t="s">
        <v>133</v>
      </c>
      <c r="E105" s="237" t="s">
        <v>19</v>
      </c>
      <c r="F105" s="238" t="s">
        <v>757</v>
      </c>
      <c r="G105" s="236"/>
      <c r="H105" s="239">
        <v>7.44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133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122</v>
      </c>
    </row>
    <row r="106" spans="1:51" s="14" customFormat="1" ht="12">
      <c r="A106" s="14"/>
      <c r="B106" s="235"/>
      <c r="C106" s="236"/>
      <c r="D106" s="226" t="s">
        <v>133</v>
      </c>
      <c r="E106" s="237" t="s">
        <v>19</v>
      </c>
      <c r="F106" s="238" t="s">
        <v>758</v>
      </c>
      <c r="G106" s="236"/>
      <c r="H106" s="239">
        <v>-4.96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133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122</v>
      </c>
    </row>
    <row r="107" spans="1:51" s="15" customFormat="1" ht="12">
      <c r="A107" s="15"/>
      <c r="B107" s="246"/>
      <c r="C107" s="247"/>
      <c r="D107" s="226" t="s">
        <v>133</v>
      </c>
      <c r="E107" s="248" t="s">
        <v>19</v>
      </c>
      <c r="F107" s="249" t="s">
        <v>197</v>
      </c>
      <c r="G107" s="247"/>
      <c r="H107" s="250">
        <v>3.056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133</v>
      </c>
      <c r="AU107" s="256" t="s">
        <v>82</v>
      </c>
      <c r="AV107" s="15" t="s">
        <v>129</v>
      </c>
      <c r="AW107" s="15" t="s">
        <v>33</v>
      </c>
      <c r="AX107" s="15" t="s">
        <v>80</v>
      </c>
      <c r="AY107" s="256" t="s">
        <v>122</v>
      </c>
    </row>
    <row r="108" spans="1:65" s="2" customFormat="1" ht="37.8" customHeight="1">
      <c r="A108" s="40"/>
      <c r="B108" s="41"/>
      <c r="C108" s="206" t="s">
        <v>409</v>
      </c>
      <c r="D108" s="206" t="s">
        <v>124</v>
      </c>
      <c r="E108" s="207" t="s">
        <v>199</v>
      </c>
      <c r="F108" s="208" t="s">
        <v>200</v>
      </c>
      <c r="G108" s="209" t="s">
        <v>183</v>
      </c>
      <c r="H108" s="210">
        <v>3.056</v>
      </c>
      <c r="I108" s="211"/>
      <c r="J108" s="212">
        <f>ROUND(I108*H108,2)</f>
        <v>0</v>
      </c>
      <c r="K108" s="208" t="s">
        <v>128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129</v>
      </c>
      <c r="AT108" s="217" t="s">
        <v>124</v>
      </c>
      <c r="AU108" s="217" t="s">
        <v>82</v>
      </c>
      <c r="AY108" s="19" t="s">
        <v>122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129</v>
      </c>
      <c r="BM108" s="217" t="s">
        <v>759</v>
      </c>
    </row>
    <row r="109" spans="1:47" s="2" customFormat="1" ht="12">
      <c r="A109" s="40"/>
      <c r="B109" s="41"/>
      <c r="C109" s="42"/>
      <c r="D109" s="219" t="s">
        <v>131</v>
      </c>
      <c r="E109" s="42"/>
      <c r="F109" s="220" t="s">
        <v>202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131</v>
      </c>
      <c r="AU109" s="19" t="s">
        <v>82</v>
      </c>
    </row>
    <row r="110" spans="1:65" s="2" customFormat="1" ht="37.8" customHeight="1">
      <c r="A110" s="40"/>
      <c r="B110" s="41"/>
      <c r="C110" s="206" t="s">
        <v>414</v>
      </c>
      <c r="D110" s="206" t="s">
        <v>124</v>
      </c>
      <c r="E110" s="207" t="s">
        <v>207</v>
      </c>
      <c r="F110" s="208" t="s">
        <v>208</v>
      </c>
      <c r="G110" s="209" t="s">
        <v>183</v>
      </c>
      <c r="H110" s="210">
        <v>30.56</v>
      </c>
      <c r="I110" s="211"/>
      <c r="J110" s="212">
        <f>ROUND(I110*H110,2)</f>
        <v>0</v>
      </c>
      <c r="K110" s="208" t="s">
        <v>128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129</v>
      </c>
      <c r="AT110" s="217" t="s">
        <v>124</v>
      </c>
      <c r="AU110" s="217" t="s">
        <v>82</v>
      </c>
      <c r="AY110" s="19" t="s">
        <v>122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129</v>
      </c>
      <c r="BM110" s="217" t="s">
        <v>760</v>
      </c>
    </row>
    <row r="111" spans="1:47" s="2" customFormat="1" ht="12">
      <c r="A111" s="40"/>
      <c r="B111" s="41"/>
      <c r="C111" s="42"/>
      <c r="D111" s="219" t="s">
        <v>131</v>
      </c>
      <c r="E111" s="42"/>
      <c r="F111" s="220" t="s">
        <v>210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131</v>
      </c>
      <c r="AU111" s="19" t="s">
        <v>82</v>
      </c>
    </row>
    <row r="112" spans="1:51" s="14" customFormat="1" ht="12">
      <c r="A112" s="14"/>
      <c r="B112" s="235"/>
      <c r="C112" s="236"/>
      <c r="D112" s="226" t="s">
        <v>133</v>
      </c>
      <c r="E112" s="237" t="s">
        <v>19</v>
      </c>
      <c r="F112" s="238" t="s">
        <v>761</v>
      </c>
      <c r="G112" s="236"/>
      <c r="H112" s="239">
        <v>30.56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133</v>
      </c>
      <c r="AU112" s="245" t="s">
        <v>82</v>
      </c>
      <c r="AV112" s="14" t="s">
        <v>82</v>
      </c>
      <c r="AW112" s="14" t="s">
        <v>33</v>
      </c>
      <c r="AX112" s="14" t="s">
        <v>80</v>
      </c>
      <c r="AY112" s="245" t="s">
        <v>122</v>
      </c>
    </row>
    <row r="113" spans="1:65" s="2" customFormat="1" ht="24.15" customHeight="1">
      <c r="A113" s="40"/>
      <c r="B113" s="41"/>
      <c r="C113" s="206" t="s">
        <v>157</v>
      </c>
      <c r="D113" s="206" t="s">
        <v>124</v>
      </c>
      <c r="E113" s="207" t="s">
        <v>762</v>
      </c>
      <c r="F113" s="208" t="s">
        <v>763</v>
      </c>
      <c r="G113" s="209" t="s">
        <v>183</v>
      </c>
      <c r="H113" s="210">
        <v>3.056</v>
      </c>
      <c r="I113" s="211"/>
      <c r="J113" s="212">
        <f>ROUND(I113*H113,2)</f>
        <v>0</v>
      </c>
      <c r="K113" s="208" t="s">
        <v>128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129</v>
      </c>
      <c r="AT113" s="217" t="s">
        <v>124</v>
      </c>
      <c r="AU113" s="217" t="s">
        <v>82</v>
      </c>
      <c r="AY113" s="19" t="s">
        <v>122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129</v>
      </c>
      <c r="BM113" s="217" t="s">
        <v>764</v>
      </c>
    </row>
    <row r="114" spans="1:47" s="2" customFormat="1" ht="12">
      <c r="A114" s="40"/>
      <c r="B114" s="41"/>
      <c r="C114" s="42"/>
      <c r="D114" s="219" t="s">
        <v>131</v>
      </c>
      <c r="E114" s="42"/>
      <c r="F114" s="220" t="s">
        <v>765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131</v>
      </c>
      <c r="AU114" s="19" t="s">
        <v>82</v>
      </c>
    </row>
    <row r="115" spans="1:65" s="2" customFormat="1" ht="24.15" customHeight="1">
      <c r="A115" s="40"/>
      <c r="B115" s="41"/>
      <c r="C115" s="206" t="s">
        <v>162</v>
      </c>
      <c r="D115" s="206" t="s">
        <v>124</v>
      </c>
      <c r="E115" s="207" t="s">
        <v>247</v>
      </c>
      <c r="F115" s="208" t="s">
        <v>248</v>
      </c>
      <c r="G115" s="209" t="s">
        <v>227</v>
      </c>
      <c r="H115" s="210">
        <v>5.501</v>
      </c>
      <c r="I115" s="211"/>
      <c r="J115" s="212">
        <f>ROUND(I115*H115,2)</f>
        <v>0</v>
      </c>
      <c r="K115" s="208" t="s">
        <v>128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129</v>
      </c>
      <c r="AT115" s="217" t="s">
        <v>124</v>
      </c>
      <c r="AU115" s="217" t="s">
        <v>82</v>
      </c>
      <c r="AY115" s="19" t="s">
        <v>122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129</v>
      </c>
      <c r="BM115" s="217" t="s">
        <v>766</v>
      </c>
    </row>
    <row r="116" spans="1:47" s="2" customFormat="1" ht="12">
      <c r="A116" s="40"/>
      <c r="B116" s="41"/>
      <c r="C116" s="42"/>
      <c r="D116" s="219" t="s">
        <v>131</v>
      </c>
      <c r="E116" s="42"/>
      <c r="F116" s="220" t="s">
        <v>250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131</v>
      </c>
      <c r="AU116" s="19" t="s">
        <v>82</v>
      </c>
    </row>
    <row r="117" spans="1:51" s="14" customFormat="1" ht="12">
      <c r="A117" s="14"/>
      <c r="B117" s="235"/>
      <c r="C117" s="236"/>
      <c r="D117" s="226" t="s">
        <v>133</v>
      </c>
      <c r="E117" s="237" t="s">
        <v>19</v>
      </c>
      <c r="F117" s="238" t="s">
        <v>767</v>
      </c>
      <c r="G117" s="236"/>
      <c r="H117" s="239">
        <v>5.501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133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122</v>
      </c>
    </row>
    <row r="118" spans="1:65" s="2" customFormat="1" ht="24.15" customHeight="1">
      <c r="A118" s="40"/>
      <c r="B118" s="41"/>
      <c r="C118" s="206" t="s">
        <v>167</v>
      </c>
      <c r="D118" s="206" t="s">
        <v>124</v>
      </c>
      <c r="E118" s="207" t="s">
        <v>253</v>
      </c>
      <c r="F118" s="208" t="s">
        <v>254</v>
      </c>
      <c r="G118" s="209" t="s">
        <v>183</v>
      </c>
      <c r="H118" s="210">
        <v>3.056</v>
      </c>
      <c r="I118" s="211"/>
      <c r="J118" s="212">
        <f>ROUND(I118*H118,2)</f>
        <v>0</v>
      </c>
      <c r="K118" s="208" t="s">
        <v>128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129</v>
      </c>
      <c r="AT118" s="217" t="s">
        <v>124</v>
      </c>
      <c r="AU118" s="217" t="s">
        <v>82</v>
      </c>
      <c r="AY118" s="19" t="s">
        <v>122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129</v>
      </c>
      <c r="BM118" s="217" t="s">
        <v>768</v>
      </c>
    </row>
    <row r="119" spans="1:47" s="2" customFormat="1" ht="12">
      <c r="A119" s="40"/>
      <c r="B119" s="41"/>
      <c r="C119" s="42"/>
      <c r="D119" s="219" t="s">
        <v>131</v>
      </c>
      <c r="E119" s="42"/>
      <c r="F119" s="220" t="s">
        <v>256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131</v>
      </c>
      <c r="AU119" s="19" t="s">
        <v>82</v>
      </c>
    </row>
    <row r="120" spans="1:51" s="14" customFormat="1" ht="12">
      <c r="A120" s="14"/>
      <c r="B120" s="235"/>
      <c r="C120" s="236"/>
      <c r="D120" s="226" t="s">
        <v>133</v>
      </c>
      <c r="E120" s="237" t="s">
        <v>19</v>
      </c>
      <c r="F120" s="238" t="s">
        <v>769</v>
      </c>
      <c r="G120" s="236"/>
      <c r="H120" s="239">
        <v>3.056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133</v>
      </c>
      <c r="AU120" s="245" t="s">
        <v>82</v>
      </c>
      <c r="AV120" s="14" t="s">
        <v>82</v>
      </c>
      <c r="AW120" s="14" t="s">
        <v>33</v>
      </c>
      <c r="AX120" s="14" t="s">
        <v>80</v>
      </c>
      <c r="AY120" s="245" t="s">
        <v>122</v>
      </c>
    </row>
    <row r="121" spans="1:65" s="2" customFormat="1" ht="24.15" customHeight="1">
      <c r="A121" s="40"/>
      <c r="B121" s="41"/>
      <c r="C121" s="206" t="s">
        <v>174</v>
      </c>
      <c r="D121" s="206" t="s">
        <v>124</v>
      </c>
      <c r="E121" s="207" t="s">
        <v>258</v>
      </c>
      <c r="F121" s="208" t="s">
        <v>259</v>
      </c>
      <c r="G121" s="209" t="s">
        <v>183</v>
      </c>
      <c r="H121" s="210">
        <v>4.96</v>
      </c>
      <c r="I121" s="211"/>
      <c r="J121" s="212">
        <f>ROUND(I121*H121,2)</f>
        <v>0</v>
      </c>
      <c r="K121" s="208" t="s">
        <v>128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129</v>
      </c>
      <c r="AT121" s="217" t="s">
        <v>124</v>
      </c>
      <c r="AU121" s="217" t="s">
        <v>82</v>
      </c>
      <c r="AY121" s="19" t="s">
        <v>122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129</v>
      </c>
      <c r="BM121" s="217" t="s">
        <v>770</v>
      </c>
    </row>
    <row r="122" spans="1:47" s="2" customFormat="1" ht="12">
      <c r="A122" s="40"/>
      <c r="B122" s="41"/>
      <c r="C122" s="42"/>
      <c r="D122" s="219" t="s">
        <v>131</v>
      </c>
      <c r="E122" s="42"/>
      <c r="F122" s="220" t="s">
        <v>261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131</v>
      </c>
      <c r="AU122" s="19" t="s">
        <v>82</v>
      </c>
    </row>
    <row r="123" spans="1:51" s="14" customFormat="1" ht="12">
      <c r="A123" s="14"/>
      <c r="B123" s="235"/>
      <c r="C123" s="236"/>
      <c r="D123" s="226" t="s">
        <v>133</v>
      </c>
      <c r="E123" s="237" t="s">
        <v>19</v>
      </c>
      <c r="F123" s="238" t="s">
        <v>771</v>
      </c>
      <c r="G123" s="236"/>
      <c r="H123" s="239">
        <v>4.96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133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122</v>
      </c>
    </row>
    <row r="124" spans="1:65" s="2" customFormat="1" ht="37.8" customHeight="1">
      <c r="A124" s="40"/>
      <c r="B124" s="41"/>
      <c r="C124" s="206" t="s">
        <v>180</v>
      </c>
      <c r="D124" s="206" t="s">
        <v>124</v>
      </c>
      <c r="E124" s="207" t="s">
        <v>772</v>
      </c>
      <c r="F124" s="208" t="s">
        <v>773</v>
      </c>
      <c r="G124" s="209" t="s">
        <v>183</v>
      </c>
      <c r="H124" s="210">
        <v>2.48</v>
      </c>
      <c r="I124" s="211"/>
      <c r="J124" s="212">
        <f>ROUND(I124*H124,2)</f>
        <v>0</v>
      </c>
      <c r="K124" s="208" t="s">
        <v>128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129</v>
      </c>
      <c r="AT124" s="217" t="s">
        <v>124</v>
      </c>
      <c r="AU124" s="217" t="s">
        <v>82</v>
      </c>
      <c r="AY124" s="19" t="s">
        <v>122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129</v>
      </c>
      <c r="BM124" s="217" t="s">
        <v>774</v>
      </c>
    </row>
    <row r="125" spans="1:47" s="2" customFormat="1" ht="12">
      <c r="A125" s="40"/>
      <c r="B125" s="41"/>
      <c r="C125" s="42"/>
      <c r="D125" s="219" t="s">
        <v>131</v>
      </c>
      <c r="E125" s="42"/>
      <c r="F125" s="220" t="s">
        <v>775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131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133</v>
      </c>
      <c r="E126" s="237" t="s">
        <v>19</v>
      </c>
      <c r="F126" s="238" t="s">
        <v>776</v>
      </c>
      <c r="G126" s="236"/>
      <c r="H126" s="239">
        <v>2.48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133</v>
      </c>
      <c r="AU126" s="245" t="s">
        <v>82</v>
      </c>
      <c r="AV126" s="14" t="s">
        <v>82</v>
      </c>
      <c r="AW126" s="14" t="s">
        <v>33</v>
      </c>
      <c r="AX126" s="14" t="s">
        <v>80</v>
      </c>
      <c r="AY126" s="245" t="s">
        <v>122</v>
      </c>
    </row>
    <row r="127" spans="1:65" s="2" customFormat="1" ht="16.5" customHeight="1">
      <c r="A127" s="40"/>
      <c r="B127" s="41"/>
      <c r="C127" s="257" t="s">
        <v>188</v>
      </c>
      <c r="D127" s="257" t="s">
        <v>224</v>
      </c>
      <c r="E127" s="258" t="s">
        <v>273</v>
      </c>
      <c r="F127" s="259" t="s">
        <v>274</v>
      </c>
      <c r="G127" s="260" t="s">
        <v>227</v>
      </c>
      <c r="H127" s="261">
        <v>4.96</v>
      </c>
      <c r="I127" s="262"/>
      <c r="J127" s="263">
        <f>ROUND(I127*H127,2)</f>
        <v>0</v>
      </c>
      <c r="K127" s="259" t="s">
        <v>128</v>
      </c>
      <c r="L127" s="264"/>
      <c r="M127" s="265" t="s">
        <v>19</v>
      </c>
      <c r="N127" s="266" t="s">
        <v>43</v>
      </c>
      <c r="O127" s="86"/>
      <c r="P127" s="215">
        <f>O127*H127</f>
        <v>0</v>
      </c>
      <c r="Q127" s="215">
        <v>1</v>
      </c>
      <c r="R127" s="215">
        <f>Q127*H127</f>
        <v>4.96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174</v>
      </c>
      <c r="AT127" s="217" t="s">
        <v>224</v>
      </c>
      <c r="AU127" s="217" t="s">
        <v>82</v>
      </c>
      <c r="AY127" s="19" t="s">
        <v>122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129</v>
      </c>
      <c r="BM127" s="217" t="s">
        <v>777</v>
      </c>
    </row>
    <row r="128" spans="1:51" s="14" customFormat="1" ht="12">
      <c r="A128" s="14"/>
      <c r="B128" s="235"/>
      <c r="C128" s="236"/>
      <c r="D128" s="226" t="s">
        <v>133</v>
      </c>
      <c r="E128" s="236"/>
      <c r="F128" s="238" t="s">
        <v>778</v>
      </c>
      <c r="G128" s="236"/>
      <c r="H128" s="239">
        <v>4.96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133</v>
      </c>
      <c r="AU128" s="245" t="s">
        <v>82</v>
      </c>
      <c r="AV128" s="14" t="s">
        <v>82</v>
      </c>
      <c r="AW128" s="14" t="s">
        <v>4</v>
      </c>
      <c r="AX128" s="14" t="s">
        <v>80</v>
      </c>
      <c r="AY128" s="245" t="s">
        <v>122</v>
      </c>
    </row>
    <row r="129" spans="1:63" s="12" customFormat="1" ht="22.8" customHeight="1">
      <c r="A129" s="12"/>
      <c r="B129" s="190"/>
      <c r="C129" s="191"/>
      <c r="D129" s="192" t="s">
        <v>71</v>
      </c>
      <c r="E129" s="204" t="s">
        <v>664</v>
      </c>
      <c r="F129" s="204" t="s">
        <v>665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SUM(P130:P131)</f>
        <v>0</v>
      </c>
      <c r="Q129" s="198"/>
      <c r="R129" s="199">
        <f>SUM(R130:R131)</f>
        <v>0</v>
      </c>
      <c r="S129" s="198"/>
      <c r="T129" s="20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80</v>
      </c>
      <c r="AT129" s="202" t="s">
        <v>71</v>
      </c>
      <c r="AU129" s="202" t="s">
        <v>80</v>
      </c>
      <c r="AY129" s="201" t="s">
        <v>122</v>
      </c>
      <c r="BK129" s="203">
        <f>SUM(BK130:BK131)</f>
        <v>0</v>
      </c>
    </row>
    <row r="130" spans="1:65" s="2" customFormat="1" ht="24.15" customHeight="1">
      <c r="A130" s="40"/>
      <c r="B130" s="41"/>
      <c r="C130" s="206" t="s">
        <v>230</v>
      </c>
      <c r="D130" s="206" t="s">
        <v>124</v>
      </c>
      <c r="E130" s="207" t="s">
        <v>667</v>
      </c>
      <c r="F130" s="208" t="s">
        <v>668</v>
      </c>
      <c r="G130" s="209" t="s">
        <v>227</v>
      </c>
      <c r="H130" s="210">
        <v>4.96</v>
      </c>
      <c r="I130" s="211"/>
      <c r="J130" s="212">
        <f>ROUND(I130*H130,2)</f>
        <v>0</v>
      </c>
      <c r="K130" s="208" t="s">
        <v>128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129</v>
      </c>
      <c r="AT130" s="217" t="s">
        <v>124</v>
      </c>
      <c r="AU130" s="217" t="s">
        <v>82</v>
      </c>
      <c r="AY130" s="19" t="s">
        <v>122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129</v>
      </c>
      <c r="BM130" s="217" t="s">
        <v>779</v>
      </c>
    </row>
    <row r="131" spans="1:47" s="2" customFormat="1" ht="12">
      <c r="A131" s="40"/>
      <c r="B131" s="41"/>
      <c r="C131" s="42"/>
      <c r="D131" s="219" t="s">
        <v>131</v>
      </c>
      <c r="E131" s="42"/>
      <c r="F131" s="220" t="s">
        <v>670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131</v>
      </c>
      <c r="AU131" s="19" t="s">
        <v>82</v>
      </c>
    </row>
    <row r="132" spans="1:63" s="12" customFormat="1" ht="25.9" customHeight="1">
      <c r="A132" s="12"/>
      <c r="B132" s="190"/>
      <c r="C132" s="191"/>
      <c r="D132" s="192" t="s">
        <v>71</v>
      </c>
      <c r="E132" s="193" t="s">
        <v>780</v>
      </c>
      <c r="F132" s="193" t="s">
        <v>781</v>
      </c>
      <c r="G132" s="191"/>
      <c r="H132" s="191"/>
      <c r="I132" s="194"/>
      <c r="J132" s="195">
        <f>BK132</f>
        <v>0</v>
      </c>
      <c r="K132" s="191"/>
      <c r="L132" s="196"/>
      <c r="M132" s="197"/>
      <c r="N132" s="198"/>
      <c r="O132" s="198"/>
      <c r="P132" s="199">
        <f>P133</f>
        <v>0</v>
      </c>
      <c r="Q132" s="198"/>
      <c r="R132" s="199">
        <f>R133</f>
        <v>0</v>
      </c>
      <c r="S132" s="198"/>
      <c r="T132" s="20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82</v>
      </c>
      <c r="AT132" s="202" t="s">
        <v>71</v>
      </c>
      <c r="AU132" s="202" t="s">
        <v>72</v>
      </c>
      <c r="AY132" s="201" t="s">
        <v>122</v>
      </c>
      <c r="BK132" s="203">
        <f>BK133</f>
        <v>0</v>
      </c>
    </row>
    <row r="133" spans="1:63" s="12" customFormat="1" ht="22.8" customHeight="1">
      <c r="A133" s="12"/>
      <c r="B133" s="190"/>
      <c r="C133" s="191"/>
      <c r="D133" s="192" t="s">
        <v>71</v>
      </c>
      <c r="E133" s="204" t="s">
        <v>782</v>
      </c>
      <c r="F133" s="204" t="s">
        <v>783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SUM(P134:P139)</f>
        <v>0</v>
      </c>
      <c r="Q133" s="198"/>
      <c r="R133" s="199">
        <f>SUM(R134:R139)</f>
        <v>0</v>
      </c>
      <c r="S133" s="198"/>
      <c r="T133" s="200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82</v>
      </c>
      <c r="AT133" s="202" t="s">
        <v>71</v>
      </c>
      <c r="AU133" s="202" t="s">
        <v>80</v>
      </c>
      <c r="AY133" s="201" t="s">
        <v>122</v>
      </c>
      <c r="BK133" s="203">
        <f>SUM(BK134:BK139)</f>
        <v>0</v>
      </c>
    </row>
    <row r="134" spans="1:65" s="2" customFormat="1" ht="24.15" customHeight="1">
      <c r="A134" s="40"/>
      <c r="B134" s="41"/>
      <c r="C134" s="206" t="s">
        <v>236</v>
      </c>
      <c r="D134" s="206" t="s">
        <v>124</v>
      </c>
      <c r="E134" s="207" t="s">
        <v>784</v>
      </c>
      <c r="F134" s="208" t="s">
        <v>785</v>
      </c>
      <c r="G134" s="209" t="s">
        <v>481</v>
      </c>
      <c r="H134" s="210">
        <v>12</v>
      </c>
      <c r="I134" s="211"/>
      <c r="J134" s="212">
        <f>ROUND(I134*H134,2)</f>
        <v>0</v>
      </c>
      <c r="K134" s="208" t="s">
        <v>128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230</v>
      </c>
      <c r="AT134" s="217" t="s">
        <v>124</v>
      </c>
      <c r="AU134" s="217" t="s">
        <v>82</v>
      </c>
      <c r="AY134" s="19" t="s">
        <v>122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230</v>
      </c>
      <c r="BM134" s="217" t="s">
        <v>786</v>
      </c>
    </row>
    <row r="135" spans="1:47" s="2" customFormat="1" ht="12">
      <c r="A135" s="40"/>
      <c r="B135" s="41"/>
      <c r="C135" s="42"/>
      <c r="D135" s="219" t="s">
        <v>131</v>
      </c>
      <c r="E135" s="42"/>
      <c r="F135" s="220" t="s">
        <v>787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131</v>
      </c>
      <c r="AU135" s="19" t="s">
        <v>82</v>
      </c>
    </row>
    <row r="136" spans="1:65" s="2" customFormat="1" ht="24.15" customHeight="1">
      <c r="A136" s="40"/>
      <c r="B136" s="41"/>
      <c r="C136" s="206" t="s">
        <v>243</v>
      </c>
      <c r="D136" s="206" t="s">
        <v>124</v>
      </c>
      <c r="E136" s="207" t="s">
        <v>788</v>
      </c>
      <c r="F136" s="208" t="s">
        <v>789</v>
      </c>
      <c r="G136" s="209" t="s">
        <v>481</v>
      </c>
      <c r="H136" s="210">
        <v>22</v>
      </c>
      <c r="I136" s="211"/>
      <c r="J136" s="212">
        <f>ROUND(I136*H136,2)</f>
        <v>0</v>
      </c>
      <c r="K136" s="208" t="s">
        <v>128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230</v>
      </c>
      <c r="AT136" s="217" t="s">
        <v>124</v>
      </c>
      <c r="AU136" s="217" t="s">
        <v>82</v>
      </c>
      <c r="AY136" s="19" t="s">
        <v>122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230</v>
      </c>
      <c r="BM136" s="217" t="s">
        <v>790</v>
      </c>
    </row>
    <row r="137" spans="1:47" s="2" customFormat="1" ht="12">
      <c r="A137" s="40"/>
      <c r="B137" s="41"/>
      <c r="C137" s="42"/>
      <c r="D137" s="219" t="s">
        <v>131</v>
      </c>
      <c r="E137" s="42"/>
      <c r="F137" s="220" t="s">
        <v>791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131</v>
      </c>
      <c r="AU137" s="19" t="s">
        <v>82</v>
      </c>
    </row>
    <row r="138" spans="1:65" s="2" customFormat="1" ht="24.15" customHeight="1">
      <c r="A138" s="40"/>
      <c r="B138" s="41"/>
      <c r="C138" s="206" t="s">
        <v>246</v>
      </c>
      <c r="D138" s="206" t="s">
        <v>124</v>
      </c>
      <c r="E138" s="207" t="s">
        <v>792</v>
      </c>
      <c r="F138" s="208" t="s">
        <v>793</v>
      </c>
      <c r="G138" s="209" t="s">
        <v>227</v>
      </c>
      <c r="H138" s="210">
        <v>0.1</v>
      </c>
      <c r="I138" s="211"/>
      <c r="J138" s="212">
        <f>ROUND(I138*H138,2)</f>
        <v>0</v>
      </c>
      <c r="K138" s="208" t="s">
        <v>128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230</v>
      </c>
      <c r="AT138" s="217" t="s">
        <v>124</v>
      </c>
      <c r="AU138" s="217" t="s">
        <v>82</v>
      </c>
      <c r="AY138" s="19" t="s">
        <v>122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230</v>
      </c>
      <c r="BM138" s="217" t="s">
        <v>794</v>
      </c>
    </row>
    <row r="139" spans="1:47" s="2" customFormat="1" ht="12">
      <c r="A139" s="40"/>
      <c r="B139" s="41"/>
      <c r="C139" s="42"/>
      <c r="D139" s="219" t="s">
        <v>131</v>
      </c>
      <c r="E139" s="42"/>
      <c r="F139" s="220" t="s">
        <v>795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131</v>
      </c>
      <c r="AU139" s="19" t="s">
        <v>82</v>
      </c>
    </row>
    <row r="140" spans="1:63" s="12" customFormat="1" ht="25.9" customHeight="1">
      <c r="A140" s="12"/>
      <c r="B140" s="190"/>
      <c r="C140" s="191"/>
      <c r="D140" s="192" t="s">
        <v>71</v>
      </c>
      <c r="E140" s="193" t="s">
        <v>224</v>
      </c>
      <c r="F140" s="193" t="s">
        <v>796</v>
      </c>
      <c r="G140" s="191"/>
      <c r="H140" s="191"/>
      <c r="I140" s="194"/>
      <c r="J140" s="195">
        <f>BK140</f>
        <v>0</v>
      </c>
      <c r="K140" s="191"/>
      <c r="L140" s="196"/>
      <c r="M140" s="197"/>
      <c r="N140" s="198"/>
      <c r="O140" s="198"/>
      <c r="P140" s="199">
        <f>P141+P167</f>
        <v>0</v>
      </c>
      <c r="Q140" s="198"/>
      <c r="R140" s="199">
        <f>R141+R167</f>
        <v>1.344423109504</v>
      </c>
      <c r="S140" s="198"/>
      <c r="T140" s="200">
        <f>T141+T167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142</v>
      </c>
      <c r="AT140" s="202" t="s">
        <v>71</v>
      </c>
      <c r="AU140" s="202" t="s">
        <v>72</v>
      </c>
      <c r="AY140" s="201" t="s">
        <v>122</v>
      </c>
      <c r="BK140" s="203">
        <f>BK141+BK167</f>
        <v>0</v>
      </c>
    </row>
    <row r="141" spans="1:63" s="12" customFormat="1" ht="22.8" customHeight="1">
      <c r="A141" s="12"/>
      <c r="B141" s="190"/>
      <c r="C141" s="191"/>
      <c r="D141" s="192" t="s">
        <v>71</v>
      </c>
      <c r="E141" s="204" t="s">
        <v>797</v>
      </c>
      <c r="F141" s="204" t="s">
        <v>798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SUM(P142:P166)</f>
        <v>0</v>
      </c>
      <c r="Q141" s="198"/>
      <c r="R141" s="199">
        <f>SUM(R142:R166)</f>
        <v>0.0426</v>
      </c>
      <c r="S141" s="198"/>
      <c r="T141" s="200">
        <f>SUM(T142:T166)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142</v>
      </c>
      <c r="AT141" s="202" t="s">
        <v>71</v>
      </c>
      <c r="AU141" s="202" t="s">
        <v>80</v>
      </c>
      <c r="AY141" s="201" t="s">
        <v>122</v>
      </c>
      <c r="BK141" s="203">
        <f>SUM(BK142:BK166)</f>
        <v>0</v>
      </c>
    </row>
    <row r="142" spans="1:65" s="2" customFormat="1" ht="16.5" customHeight="1">
      <c r="A142" s="40"/>
      <c r="B142" s="41"/>
      <c r="C142" s="206" t="s">
        <v>252</v>
      </c>
      <c r="D142" s="206" t="s">
        <v>124</v>
      </c>
      <c r="E142" s="207" t="s">
        <v>799</v>
      </c>
      <c r="F142" s="208" t="s">
        <v>800</v>
      </c>
      <c r="G142" s="209" t="s">
        <v>481</v>
      </c>
      <c r="H142" s="210">
        <v>2</v>
      </c>
      <c r="I142" s="211"/>
      <c r="J142" s="212">
        <f>ROUND(I142*H142,2)</f>
        <v>0</v>
      </c>
      <c r="K142" s="208" t="s">
        <v>128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507</v>
      </c>
      <c r="AT142" s="217" t="s">
        <v>124</v>
      </c>
      <c r="AU142" s="217" t="s">
        <v>82</v>
      </c>
      <c r="AY142" s="19" t="s">
        <v>122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507</v>
      </c>
      <c r="BM142" s="217" t="s">
        <v>801</v>
      </c>
    </row>
    <row r="143" spans="1:47" s="2" customFormat="1" ht="12">
      <c r="A143" s="40"/>
      <c r="B143" s="41"/>
      <c r="C143" s="42"/>
      <c r="D143" s="219" t="s">
        <v>131</v>
      </c>
      <c r="E143" s="42"/>
      <c r="F143" s="220" t="s">
        <v>802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131</v>
      </c>
      <c r="AU143" s="19" t="s">
        <v>82</v>
      </c>
    </row>
    <row r="144" spans="1:65" s="2" customFormat="1" ht="16.5" customHeight="1">
      <c r="A144" s="40"/>
      <c r="B144" s="41"/>
      <c r="C144" s="257" t="s">
        <v>7</v>
      </c>
      <c r="D144" s="257" t="s">
        <v>224</v>
      </c>
      <c r="E144" s="258" t="s">
        <v>803</v>
      </c>
      <c r="F144" s="259" t="s">
        <v>804</v>
      </c>
      <c r="G144" s="260" t="s">
        <v>481</v>
      </c>
      <c r="H144" s="261">
        <v>5</v>
      </c>
      <c r="I144" s="262"/>
      <c r="J144" s="263">
        <f>ROUND(I144*H144,2)</f>
        <v>0</v>
      </c>
      <c r="K144" s="259" t="s">
        <v>19</v>
      </c>
      <c r="L144" s="264"/>
      <c r="M144" s="265" t="s">
        <v>19</v>
      </c>
      <c r="N144" s="266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805</v>
      </c>
      <c r="AT144" s="217" t="s">
        <v>224</v>
      </c>
      <c r="AU144" s="217" t="s">
        <v>82</v>
      </c>
      <c r="AY144" s="19" t="s">
        <v>122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507</v>
      </c>
      <c r="BM144" s="217" t="s">
        <v>806</v>
      </c>
    </row>
    <row r="145" spans="1:65" s="2" customFormat="1" ht="16.5" customHeight="1">
      <c r="A145" s="40"/>
      <c r="B145" s="41"/>
      <c r="C145" s="206" t="s">
        <v>266</v>
      </c>
      <c r="D145" s="206" t="s">
        <v>124</v>
      </c>
      <c r="E145" s="207" t="s">
        <v>807</v>
      </c>
      <c r="F145" s="208" t="s">
        <v>808</v>
      </c>
      <c r="G145" s="209" t="s">
        <v>481</v>
      </c>
      <c r="H145" s="210">
        <v>2</v>
      </c>
      <c r="I145" s="211"/>
      <c r="J145" s="212">
        <f>ROUND(I145*H145,2)</f>
        <v>0</v>
      </c>
      <c r="K145" s="208" t="s">
        <v>128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507</v>
      </c>
      <c r="AT145" s="217" t="s">
        <v>124</v>
      </c>
      <c r="AU145" s="217" t="s">
        <v>82</v>
      </c>
      <c r="AY145" s="19" t="s">
        <v>122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507</v>
      </c>
      <c r="BM145" s="217" t="s">
        <v>809</v>
      </c>
    </row>
    <row r="146" spans="1:47" s="2" customFormat="1" ht="12">
      <c r="A146" s="40"/>
      <c r="B146" s="41"/>
      <c r="C146" s="42"/>
      <c r="D146" s="219" t="s">
        <v>131</v>
      </c>
      <c r="E146" s="42"/>
      <c r="F146" s="220" t="s">
        <v>810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131</v>
      </c>
      <c r="AU146" s="19" t="s">
        <v>82</v>
      </c>
    </row>
    <row r="147" spans="1:65" s="2" customFormat="1" ht="16.5" customHeight="1">
      <c r="A147" s="40"/>
      <c r="B147" s="41"/>
      <c r="C147" s="257" t="s">
        <v>272</v>
      </c>
      <c r="D147" s="257" t="s">
        <v>224</v>
      </c>
      <c r="E147" s="258" t="s">
        <v>811</v>
      </c>
      <c r="F147" s="259" t="s">
        <v>812</v>
      </c>
      <c r="G147" s="260" t="s">
        <v>481</v>
      </c>
      <c r="H147" s="261">
        <v>2</v>
      </c>
      <c r="I147" s="262"/>
      <c r="J147" s="263">
        <f>ROUND(I147*H147,2)</f>
        <v>0</v>
      </c>
      <c r="K147" s="259" t="s">
        <v>19</v>
      </c>
      <c r="L147" s="264"/>
      <c r="M147" s="265" t="s">
        <v>19</v>
      </c>
      <c r="N147" s="266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805</v>
      </c>
      <c r="AT147" s="217" t="s">
        <v>224</v>
      </c>
      <c r="AU147" s="217" t="s">
        <v>82</v>
      </c>
      <c r="AY147" s="19" t="s">
        <v>122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507</v>
      </c>
      <c r="BM147" s="217" t="s">
        <v>813</v>
      </c>
    </row>
    <row r="148" spans="1:65" s="2" customFormat="1" ht="16.5" customHeight="1">
      <c r="A148" s="40"/>
      <c r="B148" s="41"/>
      <c r="C148" s="206" t="s">
        <v>391</v>
      </c>
      <c r="D148" s="206" t="s">
        <v>124</v>
      </c>
      <c r="E148" s="207" t="s">
        <v>814</v>
      </c>
      <c r="F148" s="208" t="s">
        <v>815</v>
      </c>
      <c r="G148" s="209" t="s">
        <v>481</v>
      </c>
      <c r="H148" s="210">
        <v>2</v>
      </c>
      <c r="I148" s="211"/>
      <c r="J148" s="212">
        <f>ROUND(I148*H148,2)</f>
        <v>0</v>
      </c>
      <c r="K148" s="208" t="s">
        <v>128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507</v>
      </c>
      <c r="AT148" s="217" t="s">
        <v>124</v>
      </c>
      <c r="AU148" s="217" t="s">
        <v>82</v>
      </c>
      <c r="AY148" s="19" t="s">
        <v>122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507</v>
      </c>
      <c r="BM148" s="217" t="s">
        <v>816</v>
      </c>
    </row>
    <row r="149" spans="1:47" s="2" customFormat="1" ht="12">
      <c r="A149" s="40"/>
      <c r="B149" s="41"/>
      <c r="C149" s="42"/>
      <c r="D149" s="219" t="s">
        <v>131</v>
      </c>
      <c r="E149" s="42"/>
      <c r="F149" s="220" t="s">
        <v>817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131</v>
      </c>
      <c r="AU149" s="19" t="s">
        <v>82</v>
      </c>
    </row>
    <row r="150" spans="1:65" s="2" customFormat="1" ht="16.5" customHeight="1">
      <c r="A150" s="40"/>
      <c r="B150" s="41"/>
      <c r="C150" s="257" t="s">
        <v>397</v>
      </c>
      <c r="D150" s="257" t="s">
        <v>224</v>
      </c>
      <c r="E150" s="258" t="s">
        <v>818</v>
      </c>
      <c r="F150" s="259" t="s">
        <v>819</v>
      </c>
      <c r="G150" s="260" t="s">
        <v>481</v>
      </c>
      <c r="H150" s="261">
        <v>2</v>
      </c>
      <c r="I150" s="262"/>
      <c r="J150" s="263">
        <f>ROUND(I150*H150,2)</f>
        <v>0</v>
      </c>
      <c r="K150" s="259" t="s">
        <v>128</v>
      </c>
      <c r="L150" s="264"/>
      <c r="M150" s="265" t="s">
        <v>19</v>
      </c>
      <c r="N150" s="266" t="s">
        <v>43</v>
      </c>
      <c r="O150" s="86"/>
      <c r="P150" s="215">
        <f>O150*H150</f>
        <v>0</v>
      </c>
      <c r="Q150" s="215">
        <v>0.0058</v>
      </c>
      <c r="R150" s="215">
        <f>Q150*H150</f>
        <v>0.0116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820</v>
      </c>
      <c r="AT150" s="217" t="s">
        <v>224</v>
      </c>
      <c r="AU150" s="217" t="s">
        <v>82</v>
      </c>
      <c r="AY150" s="19" t="s">
        <v>122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820</v>
      </c>
      <c r="BM150" s="217" t="s">
        <v>821</v>
      </c>
    </row>
    <row r="151" spans="1:65" s="2" customFormat="1" ht="16.5" customHeight="1">
      <c r="A151" s="40"/>
      <c r="B151" s="41"/>
      <c r="C151" s="206" t="s">
        <v>277</v>
      </c>
      <c r="D151" s="206" t="s">
        <v>124</v>
      </c>
      <c r="E151" s="207" t="s">
        <v>822</v>
      </c>
      <c r="F151" s="208" t="s">
        <v>823</v>
      </c>
      <c r="G151" s="209" t="s">
        <v>481</v>
      </c>
      <c r="H151" s="210">
        <v>2</v>
      </c>
      <c r="I151" s="211"/>
      <c r="J151" s="212">
        <f>ROUND(I151*H151,2)</f>
        <v>0</v>
      </c>
      <c r="K151" s="208" t="s">
        <v>128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507</v>
      </c>
      <c r="AT151" s="217" t="s">
        <v>124</v>
      </c>
      <c r="AU151" s="217" t="s">
        <v>82</v>
      </c>
      <c r="AY151" s="19" t="s">
        <v>122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507</v>
      </c>
      <c r="BM151" s="217" t="s">
        <v>824</v>
      </c>
    </row>
    <row r="152" spans="1:47" s="2" customFormat="1" ht="12">
      <c r="A152" s="40"/>
      <c r="B152" s="41"/>
      <c r="C152" s="42"/>
      <c r="D152" s="219" t="s">
        <v>131</v>
      </c>
      <c r="E152" s="42"/>
      <c r="F152" s="220" t="s">
        <v>825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131</v>
      </c>
      <c r="AU152" s="19" t="s">
        <v>82</v>
      </c>
    </row>
    <row r="153" spans="1:65" s="2" customFormat="1" ht="16.5" customHeight="1">
      <c r="A153" s="40"/>
      <c r="B153" s="41"/>
      <c r="C153" s="257" t="s">
        <v>283</v>
      </c>
      <c r="D153" s="257" t="s">
        <v>224</v>
      </c>
      <c r="E153" s="258" t="s">
        <v>826</v>
      </c>
      <c r="F153" s="259" t="s">
        <v>827</v>
      </c>
      <c r="G153" s="260" t="s">
        <v>481</v>
      </c>
      <c r="H153" s="261">
        <v>2</v>
      </c>
      <c r="I153" s="262"/>
      <c r="J153" s="263">
        <f>ROUND(I153*H153,2)</f>
        <v>0</v>
      </c>
      <c r="K153" s="259" t="s">
        <v>19</v>
      </c>
      <c r="L153" s="264"/>
      <c r="M153" s="265" t="s">
        <v>19</v>
      </c>
      <c r="N153" s="266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805</v>
      </c>
      <c r="AT153" s="217" t="s">
        <v>224</v>
      </c>
      <c r="AU153" s="217" t="s">
        <v>82</v>
      </c>
      <c r="AY153" s="19" t="s">
        <v>122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507</v>
      </c>
      <c r="BM153" s="217" t="s">
        <v>828</v>
      </c>
    </row>
    <row r="154" spans="1:65" s="2" customFormat="1" ht="24.15" customHeight="1">
      <c r="A154" s="40"/>
      <c r="B154" s="41"/>
      <c r="C154" s="206" t="s">
        <v>289</v>
      </c>
      <c r="D154" s="206" t="s">
        <v>124</v>
      </c>
      <c r="E154" s="207" t="s">
        <v>829</v>
      </c>
      <c r="F154" s="208" t="s">
        <v>830</v>
      </c>
      <c r="G154" s="209" t="s">
        <v>170</v>
      </c>
      <c r="H154" s="210">
        <v>31</v>
      </c>
      <c r="I154" s="211"/>
      <c r="J154" s="212">
        <f>ROUND(I154*H154,2)</f>
        <v>0</v>
      </c>
      <c r="K154" s="208" t="s">
        <v>128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507</v>
      </c>
      <c r="AT154" s="217" t="s">
        <v>124</v>
      </c>
      <c r="AU154" s="217" t="s">
        <v>82</v>
      </c>
      <c r="AY154" s="19" t="s">
        <v>122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507</v>
      </c>
      <c r="BM154" s="217" t="s">
        <v>831</v>
      </c>
    </row>
    <row r="155" spans="1:47" s="2" customFormat="1" ht="12">
      <c r="A155" s="40"/>
      <c r="B155" s="41"/>
      <c r="C155" s="42"/>
      <c r="D155" s="219" t="s">
        <v>131</v>
      </c>
      <c r="E155" s="42"/>
      <c r="F155" s="220" t="s">
        <v>832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131</v>
      </c>
      <c r="AU155" s="19" t="s">
        <v>82</v>
      </c>
    </row>
    <row r="156" spans="1:65" s="2" customFormat="1" ht="16.5" customHeight="1">
      <c r="A156" s="40"/>
      <c r="B156" s="41"/>
      <c r="C156" s="257" t="s">
        <v>302</v>
      </c>
      <c r="D156" s="257" t="s">
        <v>224</v>
      </c>
      <c r="E156" s="258" t="s">
        <v>833</v>
      </c>
      <c r="F156" s="259" t="s">
        <v>834</v>
      </c>
      <c r="G156" s="260" t="s">
        <v>286</v>
      </c>
      <c r="H156" s="261">
        <v>31</v>
      </c>
      <c r="I156" s="262"/>
      <c r="J156" s="263">
        <f>ROUND(I156*H156,2)</f>
        <v>0</v>
      </c>
      <c r="K156" s="259" t="s">
        <v>128</v>
      </c>
      <c r="L156" s="264"/>
      <c r="M156" s="265" t="s">
        <v>19</v>
      </c>
      <c r="N156" s="266" t="s">
        <v>43</v>
      </c>
      <c r="O156" s="86"/>
      <c r="P156" s="215">
        <f>O156*H156</f>
        <v>0</v>
      </c>
      <c r="Q156" s="215">
        <v>0.001</v>
      </c>
      <c r="R156" s="215">
        <f>Q156*H156</f>
        <v>0.031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820</v>
      </c>
      <c r="AT156" s="217" t="s">
        <v>224</v>
      </c>
      <c r="AU156" s="217" t="s">
        <v>82</v>
      </c>
      <c r="AY156" s="19" t="s">
        <v>122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820</v>
      </c>
      <c r="BM156" s="217" t="s">
        <v>835</v>
      </c>
    </row>
    <row r="157" spans="1:65" s="2" customFormat="1" ht="37.8" customHeight="1">
      <c r="A157" s="40"/>
      <c r="B157" s="41"/>
      <c r="C157" s="206" t="s">
        <v>309</v>
      </c>
      <c r="D157" s="206" t="s">
        <v>124</v>
      </c>
      <c r="E157" s="207" t="s">
        <v>836</v>
      </c>
      <c r="F157" s="208" t="s">
        <v>837</v>
      </c>
      <c r="G157" s="209" t="s">
        <v>170</v>
      </c>
      <c r="H157" s="210">
        <v>43</v>
      </c>
      <c r="I157" s="211"/>
      <c r="J157" s="212">
        <f>ROUND(I157*H157,2)</f>
        <v>0</v>
      </c>
      <c r="K157" s="208" t="s">
        <v>128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507</v>
      </c>
      <c r="AT157" s="217" t="s">
        <v>124</v>
      </c>
      <c r="AU157" s="217" t="s">
        <v>82</v>
      </c>
      <c r="AY157" s="19" t="s">
        <v>122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507</v>
      </c>
      <c r="BM157" s="217" t="s">
        <v>838</v>
      </c>
    </row>
    <row r="158" spans="1:47" s="2" customFormat="1" ht="12">
      <c r="A158" s="40"/>
      <c r="B158" s="41"/>
      <c r="C158" s="42"/>
      <c r="D158" s="219" t="s">
        <v>131</v>
      </c>
      <c r="E158" s="42"/>
      <c r="F158" s="220" t="s">
        <v>839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131</v>
      </c>
      <c r="AU158" s="19" t="s">
        <v>82</v>
      </c>
    </row>
    <row r="159" spans="1:51" s="14" customFormat="1" ht="12">
      <c r="A159" s="14"/>
      <c r="B159" s="235"/>
      <c r="C159" s="236"/>
      <c r="D159" s="226" t="s">
        <v>133</v>
      </c>
      <c r="E159" s="237" t="s">
        <v>19</v>
      </c>
      <c r="F159" s="238" t="s">
        <v>329</v>
      </c>
      <c r="G159" s="236"/>
      <c r="H159" s="239">
        <v>31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133</v>
      </c>
      <c r="AU159" s="245" t="s">
        <v>82</v>
      </c>
      <c r="AV159" s="14" t="s">
        <v>82</v>
      </c>
      <c r="AW159" s="14" t="s">
        <v>33</v>
      </c>
      <c r="AX159" s="14" t="s">
        <v>72</v>
      </c>
      <c r="AY159" s="245" t="s">
        <v>122</v>
      </c>
    </row>
    <row r="160" spans="1:51" s="14" customFormat="1" ht="12">
      <c r="A160" s="14"/>
      <c r="B160" s="235"/>
      <c r="C160" s="236"/>
      <c r="D160" s="226" t="s">
        <v>133</v>
      </c>
      <c r="E160" s="237" t="s">
        <v>19</v>
      </c>
      <c r="F160" s="238" t="s">
        <v>8</v>
      </c>
      <c r="G160" s="236"/>
      <c r="H160" s="239">
        <v>12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133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122</v>
      </c>
    </row>
    <row r="161" spans="1:51" s="15" customFormat="1" ht="12">
      <c r="A161" s="15"/>
      <c r="B161" s="246"/>
      <c r="C161" s="247"/>
      <c r="D161" s="226" t="s">
        <v>133</v>
      </c>
      <c r="E161" s="248" t="s">
        <v>19</v>
      </c>
      <c r="F161" s="249" t="s">
        <v>197</v>
      </c>
      <c r="G161" s="247"/>
      <c r="H161" s="250">
        <v>43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133</v>
      </c>
      <c r="AU161" s="256" t="s">
        <v>82</v>
      </c>
      <c r="AV161" s="15" t="s">
        <v>129</v>
      </c>
      <c r="AW161" s="15" t="s">
        <v>33</v>
      </c>
      <c r="AX161" s="15" t="s">
        <v>80</v>
      </c>
      <c r="AY161" s="256" t="s">
        <v>122</v>
      </c>
    </row>
    <row r="162" spans="1:65" s="2" customFormat="1" ht="16.5" customHeight="1">
      <c r="A162" s="40"/>
      <c r="B162" s="41"/>
      <c r="C162" s="257" t="s">
        <v>315</v>
      </c>
      <c r="D162" s="257" t="s">
        <v>224</v>
      </c>
      <c r="E162" s="258" t="s">
        <v>840</v>
      </c>
      <c r="F162" s="259" t="s">
        <v>841</v>
      </c>
      <c r="G162" s="260" t="s">
        <v>170</v>
      </c>
      <c r="H162" s="261">
        <v>34.1</v>
      </c>
      <c r="I162" s="262"/>
      <c r="J162" s="263">
        <f>ROUND(I162*H162,2)</f>
        <v>0</v>
      </c>
      <c r="K162" s="259" t="s">
        <v>19</v>
      </c>
      <c r="L162" s="264"/>
      <c r="M162" s="265" t="s">
        <v>19</v>
      </c>
      <c r="N162" s="266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805</v>
      </c>
      <c r="AT162" s="217" t="s">
        <v>224</v>
      </c>
      <c r="AU162" s="217" t="s">
        <v>82</v>
      </c>
      <c r="AY162" s="19" t="s">
        <v>122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507</v>
      </c>
      <c r="BM162" s="217" t="s">
        <v>842</v>
      </c>
    </row>
    <row r="163" spans="1:51" s="14" customFormat="1" ht="12">
      <c r="A163" s="14"/>
      <c r="B163" s="235"/>
      <c r="C163" s="236"/>
      <c r="D163" s="226" t="s">
        <v>133</v>
      </c>
      <c r="E163" s="237" t="s">
        <v>19</v>
      </c>
      <c r="F163" s="238" t="s">
        <v>843</v>
      </c>
      <c r="G163" s="236"/>
      <c r="H163" s="239">
        <v>34.1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133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122</v>
      </c>
    </row>
    <row r="164" spans="1:65" s="2" customFormat="1" ht="16.5" customHeight="1">
      <c r="A164" s="40"/>
      <c r="B164" s="41"/>
      <c r="C164" s="257" t="s">
        <v>322</v>
      </c>
      <c r="D164" s="257" t="s">
        <v>224</v>
      </c>
      <c r="E164" s="258" t="s">
        <v>844</v>
      </c>
      <c r="F164" s="259" t="s">
        <v>845</v>
      </c>
      <c r="G164" s="260" t="s">
        <v>170</v>
      </c>
      <c r="H164" s="261">
        <v>13.2</v>
      </c>
      <c r="I164" s="262"/>
      <c r="J164" s="263">
        <f>ROUND(I164*H164,2)</f>
        <v>0</v>
      </c>
      <c r="K164" s="259" t="s">
        <v>19</v>
      </c>
      <c r="L164" s="264"/>
      <c r="M164" s="265" t="s">
        <v>19</v>
      </c>
      <c r="N164" s="266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805</v>
      </c>
      <c r="AT164" s="217" t="s">
        <v>224</v>
      </c>
      <c r="AU164" s="217" t="s">
        <v>82</v>
      </c>
      <c r="AY164" s="19" t="s">
        <v>122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507</v>
      </c>
      <c r="BM164" s="217" t="s">
        <v>846</v>
      </c>
    </row>
    <row r="165" spans="1:51" s="14" customFormat="1" ht="12">
      <c r="A165" s="14"/>
      <c r="B165" s="235"/>
      <c r="C165" s="236"/>
      <c r="D165" s="226" t="s">
        <v>133</v>
      </c>
      <c r="E165" s="237" t="s">
        <v>19</v>
      </c>
      <c r="F165" s="238" t="s">
        <v>847</v>
      </c>
      <c r="G165" s="236"/>
      <c r="H165" s="239">
        <v>13.2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133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122</v>
      </c>
    </row>
    <row r="166" spans="1:65" s="2" customFormat="1" ht="16.5" customHeight="1">
      <c r="A166" s="40"/>
      <c r="B166" s="41"/>
      <c r="C166" s="206" t="s">
        <v>329</v>
      </c>
      <c r="D166" s="206" t="s">
        <v>124</v>
      </c>
      <c r="E166" s="207" t="s">
        <v>848</v>
      </c>
      <c r="F166" s="208" t="s">
        <v>849</v>
      </c>
      <c r="G166" s="209" t="s">
        <v>481</v>
      </c>
      <c r="H166" s="210">
        <v>2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507</v>
      </c>
      <c r="AT166" s="217" t="s">
        <v>124</v>
      </c>
      <c r="AU166" s="217" t="s">
        <v>82</v>
      </c>
      <c r="AY166" s="19" t="s">
        <v>122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507</v>
      </c>
      <c r="BM166" s="217" t="s">
        <v>850</v>
      </c>
    </row>
    <row r="167" spans="1:63" s="12" customFormat="1" ht="22.8" customHeight="1">
      <c r="A167" s="12"/>
      <c r="B167" s="190"/>
      <c r="C167" s="191"/>
      <c r="D167" s="192" t="s">
        <v>71</v>
      </c>
      <c r="E167" s="204" t="s">
        <v>851</v>
      </c>
      <c r="F167" s="204" t="s">
        <v>852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SUM(P168:P178)</f>
        <v>0</v>
      </c>
      <c r="Q167" s="198"/>
      <c r="R167" s="199">
        <f>SUM(R168:R178)</f>
        <v>1.301823109504</v>
      </c>
      <c r="S167" s="198"/>
      <c r="T167" s="200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142</v>
      </c>
      <c r="AT167" s="202" t="s">
        <v>71</v>
      </c>
      <c r="AU167" s="202" t="s">
        <v>80</v>
      </c>
      <c r="AY167" s="201" t="s">
        <v>122</v>
      </c>
      <c r="BK167" s="203">
        <f>SUM(BK168:BK178)</f>
        <v>0</v>
      </c>
    </row>
    <row r="168" spans="1:65" s="2" customFormat="1" ht="16.5" customHeight="1">
      <c r="A168" s="40"/>
      <c r="B168" s="41"/>
      <c r="C168" s="206" t="s">
        <v>336</v>
      </c>
      <c r="D168" s="206" t="s">
        <v>124</v>
      </c>
      <c r="E168" s="207" t="s">
        <v>853</v>
      </c>
      <c r="F168" s="208" t="s">
        <v>854</v>
      </c>
      <c r="G168" s="209" t="s">
        <v>183</v>
      </c>
      <c r="H168" s="210">
        <v>0.576</v>
      </c>
      <c r="I168" s="211"/>
      <c r="J168" s="212">
        <f>ROUND(I168*H168,2)</f>
        <v>0</v>
      </c>
      <c r="K168" s="208" t="s">
        <v>128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2.256342204</v>
      </c>
      <c r="R168" s="215">
        <f>Q168*H168</f>
        <v>1.299653109504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507</v>
      </c>
      <c r="AT168" s="217" t="s">
        <v>124</v>
      </c>
      <c r="AU168" s="217" t="s">
        <v>82</v>
      </c>
      <c r="AY168" s="19" t="s">
        <v>122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507</v>
      </c>
      <c r="BM168" s="217" t="s">
        <v>855</v>
      </c>
    </row>
    <row r="169" spans="1:47" s="2" customFormat="1" ht="12">
      <c r="A169" s="40"/>
      <c r="B169" s="41"/>
      <c r="C169" s="42"/>
      <c r="D169" s="219" t="s">
        <v>131</v>
      </c>
      <c r="E169" s="42"/>
      <c r="F169" s="220" t="s">
        <v>856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131</v>
      </c>
      <c r="AU169" s="19" t="s">
        <v>82</v>
      </c>
    </row>
    <row r="170" spans="1:51" s="13" customFormat="1" ht="12">
      <c r="A170" s="13"/>
      <c r="B170" s="224"/>
      <c r="C170" s="225"/>
      <c r="D170" s="226" t="s">
        <v>133</v>
      </c>
      <c r="E170" s="227" t="s">
        <v>19</v>
      </c>
      <c r="F170" s="228" t="s">
        <v>857</v>
      </c>
      <c r="G170" s="225"/>
      <c r="H170" s="227" t="s">
        <v>19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133</v>
      </c>
      <c r="AU170" s="234" t="s">
        <v>82</v>
      </c>
      <c r="AV170" s="13" t="s">
        <v>80</v>
      </c>
      <c r="AW170" s="13" t="s">
        <v>33</v>
      </c>
      <c r="AX170" s="13" t="s">
        <v>72</v>
      </c>
      <c r="AY170" s="234" t="s">
        <v>122</v>
      </c>
    </row>
    <row r="171" spans="1:51" s="14" customFormat="1" ht="12">
      <c r="A171" s="14"/>
      <c r="B171" s="235"/>
      <c r="C171" s="236"/>
      <c r="D171" s="226" t="s">
        <v>133</v>
      </c>
      <c r="E171" s="237" t="s">
        <v>19</v>
      </c>
      <c r="F171" s="238" t="s">
        <v>749</v>
      </c>
      <c r="G171" s="236"/>
      <c r="H171" s="239">
        <v>0.576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133</v>
      </c>
      <c r="AU171" s="245" t="s">
        <v>82</v>
      </c>
      <c r="AV171" s="14" t="s">
        <v>82</v>
      </c>
      <c r="AW171" s="14" t="s">
        <v>33</v>
      </c>
      <c r="AX171" s="14" t="s">
        <v>80</v>
      </c>
      <c r="AY171" s="245" t="s">
        <v>122</v>
      </c>
    </row>
    <row r="172" spans="1:65" s="2" customFormat="1" ht="24.15" customHeight="1">
      <c r="A172" s="40"/>
      <c r="B172" s="41"/>
      <c r="C172" s="206" t="s">
        <v>343</v>
      </c>
      <c r="D172" s="206" t="s">
        <v>124</v>
      </c>
      <c r="E172" s="207" t="s">
        <v>858</v>
      </c>
      <c r="F172" s="208" t="s">
        <v>859</v>
      </c>
      <c r="G172" s="209" t="s">
        <v>170</v>
      </c>
      <c r="H172" s="210">
        <v>31</v>
      </c>
      <c r="I172" s="211"/>
      <c r="J172" s="212">
        <f>ROUND(I172*H172,2)</f>
        <v>0</v>
      </c>
      <c r="K172" s="208" t="s">
        <v>128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507</v>
      </c>
      <c r="AT172" s="217" t="s">
        <v>124</v>
      </c>
      <c r="AU172" s="217" t="s">
        <v>82</v>
      </c>
      <c r="AY172" s="19" t="s">
        <v>122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507</v>
      </c>
      <c r="BM172" s="217" t="s">
        <v>860</v>
      </c>
    </row>
    <row r="173" spans="1:47" s="2" customFormat="1" ht="12">
      <c r="A173" s="40"/>
      <c r="B173" s="41"/>
      <c r="C173" s="42"/>
      <c r="D173" s="219" t="s">
        <v>131</v>
      </c>
      <c r="E173" s="42"/>
      <c r="F173" s="220" t="s">
        <v>861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131</v>
      </c>
      <c r="AU173" s="19" t="s">
        <v>82</v>
      </c>
    </row>
    <row r="174" spans="1:51" s="14" customFormat="1" ht="12">
      <c r="A174" s="14"/>
      <c r="B174" s="235"/>
      <c r="C174" s="236"/>
      <c r="D174" s="226" t="s">
        <v>133</v>
      </c>
      <c r="E174" s="237" t="s">
        <v>19</v>
      </c>
      <c r="F174" s="238" t="s">
        <v>329</v>
      </c>
      <c r="G174" s="236"/>
      <c r="H174" s="239">
        <v>31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133</v>
      </c>
      <c r="AU174" s="245" t="s">
        <v>82</v>
      </c>
      <c r="AV174" s="14" t="s">
        <v>82</v>
      </c>
      <c r="AW174" s="14" t="s">
        <v>33</v>
      </c>
      <c r="AX174" s="14" t="s">
        <v>80</v>
      </c>
      <c r="AY174" s="245" t="s">
        <v>122</v>
      </c>
    </row>
    <row r="175" spans="1:65" s="2" customFormat="1" ht="16.5" customHeight="1">
      <c r="A175" s="40"/>
      <c r="B175" s="41"/>
      <c r="C175" s="257" t="s">
        <v>349</v>
      </c>
      <c r="D175" s="257" t="s">
        <v>224</v>
      </c>
      <c r="E175" s="258" t="s">
        <v>862</v>
      </c>
      <c r="F175" s="259" t="s">
        <v>863</v>
      </c>
      <c r="G175" s="260" t="s">
        <v>170</v>
      </c>
      <c r="H175" s="261">
        <v>32.55</v>
      </c>
      <c r="I175" s="262"/>
      <c r="J175" s="263">
        <f>ROUND(I175*H175,2)</f>
        <v>0</v>
      </c>
      <c r="K175" s="259" t="s">
        <v>19</v>
      </c>
      <c r="L175" s="264"/>
      <c r="M175" s="265" t="s">
        <v>19</v>
      </c>
      <c r="N175" s="266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805</v>
      </c>
      <c r="AT175" s="217" t="s">
        <v>224</v>
      </c>
      <c r="AU175" s="217" t="s">
        <v>82</v>
      </c>
      <c r="AY175" s="19" t="s">
        <v>122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507</v>
      </c>
      <c r="BM175" s="217" t="s">
        <v>864</v>
      </c>
    </row>
    <row r="176" spans="1:51" s="14" customFormat="1" ht="12">
      <c r="A176" s="14"/>
      <c r="B176" s="235"/>
      <c r="C176" s="236"/>
      <c r="D176" s="226" t="s">
        <v>133</v>
      </c>
      <c r="E176" s="237" t="s">
        <v>19</v>
      </c>
      <c r="F176" s="238" t="s">
        <v>865</v>
      </c>
      <c r="G176" s="236"/>
      <c r="H176" s="239">
        <v>32.55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133</v>
      </c>
      <c r="AU176" s="245" t="s">
        <v>82</v>
      </c>
      <c r="AV176" s="14" t="s">
        <v>82</v>
      </c>
      <c r="AW176" s="14" t="s">
        <v>33</v>
      </c>
      <c r="AX176" s="14" t="s">
        <v>80</v>
      </c>
      <c r="AY176" s="245" t="s">
        <v>122</v>
      </c>
    </row>
    <row r="177" spans="1:65" s="2" customFormat="1" ht="21.75" customHeight="1">
      <c r="A177" s="40"/>
      <c r="B177" s="41"/>
      <c r="C177" s="206" t="s">
        <v>403</v>
      </c>
      <c r="D177" s="206" t="s">
        <v>124</v>
      </c>
      <c r="E177" s="207" t="s">
        <v>866</v>
      </c>
      <c r="F177" s="208" t="s">
        <v>867</v>
      </c>
      <c r="G177" s="209" t="s">
        <v>170</v>
      </c>
      <c r="H177" s="210">
        <v>31</v>
      </c>
      <c r="I177" s="211"/>
      <c r="J177" s="212">
        <f>ROUND(I177*H177,2)</f>
        <v>0</v>
      </c>
      <c r="K177" s="208" t="s">
        <v>128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7E-05</v>
      </c>
      <c r="R177" s="215">
        <f>Q177*H177</f>
        <v>0.0021699999999999996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507</v>
      </c>
      <c r="AT177" s="217" t="s">
        <v>124</v>
      </c>
      <c r="AU177" s="217" t="s">
        <v>82</v>
      </c>
      <c r="AY177" s="19" t="s">
        <v>122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507</v>
      </c>
      <c r="BM177" s="217" t="s">
        <v>868</v>
      </c>
    </row>
    <row r="178" spans="1:47" s="2" customFormat="1" ht="12">
      <c r="A178" s="40"/>
      <c r="B178" s="41"/>
      <c r="C178" s="42"/>
      <c r="D178" s="219" t="s">
        <v>131</v>
      </c>
      <c r="E178" s="42"/>
      <c r="F178" s="220" t="s">
        <v>869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131</v>
      </c>
      <c r="AU178" s="19" t="s">
        <v>82</v>
      </c>
    </row>
    <row r="179" spans="1:63" s="12" customFormat="1" ht="25.9" customHeight="1">
      <c r="A179" s="12"/>
      <c r="B179" s="190"/>
      <c r="C179" s="191"/>
      <c r="D179" s="192" t="s">
        <v>71</v>
      </c>
      <c r="E179" s="193" t="s">
        <v>671</v>
      </c>
      <c r="F179" s="193" t="s">
        <v>672</v>
      </c>
      <c r="G179" s="191"/>
      <c r="H179" s="191"/>
      <c r="I179" s="194"/>
      <c r="J179" s="195">
        <f>BK179</f>
        <v>0</v>
      </c>
      <c r="K179" s="191"/>
      <c r="L179" s="196"/>
      <c r="M179" s="197"/>
      <c r="N179" s="198"/>
      <c r="O179" s="198"/>
      <c r="P179" s="199">
        <f>SUM(P180:P181)</f>
        <v>0</v>
      </c>
      <c r="Q179" s="198"/>
      <c r="R179" s="199">
        <f>SUM(R180:R181)</f>
        <v>0</v>
      </c>
      <c r="S179" s="198"/>
      <c r="T179" s="200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129</v>
      </c>
      <c r="AT179" s="202" t="s">
        <v>71</v>
      </c>
      <c r="AU179" s="202" t="s">
        <v>72</v>
      </c>
      <c r="AY179" s="201" t="s">
        <v>122</v>
      </c>
      <c r="BK179" s="203">
        <f>SUM(BK180:BK181)</f>
        <v>0</v>
      </c>
    </row>
    <row r="180" spans="1:65" s="2" customFormat="1" ht="16.5" customHeight="1">
      <c r="A180" s="40"/>
      <c r="B180" s="41"/>
      <c r="C180" s="206" t="s">
        <v>359</v>
      </c>
      <c r="D180" s="206" t="s">
        <v>124</v>
      </c>
      <c r="E180" s="207" t="s">
        <v>674</v>
      </c>
      <c r="F180" s="208" t="s">
        <v>675</v>
      </c>
      <c r="G180" s="209" t="s">
        <v>676</v>
      </c>
      <c r="H180" s="210">
        <v>10</v>
      </c>
      <c r="I180" s="211"/>
      <c r="J180" s="212">
        <f>ROUND(I180*H180,2)</f>
        <v>0</v>
      </c>
      <c r="K180" s="208" t="s">
        <v>128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677</v>
      </c>
      <c r="AT180" s="217" t="s">
        <v>124</v>
      </c>
      <c r="AU180" s="217" t="s">
        <v>80</v>
      </c>
      <c r="AY180" s="19" t="s">
        <v>122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677</v>
      </c>
      <c r="BM180" s="217" t="s">
        <v>870</v>
      </c>
    </row>
    <row r="181" spans="1:47" s="2" customFormat="1" ht="12">
      <c r="A181" s="40"/>
      <c r="B181" s="41"/>
      <c r="C181" s="42"/>
      <c r="D181" s="219" t="s">
        <v>131</v>
      </c>
      <c r="E181" s="42"/>
      <c r="F181" s="220" t="s">
        <v>679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131</v>
      </c>
      <c r="AU181" s="19" t="s">
        <v>80</v>
      </c>
    </row>
    <row r="182" spans="1:63" s="12" customFormat="1" ht="25.9" customHeight="1">
      <c r="A182" s="12"/>
      <c r="B182" s="190"/>
      <c r="C182" s="191"/>
      <c r="D182" s="192" t="s">
        <v>71</v>
      </c>
      <c r="E182" s="193" t="s">
        <v>680</v>
      </c>
      <c r="F182" s="193" t="s">
        <v>681</v>
      </c>
      <c r="G182" s="191"/>
      <c r="H182" s="191"/>
      <c r="I182" s="194"/>
      <c r="J182" s="195">
        <f>BK182</f>
        <v>0</v>
      </c>
      <c r="K182" s="191"/>
      <c r="L182" s="196"/>
      <c r="M182" s="197"/>
      <c r="N182" s="198"/>
      <c r="O182" s="198"/>
      <c r="P182" s="199">
        <f>P183+P190+P194</f>
        <v>0</v>
      </c>
      <c r="Q182" s="198"/>
      <c r="R182" s="199">
        <f>R183+R190+R194</f>
        <v>0</v>
      </c>
      <c r="S182" s="198"/>
      <c r="T182" s="200">
        <f>T183+T190+T194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157</v>
      </c>
      <c r="AT182" s="202" t="s">
        <v>71</v>
      </c>
      <c r="AU182" s="202" t="s">
        <v>72</v>
      </c>
      <c r="AY182" s="201" t="s">
        <v>122</v>
      </c>
      <c r="BK182" s="203">
        <f>BK183+BK190+BK194</f>
        <v>0</v>
      </c>
    </row>
    <row r="183" spans="1:63" s="12" customFormat="1" ht="22.8" customHeight="1">
      <c r="A183" s="12"/>
      <c r="B183" s="190"/>
      <c r="C183" s="191"/>
      <c r="D183" s="192" t="s">
        <v>71</v>
      </c>
      <c r="E183" s="204" t="s">
        <v>682</v>
      </c>
      <c r="F183" s="204" t="s">
        <v>683</v>
      </c>
      <c r="G183" s="191"/>
      <c r="H183" s="191"/>
      <c r="I183" s="194"/>
      <c r="J183" s="205">
        <f>BK183</f>
        <v>0</v>
      </c>
      <c r="K183" s="191"/>
      <c r="L183" s="196"/>
      <c r="M183" s="197"/>
      <c r="N183" s="198"/>
      <c r="O183" s="198"/>
      <c r="P183" s="199">
        <f>SUM(P184:P189)</f>
        <v>0</v>
      </c>
      <c r="Q183" s="198"/>
      <c r="R183" s="199">
        <f>SUM(R184:R189)</f>
        <v>0</v>
      </c>
      <c r="S183" s="198"/>
      <c r="T183" s="200">
        <f>SUM(T184:T189)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1" t="s">
        <v>157</v>
      </c>
      <c r="AT183" s="202" t="s">
        <v>71</v>
      </c>
      <c r="AU183" s="202" t="s">
        <v>80</v>
      </c>
      <c r="AY183" s="201" t="s">
        <v>122</v>
      </c>
      <c r="BK183" s="203">
        <f>SUM(BK184:BK189)</f>
        <v>0</v>
      </c>
    </row>
    <row r="184" spans="1:65" s="2" customFormat="1" ht="16.5" customHeight="1">
      <c r="A184" s="40"/>
      <c r="B184" s="41"/>
      <c r="C184" s="206" t="s">
        <v>364</v>
      </c>
      <c r="D184" s="206" t="s">
        <v>124</v>
      </c>
      <c r="E184" s="207" t="s">
        <v>871</v>
      </c>
      <c r="F184" s="208" t="s">
        <v>872</v>
      </c>
      <c r="G184" s="209" t="s">
        <v>693</v>
      </c>
      <c r="H184" s="210">
        <v>10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688</v>
      </c>
      <c r="AT184" s="217" t="s">
        <v>124</v>
      </c>
      <c r="AU184" s="217" t="s">
        <v>82</v>
      </c>
      <c r="AY184" s="19" t="s">
        <v>122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688</v>
      </c>
      <c r="BM184" s="217" t="s">
        <v>873</v>
      </c>
    </row>
    <row r="185" spans="1:51" s="13" customFormat="1" ht="12">
      <c r="A185" s="13"/>
      <c r="B185" s="224"/>
      <c r="C185" s="225"/>
      <c r="D185" s="226" t="s">
        <v>133</v>
      </c>
      <c r="E185" s="227" t="s">
        <v>19</v>
      </c>
      <c r="F185" s="228" t="s">
        <v>695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133</v>
      </c>
      <c r="AU185" s="234" t="s">
        <v>82</v>
      </c>
      <c r="AV185" s="13" t="s">
        <v>80</v>
      </c>
      <c r="AW185" s="13" t="s">
        <v>33</v>
      </c>
      <c r="AX185" s="13" t="s">
        <v>72</v>
      </c>
      <c r="AY185" s="234" t="s">
        <v>122</v>
      </c>
    </row>
    <row r="186" spans="1:51" s="14" customFormat="1" ht="12">
      <c r="A186" s="14"/>
      <c r="B186" s="235"/>
      <c r="C186" s="236"/>
      <c r="D186" s="226" t="s">
        <v>133</v>
      </c>
      <c r="E186" s="237" t="s">
        <v>19</v>
      </c>
      <c r="F186" s="238" t="s">
        <v>188</v>
      </c>
      <c r="G186" s="236"/>
      <c r="H186" s="239">
        <v>10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133</v>
      </c>
      <c r="AU186" s="245" t="s">
        <v>82</v>
      </c>
      <c r="AV186" s="14" t="s">
        <v>82</v>
      </c>
      <c r="AW186" s="14" t="s">
        <v>33</v>
      </c>
      <c r="AX186" s="14" t="s">
        <v>80</v>
      </c>
      <c r="AY186" s="245" t="s">
        <v>122</v>
      </c>
    </row>
    <row r="187" spans="1:65" s="2" customFormat="1" ht="16.5" customHeight="1">
      <c r="A187" s="40"/>
      <c r="B187" s="41"/>
      <c r="C187" s="206" t="s">
        <v>371</v>
      </c>
      <c r="D187" s="206" t="s">
        <v>124</v>
      </c>
      <c r="E187" s="207" t="s">
        <v>701</v>
      </c>
      <c r="F187" s="208" t="s">
        <v>702</v>
      </c>
      <c r="G187" s="209" t="s">
        <v>693</v>
      </c>
      <c r="H187" s="210">
        <v>10</v>
      </c>
      <c r="I187" s="211"/>
      <c r="J187" s="212">
        <f>ROUND(I187*H187,2)</f>
        <v>0</v>
      </c>
      <c r="K187" s="208" t="s">
        <v>19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688</v>
      </c>
      <c r="AT187" s="217" t="s">
        <v>124</v>
      </c>
      <c r="AU187" s="217" t="s">
        <v>82</v>
      </c>
      <c r="AY187" s="19" t="s">
        <v>122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688</v>
      </c>
      <c r="BM187" s="217" t="s">
        <v>874</v>
      </c>
    </row>
    <row r="188" spans="1:51" s="13" customFormat="1" ht="12">
      <c r="A188" s="13"/>
      <c r="B188" s="224"/>
      <c r="C188" s="225"/>
      <c r="D188" s="226" t="s">
        <v>133</v>
      </c>
      <c r="E188" s="227" t="s">
        <v>19</v>
      </c>
      <c r="F188" s="228" t="s">
        <v>704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133</v>
      </c>
      <c r="AU188" s="234" t="s">
        <v>82</v>
      </c>
      <c r="AV188" s="13" t="s">
        <v>80</v>
      </c>
      <c r="AW188" s="13" t="s">
        <v>33</v>
      </c>
      <c r="AX188" s="13" t="s">
        <v>72</v>
      </c>
      <c r="AY188" s="234" t="s">
        <v>122</v>
      </c>
    </row>
    <row r="189" spans="1:51" s="14" customFormat="1" ht="12">
      <c r="A189" s="14"/>
      <c r="B189" s="235"/>
      <c r="C189" s="236"/>
      <c r="D189" s="226" t="s">
        <v>133</v>
      </c>
      <c r="E189" s="237" t="s">
        <v>19</v>
      </c>
      <c r="F189" s="238" t="s">
        <v>188</v>
      </c>
      <c r="G189" s="236"/>
      <c r="H189" s="239">
        <v>10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133</v>
      </c>
      <c r="AU189" s="245" t="s">
        <v>82</v>
      </c>
      <c r="AV189" s="14" t="s">
        <v>82</v>
      </c>
      <c r="AW189" s="14" t="s">
        <v>33</v>
      </c>
      <c r="AX189" s="14" t="s">
        <v>80</v>
      </c>
      <c r="AY189" s="245" t="s">
        <v>122</v>
      </c>
    </row>
    <row r="190" spans="1:63" s="12" customFormat="1" ht="22.8" customHeight="1">
      <c r="A190" s="12"/>
      <c r="B190" s="190"/>
      <c r="C190" s="191"/>
      <c r="D190" s="192" t="s">
        <v>71</v>
      </c>
      <c r="E190" s="204" t="s">
        <v>709</v>
      </c>
      <c r="F190" s="204" t="s">
        <v>710</v>
      </c>
      <c r="G190" s="191"/>
      <c r="H190" s="191"/>
      <c r="I190" s="194"/>
      <c r="J190" s="205">
        <f>BK190</f>
        <v>0</v>
      </c>
      <c r="K190" s="191"/>
      <c r="L190" s="196"/>
      <c r="M190" s="197"/>
      <c r="N190" s="198"/>
      <c r="O190" s="198"/>
      <c r="P190" s="199">
        <f>SUM(P191:P193)</f>
        <v>0</v>
      </c>
      <c r="Q190" s="198"/>
      <c r="R190" s="199">
        <f>SUM(R191:R193)</f>
        <v>0</v>
      </c>
      <c r="S190" s="198"/>
      <c r="T190" s="200">
        <f>SUM(T191:T193)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1" t="s">
        <v>157</v>
      </c>
      <c r="AT190" s="202" t="s">
        <v>71</v>
      </c>
      <c r="AU190" s="202" t="s">
        <v>80</v>
      </c>
      <c r="AY190" s="201" t="s">
        <v>122</v>
      </c>
      <c r="BK190" s="203">
        <f>SUM(BK191:BK193)</f>
        <v>0</v>
      </c>
    </row>
    <row r="191" spans="1:65" s="2" customFormat="1" ht="16.5" customHeight="1">
      <c r="A191" s="40"/>
      <c r="B191" s="41"/>
      <c r="C191" s="206" t="s">
        <v>376</v>
      </c>
      <c r="D191" s="206" t="s">
        <v>124</v>
      </c>
      <c r="E191" s="207" t="s">
        <v>712</v>
      </c>
      <c r="F191" s="208" t="s">
        <v>713</v>
      </c>
      <c r="G191" s="209" t="s">
        <v>714</v>
      </c>
      <c r="H191" s="210">
        <v>1</v>
      </c>
      <c r="I191" s="211"/>
      <c r="J191" s="212">
        <f>ROUND(I191*H191,2)</f>
        <v>0</v>
      </c>
      <c r="K191" s="208" t="s">
        <v>19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688</v>
      </c>
      <c r="AT191" s="217" t="s">
        <v>124</v>
      </c>
      <c r="AU191" s="217" t="s">
        <v>82</v>
      </c>
      <c r="AY191" s="19" t="s">
        <v>122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688</v>
      </c>
      <c r="BM191" s="217" t="s">
        <v>875</v>
      </c>
    </row>
    <row r="192" spans="1:65" s="2" customFormat="1" ht="16.5" customHeight="1">
      <c r="A192" s="40"/>
      <c r="B192" s="41"/>
      <c r="C192" s="206" t="s">
        <v>381</v>
      </c>
      <c r="D192" s="206" t="s">
        <v>124</v>
      </c>
      <c r="E192" s="207" t="s">
        <v>717</v>
      </c>
      <c r="F192" s="208" t="s">
        <v>718</v>
      </c>
      <c r="G192" s="209" t="s">
        <v>719</v>
      </c>
      <c r="H192" s="210">
        <v>1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688</v>
      </c>
      <c r="AT192" s="217" t="s">
        <v>124</v>
      </c>
      <c r="AU192" s="217" t="s">
        <v>82</v>
      </c>
      <c r="AY192" s="19" t="s">
        <v>122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688</v>
      </c>
      <c r="BM192" s="217" t="s">
        <v>876</v>
      </c>
    </row>
    <row r="193" spans="1:51" s="14" customFormat="1" ht="12">
      <c r="A193" s="14"/>
      <c r="B193" s="235"/>
      <c r="C193" s="236"/>
      <c r="D193" s="226" t="s">
        <v>133</v>
      </c>
      <c r="E193" s="237" t="s">
        <v>19</v>
      </c>
      <c r="F193" s="238" t="s">
        <v>80</v>
      </c>
      <c r="G193" s="236"/>
      <c r="H193" s="239">
        <v>1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133</v>
      </c>
      <c r="AU193" s="245" t="s">
        <v>82</v>
      </c>
      <c r="AV193" s="14" t="s">
        <v>82</v>
      </c>
      <c r="AW193" s="14" t="s">
        <v>33</v>
      </c>
      <c r="AX193" s="14" t="s">
        <v>80</v>
      </c>
      <c r="AY193" s="245" t="s">
        <v>122</v>
      </c>
    </row>
    <row r="194" spans="1:63" s="12" customFormat="1" ht="22.8" customHeight="1">
      <c r="A194" s="12"/>
      <c r="B194" s="190"/>
      <c r="C194" s="191"/>
      <c r="D194" s="192" t="s">
        <v>71</v>
      </c>
      <c r="E194" s="204" t="s">
        <v>877</v>
      </c>
      <c r="F194" s="204" t="s">
        <v>878</v>
      </c>
      <c r="G194" s="191"/>
      <c r="H194" s="191"/>
      <c r="I194" s="194"/>
      <c r="J194" s="205">
        <f>BK194</f>
        <v>0</v>
      </c>
      <c r="K194" s="191"/>
      <c r="L194" s="196"/>
      <c r="M194" s="197"/>
      <c r="N194" s="198"/>
      <c r="O194" s="198"/>
      <c r="P194" s="199">
        <f>P195</f>
        <v>0</v>
      </c>
      <c r="Q194" s="198"/>
      <c r="R194" s="199">
        <f>R195</f>
        <v>0</v>
      </c>
      <c r="S194" s="198"/>
      <c r="T194" s="20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157</v>
      </c>
      <c r="AT194" s="202" t="s">
        <v>71</v>
      </c>
      <c r="AU194" s="202" t="s">
        <v>80</v>
      </c>
      <c r="AY194" s="201" t="s">
        <v>122</v>
      </c>
      <c r="BK194" s="203">
        <f>BK195</f>
        <v>0</v>
      </c>
    </row>
    <row r="195" spans="1:65" s="2" customFormat="1" ht="24.15" customHeight="1">
      <c r="A195" s="40"/>
      <c r="B195" s="41"/>
      <c r="C195" s="206" t="s">
        <v>386</v>
      </c>
      <c r="D195" s="206" t="s">
        <v>124</v>
      </c>
      <c r="E195" s="207" t="s">
        <v>879</v>
      </c>
      <c r="F195" s="208" t="s">
        <v>880</v>
      </c>
      <c r="G195" s="209" t="s">
        <v>714</v>
      </c>
      <c r="H195" s="210">
        <v>1</v>
      </c>
      <c r="I195" s="211"/>
      <c r="J195" s="212">
        <f>ROUND(I195*H195,2)</f>
        <v>0</v>
      </c>
      <c r="K195" s="208" t="s">
        <v>19</v>
      </c>
      <c r="L195" s="46"/>
      <c r="M195" s="267" t="s">
        <v>19</v>
      </c>
      <c r="N195" s="268" t="s">
        <v>43</v>
      </c>
      <c r="O195" s="269"/>
      <c r="P195" s="270">
        <f>O195*H195</f>
        <v>0</v>
      </c>
      <c r="Q195" s="270">
        <v>0</v>
      </c>
      <c r="R195" s="270">
        <f>Q195*H195</f>
        <v>0</v>
      </c>
      <c r="S195" s="270">
        <v>0</v>
      </c>
      <c r="T195" s="271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688</v>
      </c>
      <c r="AT195" s="217" t="s">
        <v>124</v>
      </c>
      <c r="AU195" s="217" t="s">
        <v>82</v>
      </c>
      <c r="AY195" s="19" t="s">
        <v>122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688</v>
      </c>
      <c r="BM195" s="217" t="s">
        <v>881</v>
      </c>
    </row>
    <row r="196" spans="1:31" s="2" customFormat="1" ht="6.95" customHeight="1">
      <c r="A196" s="40"/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46"/>
      <c r="M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</row>
  </sheetData>
  <sheetProtection password="CC35" sheet="1" objects="1" scenarios="1" formatColumns="0" formatRows="0" autoFilter="0"/>
  <autoFilter ref="C91:K19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131251100"/>
    <hyperlink ref="F100" r:id="rId2" display="https://podminky.urs.cz/item/CS_URS_2024_01/132251102"/>
    <hyperlink ref="F103" r:id="rId3" display="https://podminky.urs.cz/item/CS_URS_2024_01/162211311"/>
    <hyperlink ref="F109" r:id="rId4" display="https://podminky.urs.cz/item/CS_URS_2024_01/162751117"/>
    <hyperlink ref="F111" r:id="rId5" display="https://podminky.urs.cz/item/CS_URS_2024_01/162751119"/>
    <hyperlink ref="F114" r:id="rId6" display="https://podminky.urs.cz/item/CS_URS_2024_01/167151101"/>
    <hyperlink ref="F116" r:id="rId7" display="https://podminky.urs.cz/item/CS_URS_2024_01/171201231"/>
    <hyperlink ref="F119" r:id="rId8" display="https://podminky.urs.cz/item/CS_URS_2024_01/171251201"/>
    <hyperlink ref="F122" r:id="rId9" display="https://podminky.urs.cz/item/CS_URS_2024_01/174111101"/>
    <hyperlink ref="F125" r:id="rId10" display="https://podminky.urs.cz/item/CS_URS_2024_01/175111101"/>
    <hyperlink ref="F131" r:id="rId11" display="https://podminky.urs.cz/item/CS_URS_2024_01/998225111"/>
    <hyperlink ref="F135" r:id="rId12" display="https://podminky.urs.cz/item/CS_URS_2024_01/741130021"/>
    <hyperlink ref="F137" r:id="rId13" display="https://podminky.urs.cz/item/CS_URS_2024_01/741130025"/>
    <hyperlink ref="F139" r:id="rId14" display="https://podminky.urs.cz/item/CS_URS_2024_01/998741101"/>
    <hyperlink ref="F143" r:id="rId15" display="https://podminky.urs.cz/item/CS_URS_2024_01/210202013"/>
    <hyperlink ref="F146" r:id="rId16" display="https://podminky.urs.cz/item/CS_URS_2024_01/210204002"/>
    <hyperlink ref="F149" r:id="rId17" display="https://podminky.urs.cz/item/CS_URS_2024_01/210204103"/>
    <hyperlink ref="F152" r:id="rId18" display="https://podminky.urs.cz/item/CS_URS_2024_01/210204204"/>
    <hyperlink ref="F155" r:id="rId19" display="https://podminky.urs.cz/item/CS_URS_2024_01/210220020"/>
    <hyperlink ref="F158" r:id="rId20" display="https://podminky.urs.cz/item/CS_URS_2024_01/210800411"/>
    <hyperlink ref="F169" r:id="rId21" display="https://podminky.urs.cz/item/CS_URS_2024_01/460080014"/>
    <hyperlink ref="F173" r:id="rId22" display="https://podminky.urs.cz/item/CS_URS_2024_01/460510054"/>
    <hyperlink ref="F178" r:id="rId23" display="https://podminky.urs.cz/item/CS_URS_2024_01/460671112"/>
    <hyperlink ref="F181" r:id="rId24" display="https://podminky.urs.cz/item/CS_URS_2024_01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882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883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884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885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886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887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888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889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890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891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892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79</v>
      </c>
      <c r="F18" s="283" t="s">
        <v>893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894</v>
      </c>
      <c r="F19" s="283" t="s">
        <v>895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896</v>
      </c>
      <c r="F20" s="283" t="s">
        <v>897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898</v>
      </c>
      <c r="F21" s="283" t="s">
        <v>899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900</v>
      </c>
      <c r="F22" s="283" t="s">
        <v>901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902</v>
      </c>
      <c r="F23" s="283" t="s">
        <v>903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904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905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906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907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908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909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910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911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912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108</v>
      </c>
      <c r="F36" s="283"/>
      <c r="G36" s="283" t="s">
        <v>913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914</v>
      </c>
      <c r="F37" s="283"/>
      <c r="G37" s="283" t="s">
        <v>915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53</v>
      </c>
      <c r="F38" s="283"/>
      <c r="G38" s="283" t="s">
        <v>916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54</v>
      </c>
      <c r="F39" s="283"/>
      <c r="G39" s="283" t="s">
        <v>917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109</v>
      </c>
      <c r="F40" s="283"/>
      <c r="G40" s="283" t="s">
        <v>918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110</v>
      </c>
      <c r="F41" s="283"/>
      <c r="G41" s="283" t="s">
        <v>919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920</v>
      </c>
      <c r="F42" s="283"/>
      <c r="G42" s="283" t="s">
        <v>921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922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923</v>
      </c>
      <c r="F44" s="283"/>
      <c r="G44" s="283" t="s">
        <v>924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112</v>
      </c>
      <c r="F45" s="283"/>
      <c r="G45" s="283" t="s">
        <v>925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926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927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928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929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930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931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932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933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934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935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936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937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938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939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940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941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942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943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944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945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946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947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948</v>
      </c>
      <c r="D76" s="301"/>
      <c r="E76" s="301"/>
      <c r="F76" s="301" t="s">
        <v>949</v>
      </c>
      <c r="G76" s="302"/>
      <c r="H76" s="301" t="s">
        <v>54</v>
      </c>
      <c r="I76" s="301" t="s">
        <v>57</v>
      </c>
      <c r="J76" s="301" t="s">
        <v>950</v>
      </c>
      <c r="K76" s="300"/>
    </row>
    <row r="77" spans="2:11" s="1" customFormat="1" ht="17.25" customHeight="1">
      <c r="B77" s="298"/>
      <c r="C77" s="303" t="s">
        <v>951</v>
      </c>
      <c r="D77" s="303"/>
      <c r="E77" s="303"/>
      <c r="F77" s="304" t="s">
        <v>952</v>
      </c>
      <c r="G77" s="305"/>
      <c r="H77" s="303"/>
      <c r="I77" s="303"/>
      <c r="J77" s="303" t="s">
        <v>953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53</v>
      </c>
      <c r="D79" s="308"/>
      <c r="E79" s="308"/>
      <c r="F79" s="309" t="s">
        <v>954</v>
      </c>
      <c r="G79" s="310"/>
      <c r="H79" s="286" t="s">
        <v>955</v>
      </c>
      <c r="I79" s="286" t="s">
        <v>956</v>
      </c>
      <c r="J79" s="286">
        <v>20</v>
      </c>
      <c r="K79" s="300"/>
    </row>
    <row r="80" spans="2:11" s="1" customFormat="1" ht="15" customHeight="1">
      <c r="B80" s="298"/>
      <c r="C80" s="286" t="s">
        <v>957</v>
      </c>
      <c r="D80" s="286"/>
      <c r="E80" s="286"/>
      <c r="F80" s="309" t="s">
        <v>954</v>
      </c>
      <c r="G80" s="310"/>
      <c r="H80" s="286" t="s">
        <v>958</v>
      </c>
      <c r="I80" s="286" t="s">
        <v>956</v>
      </c>
      <c r="J80" s="286">
        <v>120</v>
      </c>
      <c r="K80" s="300"/>
    </row>
    <row r="81" spans="2:11" s="1" customFormat="1" ht="15" customHeight="1">
      <c r="B81" s="311"/>
      <c r="C81" s="286" t="s">
        <v>959</v>
      </c>
      <c r="D81" s="286"/>
      <c r="E81" s="286"/>
      <c r="F81" s="309" t="s">
        <v>960</v>
      </c>
      <c r="G81" s="310"/>
      <c r="H81" s="286" t="s">
        <v>961</v>
      </c>
      <c r="I81" s="286" t="s">
        <v>956</v>
      </c>
      <c r="J81" s="286">
        <v>50</v>
      </c>
      <c r="K81" s="300"/>
    </row>
    <row r="82" spans="2:11" s="1" customFormat="1" ht="15" customHeight="1">
      <c r="B82" s="311"/>
      <c r="C82" s="286" t="s">
        <v>962</v>
      </c>
      <c r="D82" s="286"/>
      <c r="E82" s="286"/>
      <c r="F82" s="309" t="s">
        <v>954</v>
      </c>
      <c r="G82" s="310"/>
      <c r="H82" s="286" t="s">
        <v>963</v>
      </c>
      <c r="I82" s="286" t="s">
        <v>964</v>
      </c>
      <c r="J82" s="286"/>
      <c r="K82" s="300"/>
    </row>
    <row r="83" spans="2:11" s="1" customFormat="1" ht="15" customHeight="1">
      <c r="B83" s="311"/>
      <c r="C83" s="312" t="s">
        <v>965</v>
      </c>
      <c r="D83" s="312"/>
      <c r="E83" s="312"/>
      <c r="F83" s="313" t="s">
        <v>960</v>
      </c>
      <c r="G83" s="312"/>
      <c r="H83" s="312" t="s">
        <v>966</v>
      </c>
      <c r="I83" s="312" t="s">
        <v>956</v>
      </c>
      <c r="J83" s="312">
        <v>15</v>
      </c>
      <c r="K83" s="300"/>
    </row>
    <row r="84" spans="2:11" s="1" customFormat="1" ht="15" customHeight="1">
      <c r="B84" s="311"/>
      <c r="C84" s="312" t="s">
        <v>967</v>
      </c>
      <c r="D84" s="312"/>
      <c r="E84" s="312"/>
      <c r="F84" s="313" t="s">
        <v>960</v>
      </c>
      <c r="G84" s="312"/>
      <c r="H84" s="312" t="s">
        <v>968</v>
      </c>
      <c r="I84" s="312" t="s">
        <v>956</v>
      </c>
      <c r="J84" s="312">
        <v>15</v>
      </c>
      <c r="K84" s="300"/>
    </row>
    <row r="85" spans="2:11" s="1" customFormat="1" ht="15" customHeight="1">
      <c r="B85" s="311"/>
      <c r="C85" s="312" t="s">
        <v>969</v>
      </c>
      <c r="D85" s="312"/>
      <c r="E85" s="312"/>
      <c r="F85" s="313" t="s">
        <v>960</v>
      </c>
      <c r="G85" s="312"/>
      <c r="H85" s="312" t="s">
        <v>970</v>
      </c>
      <c r="I85" s="312" t="s">
        <v>956</v>
      </c>
      <c r="J85" s="312">
        <v>20</v>
      </c>
      <c r="K85" s="300"/>
    </row>
    <row r="86" spans="2:11" s="1" customFormat="1" ht="15" customHeight="1">
      <c r="B86" s="311"/>
      <c r="C86" s="312" t="s">
        <v>971</v>
      </c>
      <c r="D86" s="312"/>
      <c r="E86" s="312"/>
      <c r="F86" s="313" t="s">
        <v>960</v>
      </c>
      <c r="G86" s="312"/>
      <c r="H86" s="312" t="s">
        <v>972</v>
      </c>
      <c r="I86" s="312" t="s">
        <v>956</v>
      </c>
      <c r="J86" s="312">
        <v>20</v>
      </c>
      <c r="K86" s="300"/>
    </row>
    <row r="87" spans="2:11" s="1" customFormat="1" ht="15" customHeight="1">
      <c r="B87" s="311"/>
      <c r="C87" s="286" t="s">
        <v>973</v>
      </c>
      <c r="D87" s="286"/>
      <c r="E87" s="286"/>
      <c r="F87" s="309" t="s">
        <v>960</v>
      </c>
      <c r="G87" s="310"/>
      <c r="H87" s="286" t="s">
        <v>974</v>
      </c>
      <c r="I87" s="286" t="s">
        <v>956</v>
      </c>
      <c r="J87" s="286">
        <v>50</v>
      </c>
      <c r="K87" s="300"/>
    </row>
    <row r="88" spans="2:11" s="1" customFormat="1" ht="15" customHeight="1">
      <c r="B88" s="311"/>
      <c r="C88" s="286" t="s">
        <v>975</v>
      </c>
      <c r="D88" s="286"/>
      <c r="E88" s="286"/>
      <c r="F88" s="309" t="s">
        <v>960</v>
      </c>
      <c r="G88" s="310"/>
      <c r="H88" s="286" t="s">
        <v>976</v>
      </c>
      <c r="I88" s="286" t="s">
        <v>956</v>
      </c>
      <c r="J88" s="286">
        <v>20</v>
      </c>
      <c r="K88" s="300"/>
    </row>
    <row r="89" spans="2:11" s="1" customFormat="1" ht="15" customHeight="1">
      <c r="B89" s="311"/>
      <c r="C89" s="286" t="s">
        <v>977</v>
      </c>
      <c r="D89" s="286"/>
      <c r="E89" s="286"/>
      <c r="F89" s="309" t="s">
        <v>960</v>
      </c>
      <c r="G89" s="310"/>
      <c r="H89" s="286" t="s">
        <v>978</v>
      </c>
      <c r="I89" s="286" t="s">
        <v>956</v>
      </c>
      <c r="J89" s="286">
        <v>20</v>
      </c>
      <c r="K89" s="300"/>
    </row>
    <row r="90" spans="2:11" s="1" customFormat="1" ht="15" customHeight="1">
      <c r="B90" s="311"/>
      <c r="C90" s="286" t="s">
        <v>979</v>
      </c>
      <c r="D90" s="286"/>
      <c r="E90" s="286"/>
      <c r="F90" s="309" t="s">
        <v>960</v>
      </c>
      <c r="G90" s="310"/>
      <c r="H90" s="286" t="s">
        <v>980</v>
      </c>
      <c r="I90" s="286" t="s">
        <v>956</v>
      </c>
      <c r="J90" s="286">
        <v>50</v>
      </c>
      <c r="K90" s="300"/>
    </row>
    <row r="91" spans="2:11" s="1" customFormat="1" ht="15" customHeight="1">
      <c r="B91" s="311"/>
      <c r="C91" s="286" t="s">
        <v>981</v>
      </c>
      <c r="D91" s="286"/>
      <c r="E91" s="286"/>
      <c r="F91" s="309" t="s">
        <v>960</v>
      </c>
      <c r="G91" s="310"/>
      <c r="H91" s="286" t="s">
        <v>981</v>
      </c>
      <c r="I91" s="286" t="s">
        <v>956</v>
      </c>
      <c r="J91" s="286">
        <v>50</v>
      </c>
      <c r="K91" s="300"/>
    </row>
    <row r="92" spans="2:11" s="1" customFormat="1" ht="15" customHeight="1">
      <c r="B92" s="311"/>
      <c r="C92" s="286" t="s">
        <v>982</v>
      </c>
      <c r="D92" s="286"/>
      <c r="E92" s="286"/>
      <c r="F92" s="309" t="s">
        <v>960</v>
      </c>
      <c r="G92" s="310"/>
      <c r="H92" s="286" t="s">
        <v>983</v>
      </c>
      <c r="I92" s="286" t="s">
        <v>956</v>
      </c>
      <c r="J92" s="286">
        <v>255</v>
      </c>
      <c r="K92" s="300"/>
    </row>
    <row r="93" spans="2:11" s="1" customFormat="1" ht="15" customHeight="1">
      <c r="B93" s="311"/>
      <c r="C93" s="286" t="s">
        <v>984</v>
      </c>
      <c r="D93" s="286"/>
      <c r="E93" s="286"/>
      <c r="F93" s="309" t="s">
        <v>954</v>
      </c>
      <c r="G93" s="310"/>
      <c r="H93" s="286" t="s">
        <v>985</v>
      </c>
      <c r="I93" s="286" t="s">
        <v>986</v>
      </c>
      <c r="J93" s="286"/>
      <c r="K93" s="300"/>
    </row>
    <row r="94" spans="2:11" s="1" customFormat="1" ht="15" customHeight="1">
      <c r="B94" s="311"/>
      <c r="C94" s="286" t="s">
        <v>987</v>
      </c>
      <c r="D94" s="286"/>
      <c r="E94" s="286"/>
      <c r="F94" s="309" t="s">
        <v>954</v>
      </c>
      <c r="G94" s="310"/>
      <c r="H94" s="286" t="s">
        <v>988</v>
      </c>
      <c r="I94" s="286" t="s">
        <v>989</v>
      </c>
      <c r="J94" s="286"/>
      <c r="K94" s="300"/>
    </row>
    <row r="95" spans="2:11" s="1" customFormat="1" ht="15" customHeight="1">
      <c r="B95" s="311"/>
      <c r="C95" s="286" t="s">
        <v>990</v>
      </c>
      <c r="D95" s="286"/>
      <c r="E95" s="286"/>
      <c r="F95" s="309" t="s">
        <v>954</v>
      </c>
      <c r="G95" s="310"/>
      <c r="H95" s="286" t="s">
        <v>990</v>
      </c>
      <c r="I95" s="286" t="s">
        <v>989</v>
      </c>
      <c r="J95" s="286"/>
      <c r="K95" s="300"/>
    </row>
    <row r="96" spans="2:11" s="1" customFormat="1" ht="15" customHeight="1">
      <c r="B96" s="311"/>
      <c r="C96" s="286" t="s">
        <v>38</v>
      </c>
      <c r="D96" s="286"/>
      <c r="E96" s="286"/>
      <c r="F96" s="309" t="s">
        <v>954</v>
      </c>
      <c r="G96" s="310"/>
      <c r="H96" s="286" t="s">
        <v>991</v>
      </c>
      <c r="I96" s="286" t="s">
        <v>989</v>
      </c>
      <c r="J96" s="286"/>
      <c r="K96" s="300"/>
    </row>
    <row r="97" spans="2:11" s="1" customFormat="1" ht="15" customHeight="1">
      <c r="B97" s="311"/>
      <c r="C97" s="286" t="s">
        <v>48</v>
      </c>
      <c r="D97" s="286"/>
      <c r="E97" s="286"/>
      <c r="F97" s="309" t="s">
        <v>954</v>
      </c>
      <c r="G97" s="310"/>
      <c r="H97" s="286" t="s">
        <v>992</v>
      </c>
      <c r="I97" s="286" t="s">
        <v>989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993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948</v>
      </c>
      <c r="D103" s="301"/>
      <c r="E103" s="301"/>
      <c r="F103" s="301" t="s">
        <v>949</v>
      </c>
      <c r="G103" s="302"/>
      <c r="H103" s="301" t="s">
        <v>54</v>
      </c>
      <c r="I103" s="301" t="s">
        <v>57</v>
      </c>
      <c r="J103" s="301" t="s">
        <v>950</v>
      </c>
      <c r="K103" s="300"/>
    </row>
    <row r="104" spans="2:11" s="1" customFormat="1" ht="17.25" customHeight="1">
      <c r="B104" s="298"/>
      <c r="C104" s="303" t="s">
        <v>951</v>
      </c>
      <c r="D104" s="303"/>
      <c r="E104" s="303"/>
      <c r="F104" s="304" t="s">
        <v>952</v>
      </c>
      <c r="G104" s="305"/>
      <c r="H104" s="303"/>
      <c r="I104" s="303"/>
      <c r="J104" s="303" t="s">
        <v>953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53</v>
      </c>
      <c r="D106" s="308"/>
      <c r="E106" s="308"/>
      <c r="F106" s="309" t="s">
        <v>954</v>
      </c>
      <c r="G106" s="286"/>
      <c r="H106" s="286" t="s">
        <v>994</v>
      </c>
      <c r="I106" s="286" t="s">
        <v>956</v>
      </c>
      <c r="J106" s="286">
        <v>20</v>
      </c>
      <c r="K106" s="300"/>
    </row>
    <row r="107" spans="2:11" s="1" customFormat="1" ht="15" customHeight="1">
      <c r="B107" s="298"/>
      <c r="C107" s="286" t="s">
        <v>957</v>
      </c>
      <c r="D107" s="286"/>
      <c r="E107" s="286"/>
      <c r="F107" s="309" t="s">
        <v>954</v>
      </c>
      <c r="G107" s="286"/>
      <c r="H107" s="286" t="s">
        <v>994</v>
      </c>
      <c r="I107" s="286" t="s">
        <v>956</v>
      </c>
      <c r="J107" s="286">
        <v>120</v>
      </c>
      <c r="K107" s="300"/>
    </row>
    <row r="108" spans="2:11" s="1" customFormat="1" ht="15" customHeight="1">
      <c r="B108" s="311"/>
      <c r="C108" s="286" t="s">
        <v>959</v>
      </c>
      <c r="D108" s="286"/>
      <c r="E108" s="286"/>
      <c r="F108" s="309" t="s">
        <v>960</v>
      </c>
      <c r="G108" s="286"/>
      <c r="H108" s="286" t="s">
        <v>994</v>
      </c>
      <c r="I108" s="286" t="s">
        <v>956</v>
      </c>
      <c r="J108" s="286">
        <v>50</v>
      </c>
      <c r="K108" s="300"/>
    </row>
    <row r="109" spans="2:11" s="1" customFormat="1" ht="15" customHeight="1">
      <c r="B109" s="311"/>
      <c r="C109" s="286" t="s">
        <v>962</v>
      </c>
      <c r="D109" s="286"/>
      <c r="E109" s="286"/>
      <c r="F109" s="309" t="s">
        <v>954</v>
      </c>
      <c r="G109" s="286"/>
      <c r="H109" s="286" t="s">
        <v>994</v>
      </c>
      <c r="I109" s="286" t="s">
        <v>964</v>
      </c>
      <c r="J109" s="286"/>
      <c r="K109" s="300"/>
    </row>
    <row r="110" spans="2:11" s="1" customFormat="1" ht="15" customHeight="1">
      <c r="B110" s="311"/>
      <c r="C110" s="286" t="s">
        <v>973</v>
      </c>
      <c r="D110" s="286"/>
      <c r="E110" s="286"/>
      <c r="F110" s="309" t="s">
        <v>960</v>
      </c>
      <c r="G110" s="286"/>
      <c r="H110" s="286" t="s">
        <v>994</v>
      </c>
      <c r="I110" s="286" t="s">
        <v>956</v>
      </c>
      <c r="J110" s="286">
        <v>50</v>
      </c>
      <c r="K110" s="300"/>
    </row>
    <row r="111" spans="2:11" s="1" customFormat="1" ht="15" customHeight="1">
      <c r="B111" s="311"/>
      <c r="C111" s="286" t="s">
        <v>981</v>
      </c>
      <c r="D111" s="286"/>
      <c r="E111" s="286"/>
      <c r="F111" s="309" t="s">
        <v>960</v>
      </c>
      <c r="G111" s="286"/>
      <c r="H111" s="286" t="s">
        <v>994</v>
      </c>
      <c r="I111" s="286" t="s">
        <v>956</v>
      </c>
      <c r="J111" s="286">
        <v>50</v>
      </c>
      <c r="K111" s="300"/>
    </row>
    <row r="112" spans="2:11" s="1" customFormat="1" ht="15" customHeight="1">
      <c r="B112" s="311"/>
      <c r="C112" s="286" t="s">
        <v>979</v>
      </c>
      <c r="D112" s="286"/>
      <c r="E112" s="286"/>
      <c r="F112" s="309" t="s">
        <v>960</v>
      </c>
      <c r="G112" s="286"/>
      <c r="H112" s="286" t="s">
        <v>994</v>
      </c>
      <c r="I112" s="286" t="s">
        <v>956</v>
      </c>
      <c r="J112" s="286">
        <v>50</v>
      </c>
      <c r="K112" s="300"/>
    </row>
    <row r="113" spans="2:11" s="1" customFormat="1" ht="15" customHeight="1">
      <c r="B113" s="311"/>
      <c r="C113" s="286" t="s">
        <v>53</v>
      </c>
      <c r="D113" s="286"/>
      <c r="E113" s="286"/>
      <c r="F113" s="309" t="s">
        <v>954</v>
      </c>
      <c r="G113" s="286"/>
      <c r="H113" s="286" t="s">
        <v>995</v>
      </c>
      <c r="I113" s="286" t="s">
        <v>956</v>
      </c>
      <c r="J113" s="286">
        <v>20</v>
      </c>
      <c r="K113" s="300"/>
    </row>
    <row r="114" spans="2:11" s="1" customFormat="1" ht="15" customHeight="1">
      <c r="B114" s="311"/>
      <c r="C114" s="286" t="s">
        <v>996</v>
      </c>
      <c r="D114" s="286"/>
      <c r="E114" s="286"/>
      <c r="F114" s="309" t="s">
        <v>954</v>
      </c>
      <c r="G114" s="286"/>
      <c r="H114" s="286" t="s">
        <v>997</v>
      </c>
      <c r="I114" s="286" t="s">
        <v>956</v>
      </c>
      <c r="J114" s="286">
        <v>120</v>
      </c>
      <c r="K114" s="300"/>
    </row>
    <row r="115" spans="2:11" s="1" customFormat="1" ht="15" customHeight="1">
      <c r="B115" s="311"/>
      <c r="C115" s="286" t="s">
        <v>38</v>
      </c>
      <c r="D115" s="286"/>
      <c r="E115" s="286"/>
      <c r="F115" s="309" t="s">
        <v>954</v>
      </c>
      <c r="G115" s="286"/>
      <c r="H115" s="286" t="s">
        <v>998</v>
      </c>
      <c r="I115" s="286" t="s">
        <v>989</v>
      </c>
      <c r="J115" s="286"/>
      <c r="K115" s="300"/>
    </row>
    <row r="116" spans="2:11" s="1" customFormat="1" ht="15" customHeight="1">
      <c r="B116" s="311"/>
      <c r="C116" s="286" t="s">
        <v>48</v>
      </c>
      <c r="D116" s="286"/>
      <c r="E116" s="286"/>
      <c r="F116" s="309" t="s">
        <v>954</v>
      </c>
      <c r="G116" s="286"/>
      <c r="H116" s="286" t="s">
        <v>999</v>
      </c>
      <c r="I116" s="286" t="s">
        <v>989</v>
      </c>
      <c r="J116" s="286"/>
      <c r="K116" s="300"/>
    </row>
    <row r="117" spans="2:11" s="1" customFormat="1" ht="15" customHeight="1">
      <c r="B117" s="311"/>
      <c r="C117" s="286" t="s">
        <v>57</v>
      </c>
      <c r="D117" s="286"/>
      <c r="E117" s="286"/>
      <c r="F117" s="309" t="s">
        <v>954</v>
      </c>
      <c r="G117" s="286"/>
      <c r="H117" s="286" t="s">
        <v>1000</v>
      </c>
      <c r="I117" s="286" t="s">
        <v>1001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1002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948</v>
      </c>
      <c r="D123" s="301"/>
      <c r="E123" s="301"/>
      <c r="F123" s="301" t="s">
        <v>949</v>
      </c>
      <c r="G123" s="302"/>
      <c r="H123" s="301" t="s">
        <v>54</v>
      </c>
      <c r="I123" s="301" t="s">
        <v>57</v>
      </c>
      <c r="J123" s="301" t="s">
        <v>950</v>
      </c>
      <c r="K123" s="330"/>
    </row>
    <row r="124" spans="2:11" s="1" customFormat="1" ht="17.25" customHeight="1">
      <c r="B124" s="329"/>
      <c r="C124" s="303" t="s">
        <v>951</v>
      </c>
      <c r="D124" s="303"/>
      <c r="E124" s="303"/>
      <c r="F124" s="304" t="s">
        <v>952</v>
      </c>
      <c r="G124" s="305"/>
      <c r="H124" s="303"/>
      <c r="I124" s="303"/>
      <c r="J124" s="303" t="s">
        <v>953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957</v>
      </c>
      <c r="D126" s="308"/>
      <c r="E126" s="308"/>
      <c r="F126" s="309" t="s">
        <v>954</v>
      </c>
      <c r="G126" s="286"/>
      <c r="H126" s="286" t="s">
        <v>994</v>
      </c>
      <c r="I126" s="286" t="s">
        <v>956</v>
      </c>
      <c r="J126" s="286">
        <v>120</v>
      </c>
      <c r="K126" s="334"/>
    </row>
    <row r="127" spans="2:11" s="1" customFormat="1" ht="15" customHeight="1">
      <c r="B127" s="331"/>
      <c r="C127" s="286" t="s">
        <v>1003</v>
      </c>
      <c r="D127" s="286"/>
      <c r="E127" s="286"/>
      <c r="F127" s="309" t="s">
        <v>954</v>
      </c>
      <c r="G127" s="286"/>
      <c r="H127" s="286" t="s">
        <v>1004</v>
      </c>
      <c r="I127" s="286" t="s">
        <v>956</v>
      </c>
      <c r="J127" s="286" t="s">
        <v>1005</v>
      </c>
      <c r="K127" s="334"/>
    </row>
    <row r="128" spans="2:11" s="1" customFormat="1" ht="15" customHeight="1">
      <c r="B128" s="331"/>
      <c r="C128" s="286" t="s">
        <v>902</v>
      </c>
      <c r="D128" s="286"/>
      <c r="E128" s="286"/>
      <c r="F128" s="309" t="s">
        <v>954</v>
      </c>
      <c r="G128" s="286"/>
      <c r="H128" s="286" t="s">
        <v>1006</v>
      </c>
      <c r="I128" s="286" t="s">
        <v>956</v>
      </c>
      <c r="J128" s="286" t="s">
        <v>1005</v>
      </c>
      <c r="K128" s="334"/>
    </row>
    <row r="129" spans="2:11" s="1" customFormat="1" ht="15" customHeight="1">
      <c r="B129" s="331"/>
      <c r="C129" s="286" t="s">
        <v>965</v>
      </c>
      <c r="D129" s="286"/>
      <c r="E129" s="286"/>
      <c r="F129" s="309" t="s">
        <v>960</v>
      </c>
      <c r="G129" s="286"/>
      <c r="H129" s="286" t="s">
        <v>966</v>
      </c>
      <c r="I129" s="286" t="s">
        <v>956</v>
      </c>
      <c r="J129" s="286">
        <v>15</v>
      </c>
      <c r="K129" s="334"/>
    </row>
    <row r="130" spans="2:11" s="1" customFormat="1" ht="15" customHeight="1">
      <c r="B130" s="331"/>
      <c r="C130" s="312" t="s">
        <v>967</v>
      </c>
      <c r="D130" s="312"/>
      <c r="E130" s="312"/>
      <c r="F130" s="313" t="s">
        <v>960</v>
      </c>
      <c r="G130" s="312"/>
      <c r="H130" s="312" t="s">
        <v>968</v>
      </c>
      <c r="I130" s="312" t="s">
        <v>956</v>
      </c>
      <c r="J130" s="312">
        <v>15</v>
      </c>
      <c r="K130" s="334"/>
    </row>
    <row r="131" spans="2:11" s="1" customFormat="1" ht="15" customHeight="1">
      <c r="B131" s="331"/>
      <c r="C131" s="312" t="s">
        <v>969</v>
      </c>
      <c r="D131" s="312"/>
      <c r="E131" s="312"/>
      <c r="F131" s="313" t="s">
        <v>960</v>
      </c>
      <c r="G131" s="312"/>
      <c r="H131" s="312" t="s">
        <v>970</v>
      </c>
      <c r="I131" s="312" t="s">
        <v>956</v>
      </c>
      <c r="J131" s="312">
        <v>20</v>
      </c>
      <c r="K131" s="334"/>
    </row>
    <row r="132" spans="2:11" s="1" customFormat="1" ht="15" customHeight="1">
      <c r="B132" s="331"/>
      <c r="C132" s="312" t="s">
        <v>971</v>
      </c>
      <c r="D132" s="312"/>
      <c r="E132" s="312"/>
      <c r="F132" s="313" t="s">
        <v>960</v>
      </c>
      <c r="G132" s="312"/>
      <c r="H132" s="312" t="s">
        <v>972</v>
      </c>
      <c r="I132" s="312" t="s">
        <v>956</v>
      </c>
      <c r="J132" s="312">
        <v>20</v>
      </c>
      <c r="K132" s="334"/>
    </row>
    <row r="133" spans="2:11" s="1" customFormat="1" ht="15" customHeight="1">
      <c r="B133" s="331"/>
      <c r="C133" s="286" t="s">
        <v>959</v>
      </c>
      <c r="D133" s="286"/>
      <c r="E133" s="286"/>
      <c r="F133" s="309" t="s">
        <v>960</v>
      </c>
      <c r="G133" s="286"/>
      <c r="H133" s="286" t="s">
        <v>994</v>
      </c>
      <c r="I133" s="286" t="s">
        <v>956</v>
      </c>
      <c r="J133" s="286">
        <v>50</v>
      </c>
      <c r="K133" s="334"/>
    </row>
    <row r="134" spans="2:11" s="1" customFormat="1" ht="15" customHeight="1">
      <c r="B134" s="331"/>
      <c r="C134" s="286" t="s">
        <v>973</v>
      </c>
      <c r="D134" s="286"/>
      <c r="E134" s="286"/>
      <c r="F134" s="309" t="s">
        <v>960</v>
      </c>
      <c r="G134" s="286"/>
      <c r="H134" s="286" t="s">
        <v>994</v>
      </c>
      <c r="I134" s="286" t="s">
        <v>956</v>
      </c>
      <c r="J134" s="286">
        <v>50</v>
      </c>
      <c r="K134" s="334"/>
    </row>
    <row r="135" spans="2:11" s="1" customFormat="1" ht="15" customHeight="1">
      <c r="B135" s="331"/>
      <c r="C135" s="286" t="s">
        <v>979</v>
      </c>
      <c r="D135" s="286"/>
      <c r="E135" s="286"/>
      <c r="F135" s="309" t="s">
        <v>960</v>
      </c>
      <c r="G135" s="286"/>
      <c r="H135" s="286" t="s">
        <v>994</v>
      </c>
      <c r="I135" s="286" t="s">
        <v>956</v>
      </c>
      <c r="J135" s="286">
        <v>50</v>
      </c>
      <c r="K135" s="334"/>
    </row>
    <row r="136" spans="2:11" s="1" customFormat="1" ht="15" customHeight="1">
      <c r="B136" s="331"/>
      <c r="C136" s="286" t="s">
        <v>981</v>
      </c>
      <c r="D136" s="286"/>
      <c r="E136" s="286"/>
      <c r="F136" s="309" t="s">
        <v>960</v>
      </c>
      <c r="G136" s="286"/>
      <c r="H136" s="286" t="s">
        <v>994</v>
      </c>
      <c r="I136" s="286" t="s">
        <v>956</v>
      </c>
      <c r="J136" s="286">
        <v>50</v>
      </c>
      <c r="K136" s="334"/>
    </row>
    <row r="137" spans="2:11" s="1" customFormat="1" ht="15" customHeight="1">
      <c r="B137" s="331"/>
      <c r="C137" s="286" t="s">
        <v>982</v>
      </c>
      <c r="D137" s="286"/>
      <c r="E137" s="286"/>
      <c r="F137" s="309" t="s">
        <v>960</v>
      </c>
      <c r="G137" s="286"/>
      <c r="H137" s="286" t="s">
        <v>1007</v>
      </c>
      <c r="I137" s="286" t="s">
        <v>956</v>
      </c>
      <c r="J137" s="286">
        <v>255</v>
      </c>
      <c r="K137" s="334"/>
    </row>
    <row r="138" spans="2:11" s="1" customFormat="1" ht="15" customHeight="1">
      <c r="B138" s="331"/>
      <c r="C138" s="286" t="s">
        <v>984</v>
      </c>
      <c r="D138" s="286"/>
      <c r="E138" s="286"/>
      <c r="F138" s="309" t="s">
        <v>954</v>
      </c>
      <c r="G138" s="286"/>
      <c r="H138" s="286" t="s">
        <v>1008</v>
      </c>
      <c r="I138" s="286" t="s">
        <v>986</v>
      </c>
      <c r="J138" s="286"/>
      <c r="K138" s="334"/>
    </row>
    <row r="139" spans="2:11" s="1" customFormat="1" ht="15" customHeight="1">
      <c r="B139" s="331"/>
      <c r="C139" s="286" t="s">
        <v>987</v>
      </c>
      <c r="D139" s="286"/>
      <c r="E139" s="286"/>
      <c r="F139" s="309" t="s">
        <v>954</v>
      </c>
      <c r="G139" s="286"/>
      <c r="H139" s="286" t="s">
        <v>1009</v>
      </c>
      <c r="I139" s="286" t="s">
        <v>989</v>
      </c>
      <c r="J139" s="286"/>
      <c r="K139" s="334"/>
    </row>
    <row r="140" spans="2:11" s="1" customFormat="1" ht="15" customHeight="1">
      <c r="B140" s="331"/>
      <c r="C140" s="286" t="s">
        <v>990</v>
      </c>
      <c r="D140" s="286"/>
      <c r="E140" s="286"/>
      <c r="F140" s="309" t="s">
        <v>954</v>
      </c>
      <c r="G140" s="286"/>
      <c r="H140" s="286" t="s">
        <v>990</v>
      </c>
      <c r="I140" s="286" t="s">
        <v>989</v>
      </c>
      <c r="J140" s="286"/>
      <c r="K140" s="334"/>
    </row>
    <row r="141" spans="2:11" s="1" customFormat="1" ht="15" customHeight="1">
      <c r="B141" s="331"/>
      <c r="C141" s="286" t="s">
        <v>38</v>
      </c>
      <c r="D141" s="286"/>
      <c r="E141" s="286"/>
      <c r="F141" s="309" t="s">
        <v>954</v>
      </c>
      <c r="G141" s="286"/>
      <c r="H141" s="286" t="s">
        <v>1010</v>
      </c>
      <c r="I141" s="286" t="s">
        <v>989</v>
      </c>
      <c r="J141" s="286"/>
      <c r="K141" s="334"/>
    </row>
    <row r="142" spans="2:11" s="1" customFormat="1" ht="15" customHeight="1">
      <c r="B142" s="331"/>
      <c r="C142" s="286" t="s">
        <v>1011</v>
      </c>
      <c r="D142" s="286"/>
      <c r="E142" s="286"/>
      <c r="F142" s="309" t="s">
        <v>954</v>
      </c>
      <c r="G142" s="286"/>
      <c r="H142" s="286" t="s">
        <v>1012</v>
      </c>
      <c r="I142" s="286" t="s">
        <v>989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1013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948</v>
      </c>
      <c r="D148" s="301"/>
      <c r="E148" s="301"/>
      <c r="F148" s="301" t="s">
        <v>949</v>
      </c>
      <c r="G148" s="302"/>
      <c r="H148" s="301" t="s">
        <v>54</v>
      </c>
      <c r="I148" s="301" t="s">
        <v>57</v>
      </c>
      <c r="J148" s="301" t="s">
        <v>950</v>
      </c>
      <c r="K148" s="300"/>
    </row>
    <row r="149" spans="2:11" s="1" customFormat="1" ht="17.25" customHeight="1">
      <c r="B149" s="298"/>
      <c r="C149" s="303" t="s">
        <v>951</v>
      </c>
      <c r="D149" s="303"/>
      <c r="E149" s="303"/>
      <c r="F149" s="304" t="s">
        <v>952</v>
      </c>
      <c r="G149" s="305"/>
      <c r="H149" s="303"/>
      <c r="I149" s="303"/>
      <c r="J149" s="303" t="s">
        <v>953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957</v>
      </c>
      <c r="D151" s="286"/>
      <c r="E151" s="286"/>
      <c r="F151" s="339" t="s">
        <v>954</v>
      </c>
      <c r="G151" s="286"/>
      <c r="H151" s="338" t="s">
        <v>994</v>
      </c>
      <c r="I151" s="338" t="s">
        <v>956</v>
      </c>
      <c r="J151" s="338">
        <v>120</v>
      </c>
      <c r="K151" s="334"/>
    </row>
    <row r="152" spans="2:11" s="1" customFormat="1" ht="15" customHeight="1">
      <c r="B152" s="311"/>
      <c r="C152" s="338" t="s">
        <v>1003</v>
      </c>
      <c r="D152" s="286"/>
      <c r="E152" s="286"/>
      <c r="F152" s="339" t="s">
        <v>954</v>
      </c>
      <c r="G152" s="286"/>
      <c r="H152" s="338" t="s">
        <v>1014</v>
      </c>
      <c r="I152" s="338" t="s">
        <v>956</v>
      </c>
      <c r="J152" s="338" t="s">
        <v>1005</v>
      </c>
      <c r="K152" s="334"/>
    </row>
    <row r="153" spans="2:11" s="1" customFormat="1" ht="15" customHeight="1">
      <c r="B153" s="311"/>
      <c r="C153" s="338" t="s">
        <v>902</v>
      </c>
      <c r="D153" s="286"/>
      <c r="E153" s="286"/>
      <c r="F153" s="339" t="s">
        <v>954</v>
      </c>
      <c r="G153" s="286"/>
      <c r="H153" s="338" t="s">
        <v>1015</v>
      </c>
      <c r="I153" s="338" t="s">
        <v>956</v>
      </c>
      <c r="J153" s="338" t="s">
        <v>1005</v>
      </c>
      <c r="K153" s="334"/>
    </row>
    <row r="154" spans="2:11" s="1" customFormat="1" ht="15" customHeight="1">
      <c r="B154" s="311"/>
      <c r="C154" s="338" t="s">
        <v>959</v>
      </c>
      <c r="D154" s="286"/>
      <c r="E154" s="286"/>
      <c r="F154" s="339" t="s">
        <v>960</v>
      </c>
      <c r="G154" s="286"/>
      <c r="H154" s="338" t="s">
        <v>994</v>
      </c>
      <c r="I154" s="338" t="s">
        <v>956</v>
      </c>
      <c r="J154" s="338">
        <v>50</v>
      </c>
      <c r="K154" s="334"/>
    </row>
    <row r="155" spans="2:11" s="1" customFormat="1" ht="15" customHeight="1">
      <c r="B155" s="311"/>
      <c r="C155" s="338" t="s">
        <v>962</v>
      </c>
      <c r="D155" s="286"/>
      <c r="E155" s="286"/>
      <c r="F155" s="339" t="s">
        <v>954</v>
      </c>
      <c r="G155" s="286"/>
      <c r="H155" s="338" t="s">
        <v>994</v>
      </c>
      <c r="I155" s="338" t="s">
        <v>964</v>
      </c>
      <c r="J155" s="338"/>
      <c r="K155" s="334"/>
    </row>
    <row r="156" spans="2:11" s="1" customFormat="1" ht="15" customHeight="1">
      <c r="B156" s="311"/>
      <c r="C156" s="338" t="s">
        <v>973</v>
      </c>
      <c r="D156" s="286"/>
      <c r="E156" s="286"/>
      <c r="F156" s="339" t="s">
        <v>960</v>
      </c>
      <c r="G156" s="286"/>
      <c r="H156" s="338" t="s">
        <v>994</v>
      </c>
      <c r="I156" s="338" t="s">
        <v>956</v>
      </c>
      <c r="J156" s="338">
        <v>50</v>
      </c>
      <c r="K156" s="334"/>
    </row>
    <row r="157" spans="2:11" s="1" customFormat="1" ht="15" customHeight="1">
      <c r="B157" s="311"/>
      <c r="C157" s="338" t="s">
        <v>981</v>
      </c>
      <c r="D157" s="286"/>
      <c r="E157" s="286"/>
      <c r="F157" s="339" t="s">
        <v>960</v>
      </c>
      <c r="G157" s="286"/>
      <c r="H157" s="338" t="s">
        <v>994</v>
      </c>
      <c r="I157" s="338" t="s">
        <v>956</v>
      </c>
      <c r="J157" s="338">
        <v>50</v>
      </c>
      <c r="K157" s="334"/>
    </row>
    <row r="158" spans="2:11" s="1" customFormat="1" ht="15" customHeight="1">
      <c r="B158" s="311"/>
      <c r="C158" s="338" t="s">
        <v>979</v>
      </c>
      <c r="D158" s="286"/>
      <c r="E158" s="286"/>
      <c r="F158" s="339" t="s">
        <v>960</v>
      </c>
      <c r="G158" s="286"/>
      <c r="H158" s="338" t="s">
        <v>994</v>
      </c>
      <c r="I158" s="338" t="s">
        <v>956</v>
      </c>
      <c r="J158" s="338">
        <v>50</v>
      </c>
      <c r="K158" s="334"/>
    </row>
    <row r="159" spans="2:11" s="1" customFormat="1" ht="15" customHeight="1">
      <c r="B159" s="311"/>
      <c r="C159" s="338" t="s">
        <v>90</v>
      </c>
      <c r="D159" s="286"/>
      <c r="E159" s="286"/>
      <c r="F159" s="339" t="s">
        <v>954</v>
      </c>
      <c r="G159" s="286"/>
      <c r="H159" s="338" t="s">
        <v>1016</v>
      </c>
      <c r="I159" s="338" t="s">
        <v>956</v>
      </c>
      <c r="J159" s="338" t="s">
        <v>1017</v>
      </c>
      <c r="K159" s="334"/>
    </row>
    <row r="160" spans="2:11" s="1" customFormat="1" ht="15" customHeight="1">
      <c r="B160" s="311"/>
      <c r="C160" s="338" t="s">
        <v>1018</v>
      </c>
      <c r="D160" s="286"/>
      <c r="E160" s="286"/>
      <c r="F160" s="339" t="s">
        <v>954</v>
      </c>
      <c r="G160" s="286"/>
      <c r="H160" s="338" t="s">
        <v>1019</v>
      </c>
      <c r="I160" s="338" t="s">
        <v>989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1020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948</v>
      </c>
      <c r="D166" s="301"/>
      <c r="E166" s="301"/>
      <c r="F166" s="301" t="s">
        <v>949</v>
      </c>
      <c r="G166" s="343"/>
      <c r="H166" s="344" t="s">
        <v>54</v>
      </c>
      <c r="I166" s="344" t="s">
        <v>57</v>
      </c>
      <c r="J166" s="301" t="s">
        <v>950</v>
      </c>
      <c r="K166" s="278"/>
    </row>
    <row r="167" spans="2:11" s="1" customFormat="1" ht="17.25" customHeight="1">
      <c r="B167" s="279"/>
      <c r="C167" s="303" t="s">
        <v>951</v>
      </c>
      <c r="D167" s="303"/>
      <c r="E167" s="303"/>
      <c r="F167" s="304" t="s">
        <v>952</v>
      </c>
      <c r="G167" s="345"/>
      <c r="H167" s="346"/>
      <c r="I167" s="346"/>
      <c r="J167" s="303" t="s">
        <v>953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957</v>
      </c>
      <c r="D169" s="286"/>
      <c r="E169" s="286"/>
      <c r="F169" s="309" t="s">
        <v>954</v>
      </c>
      <c r="G169" s="286"/>
      <c r="H169" s="286" t="s">
        <v>994</v>
      </c>
      <c r="I169" s="286" t="s">
        <v>956</v>
      </c>
      <c r="J169" s="286">
        <v>120</v>
      </c>
      <c r="K169" s="334"/>
    </row>
    <row r="170" spans="2:11" s="1" customFormat="1" ht="15" customHeight="1">
      <c r="B170" s="311"/>
      <c r="C170" s="286" t="s">
        <v>1003</v>
      </c>
      <c r="D170" s="286"/>
      <c r="E170" s="286"/>
      <c r="F170" s="309" t="s">
        <v>954</v>
      </c>
      <c r="G170" s="286"/>
      <c r="H170" s="286" t="s">
        <v>1004</v>
      </c>
      <c r="I170" s="286" t="s">
        <v>956</v>
      </c>
      <c r="J170" s="286" t="s">
        <v>1005</v>
      </c>
      <c r="K170" s="334"/>
    </row>
    <row r="171" spans="2:11" s="1" customFormat="1" ht="15" customHeight="1">
      <c r="B171" s="311"/>
      <c r="C171" s="286" t="s">
        <v>902</v>
      </c>
      <c r="D171" s="286"/>
      <c r="E171" s="286"/>
      <c r="F171" s="309" t="s">
        <v>954</v>
      </c>
      <c r="G171" s="286"/>
      <c r="H171" s="286" t="s">
        <v>1021</v>
      </c>
      <c r="I171" s="286" t="s">
        <v>956</v>
      </c>
      <c r="J171" s="286" t="s">
        <v>1005</v>
      </c>
      <c r="K171" s="334"/>
    </row>
    <row r="172" spans="2:11" s="1" customFormat="1" ht="15" customHeight="1">
      <c r="B172" s="311"/>
      <c r="C172" s="286" t="s">
        <v>959</v>
      </c>
      <c r="D172" s="286"/>
      <c r="E172" s="286"/>
      <c r="F172" s="309" t="s">
        <v>960</v>
      </c>
      <c r="G172" s="286"/>
      <c r="H172" s="286" t="s">
        <v>1021</v>
      </c>
      <c r="I172" s="286" t="s">
        <v>956</v>
      </c>
      <c r="J172" s="286">
        <v>50</v>
      </c>
      <c r="K172" s="334"/>
    </row>
    <row r="173" spans="2:11" s="1" customFormat="1" ht="15" customHeight="1">
      <c r="B173" s="311"/>
      <c r="C173" s="286" t="s">
        <v>962</v>
      </c>
      <c r="D173" s="286"/>
      <c r="E173" s="286"/>
      <c r="F173" s="309" t="s">
        <v>954</v>
      </c>
      <c r="G173" s="286"/>
      <c r="H173" s="286" t="s">
        <v>1021</v>
      </c>
      <c r="I173" s="286" t="s">
        <v>964</v>
      </c>
      <c r="J173" s="286"/>
      <c r="K173" s="334"/>
    </row>
    <row r="174" spans="2:11" s="1" customFormat="1" ht="15" customHeight="1">
      <c r="B174" s="311"/>
      <c r="C174" s="286" t="s">
        <v>973</v>
      </c>
      <c r="D174" s="286"/>
      <c r="E174" s="286"/>
      <c r="F174" s="309" t="s">
        <v>960</v>
      </c>
      <c r="G174" s="286"/>
      <c r="H174" s="286" t="s">
        <v>1021</v>
      </c>
      <c r="I174" s="286" t="s">
        <v>956</v>
      </c>
      <c r="J174" s="286">
        <v>50</v>
      </c>
      <c r="K174" s="334"/>
    </row>
    <row r="175" spans="2:11" s="1" customFormat="1" ht="15" customHeight="1">
      <c r="B175" s="311"/>
      <c r="C175" s="286" t="s">
        <v>981</v>
      </c>
      <c r="D175" s="286"/>
      <c r="E175" s="286"/>
      <c r="F175" s="309" t="s">
        <v>960</v>
      </c>
      <c r="G175" s="286"/>
      <c r="H175" s="286" t="s">
        <v>1021</v>
      </c>
      <c r="I175" s="286" t="s">
        <v>956</v>
      </c>
      <c r="J175" s="286">
        <v>50</v>
      </c>
      <c r="K175" s="334"/>
    </row>
    <row r="176" spans="2:11" s="1" customFormat="1" ht="15" customHeight="1">
      <c r="B176" s="311"/>
      <c r="C176" s="286" t="s">
        <v>979</v>
      </c>
      <c r="D176" s="286"/>
      <c r="E176" s="286"/>
      <c r="F176" s="309" t="s">
        <v>960</v>
      </c>
      <c r="G176" s="286"/>
      <c r="H176" s="286" t="s">
        <v>1021</v>
      </c>
      <c r="I176" s="286" t="s">
        <v>956</v>
      </c>
      <c r="J176" s="286">
        <v>50</v>
      </c>
      <c r="K176" s="334"/>
    </row>
    <row r="177" spans="2:11" s="1" customFormat="1" ht="15" customHeight="1">
      <c r="B177" s="311"/>
      <c r="C177" s="286" t="s">
        <v>108</v>
      </c>
      <c r="D177" s="286"/>
      <c r="E177" s="286"/>
      <c r="F177" s="309" t="s">
        <v>954</v>
      </c>
      <c r="G177" s="286"/>
      <c r="H177" s="286" t="s">
        <v>1022</v>
      </c>
      <c r="I177" s="286" t="s">
        <v>1023</v>
      </c>
      <c r="J177" s="286"/>
      <c r="K177" s="334"/>
    </row>
    <row r="178" spans="2:11" s="1" customFormat="1" ht="15" customHeight="1">
      <c r="B178" s="311"/>
      <c r="C178" s="286" t="s">
        <v>57</v>
      </c>
      <c r="D178" s="286"/>
      <c r="E178" s="286"/>
      <c r="F178" s="309" t="s">
        <v>954</v>
      </c>
      <c r="G178" s="286"/>
      <c r="H178" s="286" t="s">
        <v>1024</v>
      </c>
      <c r="I178" s="286" t="s">
        <v>1025</v>
      </c>
      <c r="J178" s="286">
        <v>1</v>
      </c>
      <c r="K178" s="334"/>
    </row>
    <row r="179" spans="2:11" s="1" customFormat="1" ht="15" customHeight="1">
      <c r="B179" s="311"/>
      <c r="C179" s="286" t="s">
        <v>53</v>
      </c>
      <c r="D179" s="286"/>
      <c r="E179" s="286"/>
      <c r="F179" s="309" t="s">
        <v>954</v>
      </c>
      <c r="G179" s="286"/>
      <c r="H179" s="286" t="s">
        <v>1026</v>
      </c>
      <c r="I179" s="286" t="s">
        <v>956</v>
      </c>
      <c r="J179" s="286">
        <v>20</v>
      </c>
      <c r="K179" s="334"/>
    </row>
    <row r="180" spans="2:11" s="1" customFormat="1" ht="15" customHeight="1">
      <c r="B180" s="311"/>
      <c r="C180" s="286" t="s">
        <v>54</v>
      </c>
      <c r="D180" s="286"/>
      <c r="E180" s="286"/>
      <c r="F180" s="309" t="s">
        <v>954</v>
      </c>
      <c r="G180" s="286"/>
      <c r="H180" s="286" t="s">
        <v>1027</v>
      </c>
      <c r="I180" s="286" t="s">
        <v>956</v>
      </c>
      <c r="J180" s="286">
        <v>255</v>
      </c>
      <c r="K180" s="334"/>
    </row>
    <row r="181" spans="2:11" s="1" customFormat="1" ht="15" customHeight="1">
      <c r="B181" s="311"/>
      <c r="C181" s="286" t="s">
        <v>109</v>
      </c>
      <c r="D181" s="286"/>
      <c r="E181" s="286"/>
      <c r="F181" s="309" t="s">
        <v>954</v>
      </c>
      <c r="G181" s="286"/>
      <c r="H181" s="286" t="s">
        <v>918</v>
      </c>
      <c r="I181" s="286" t="s">
        <v>956</v>
      </c>
      <c r="J181" s="286">
        <v>10</v>
      </c>
      <c r="K181" s="334"/>
    </row>
    <row r="182" spans="2:11" s="1" customFormat="1" ht="15" customHeight="1">
      <c r="B182" s="311"/>
      <c r="C182" s="286" t="s">
        <v>110</v>
      </c>
      <c r="D182" s="286"/>
      <c r="E182" s="286"/>
      <c r="F182" s="309" t="s">
        <v>954</v>
      </c>
      <c r="G182" s="286"/>
      <c r="H182" s="286" t="s">
        <v>1028</v>
      </c>
      <c r="I182" s="286" t="s">
        <v>989</v>
      </c>
      <c r="J182" s="286"/>
      <c r="K182" s="334"/>
    </row>
    <row r="183" spans="2:11" s="1" customFormat="1" ht="15" customHeight="1">
      <c r="B183" s="311"/>
      <c r="C183" s="286" t="s">
        <v>1029</v>
      </c>
      <c r="D183" s="286"/>
      <c r="E183" s="286"/>
      <c r="F183" s="309" t="s">
        <v>954</v>
      </c>
      <c r="G183" s="286"/>
      <c r="H183" s="286" t="s">
        <v>1030</v>
      </c>
      <c r="I183" s="286" t="s">
        <v>989</v>
      </c>
      <c r="J183" s="286"/>
      <c r="K183" s="334"/>
    </row>
    <row r="184" spans="2:11" s="1" customFormat="1" ht="15" customHeight="1">
      <c r="B184" s="311"/>
      <c r="C184" s="286" t="s">
        <v>1018</v>
      </c>
      <c r="D184" s="286"/>
      <c r="E184" s="286"/>
      <c r="F184" s="309" t="s">
        <v>954</v>
      </c>
      <c r="G184" s="286"/>
      <c r="H184" s="286" t="s">
        <v>1031</v>
      </c>
      <c r="I184" s="286" t="s">
        <v>989</v>
      </c>
      <c r="J184" s="286"/>
      <c r="K184" s="334"/>
    </row>
    <row r="185" spans="2:11" s="1" customFormat="1" ht="15" customHeight="1">
      <c r="B185" s="311"/>
      <c r="C185" s="286" t="s">
        <v>112</v>
      </c>
      <c r="D185" s="286"/>
      <c r="E185" s="286"/>
      <c r="F185" s="309" t="s">
        <v>960</v>
      </c>
      <c r="G185" s="286"/>
      <c r="H185" s="286" t="s">
        <v>1032</v>
      </c>
      <c r="I185" s="286" t="s">
        <v>956</v>
      </c>
      <c r="J185" s="286">
        <v>50</v>
      </c>
      <c r="K185" s="334"/>
    </row>
    <row r="186" spans="2:11" s="1" customFormat="1" ht="15" customHeight="1">
      <c r="B186" s="311"/>
      <c r="C186" s="286" t="s">
        <v>1033</v>
      </c>
      <c r="D186" s="286"/>
      <c r="E186" s="286"/>
      <c r="F186" s="309" t="s">
        <v>960</v>
      </c>
      <c r="G186" s="286"/>
      <c r="H186" s="286" t="s">
        <v>1034</v>
      </c>
      <c r="I186" s="286" t="s">
        <v>1035</v>
      </c>
      <c r="J186" s="286"/>
      <c r="K186" s="334"/>
    </row>
    <row r="187" spans="2:11" s="1" customFormat="1" ht="15" customHeight="1">
      <c r="B187" s="311"/>
      <c r="C187" s="286" t="s">
        <v>1036</v>
      </c>
      <c r="D187" s="286"/>
      <c r="E187" s="286"/>
      <c r="F187" s="309" t="s">
        <v>960</v>
      </c>
      <c r="G187" s="286"/>
      <c r="H187" s="286" t="s">
        <v>1037</v>
      </c>
      <c r="I187" s="286" t="s">
        <v>1035</v>
      </c>
      <c r="J187" s="286"/>
      <c r="K187" s="334"/>
    </row>
    <row r="188" spans="2:11" s="1" customFormat="1" ht="15" customHeight="1">
      <c r="B188" s="311"/>
      <c r="C188" s="286" t="s">
        <v>1038</v>
      </c>
      <c r="D188" s="286"/>
      <c r="E188" s="286"/>
      <c r="F188" s="309" t="s">
        <v>960</v>
      </c>
      <c r="G188" s="286"/>
      <c r="H188" s="286" t="s">
        <v>1039</v>
      </c>
      <c r="I188" s="286" t="s">
        <v>1035</v>
      </c>
      <c r="J188" s="286"/>
      <c r="K188" s="334"/>
    </row>
    <row r="189" spans="2:11" s="1" customFormat="1" ht="15" customHeight="1">
      <c r="B189" s="311"/>
      <c r="C189" s="347" t="s">
        <v>1040</v>
      </c>
      <c r="D189" s="286"/>
      <c r="E189" s="286"/>
      <c r="F189" s="309" t="s">
        <v>960</v>
      </c>
      <c r="G189" s="286"/>
      <c r="H189" s="286" t="s">
        <v>1041</v>
      </c>
      <c r="I189" s="286" t="s">
        <v>1042</v>
      </c>
      <c r="J189" s="348" t="s">
        <v>1043</v>
      </c>
      <c r="K189" s="334"/>
    </row>
    <row r="190" spans="2:11" s="17" customFormat="1" ht="15" customHeight="1">
      <c r="B190" s="349"/>
      <c r="C190" s="350" t="s">
        <v>1044</v>
      </c>
      <c r="D190" s="351"/>
      <c r="E190" s="351"/>
      <c r="F190" s="352" t="s">
        <v>960</v>
      </c>
      <c r="G190" s="351"/>
      <c r="H190" s="351" t="s">
        <v>1045</v>
      </c>
      <c r="I190" s="351" t="s">
        <v>1042</v>
      </c>
      <c r="J190" s="353" t="s">
        <v>1043</v>
      </c>
      <c r="K190" s="354"/>
    </row>
    <row r="191" spans="2:11" s="1" customFormat="1" ht="15" customHeight="1">
      <c r="B191" s="311"/>
      <c r="C191" s="347" t="s">
        <v>42</v>
      </c>
      <c r="D191" s="286"/>
      <c r="E191" s="286"/>
      <c r="F191" s="309" t="s">
        <v>954</v>
      </c>
      <c r="G191" s="286"/>
      <c r="H191" s="283" t="s">
        <v>1046</v>
      </c>
      <c r="I191" s="286" t="s">
        <v>1047</v>
      </c>
      <c r="J191" s="286"/>
      <c r="K191" s="334"/>
    </row>
    <row r="192" spans="2:11" s="1" customFormat="1" ht="15" customHeight="1">
      <c r="B192" s="311"/>
      <c r="C192" s="347" t="s">
        <v>1048</v>
      </c>
      <c r="D192" s="286"/>
      <c r="E192" s="286"/>
      <c r="F192" s="309" t="s">
        <v>954</v>
      </c>
      <c r="G192" s="286"/>
      <c r="H192" s="286" t="s">
        <v>1049</v>
      </c>
      <c r="I192" s="286" t="s">
        <v>989</v>
      </c>
      <c r="J192" s="286"/>
      <c r="K192" s="334"/>
    </row>
    <row r="193" spans="2:11" s="1" customFormat="1" ht="15" customHeight="1">
      <c r="B193" s="311"/>
      <c r="C193" s="347" t="s">
        <v>1050</v>
      </c>
      <c r="D193" s="286"/>
      <c r="E193" s="286"/>
      <c r="F193" s="309" t="s">
        <v>954</v>
      </c>
      <c r="G193" s="286"/>
      <c r="H193" s="286" t="s">
        <v>1051</v>
      </c>
      <c r="I193" s="286" t="s">
        <v>989</v>
      </c>
      <c r="J193" s="286"/>
      <c r="K193" s="334"/>
    </row>
    <row r="194" spans="2:11" s="1" customFormat="1" ht="15" customHeight="1">
      <c r="B194" s="311"/>
      <c r="C194" s="347" t="s">
        <v>1052</v>
      </c>
      <c r="D194" s="286"/>
      <c r="E194" s="286"/>
      <c r="F194" s="309" t="s">
        <v>960</v>
      </c>
      <c r="G194" s="286"/>
      <c r="H194" s="286" t="s">
        <v>1053</v>
      </c>
      <c r="I194" s="286" t="s">
        <v>989</v>
      </c>
      <c r="J194" s="286"/>
      <c r="K194" s="334"/>
    </row>
    <row r="195" spans="2:11" s="1" customFormat="1" ht="15" customHeight="1">
      <c r="B195" s="340"/>
      <c r="C195" s="355"/>
      <c r="D195" s="320"/>
      <c r="E195" s="320"/>
      <c r="F195" s="320"/>
      <c r="G195" s="320"/>
      <c r="H195" s="320"/>
      <c r="I195" s="320"/>
      <c r="J195" s="320"/>
      <c r="K195" s="341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322"/>
      <c r="C197" s="332"/>
      <c r="D197" s="332"/>
      <c r="E197" s="332"/>
      <c r="F197" s="342"/>
      <c r="G197" s="332"/>
      <c r="H197" s="332"/>
      <c r="I197" s="332"/>
      <c r="J197" s="332"/>
      <c r="K197" s="322"/>
    </row>
    <row r="198" spans="2:11" s="1" customFormat="1" ht="18.75" customHeight="1"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</row>
    <row r="199" spans="2:11" s="1" customFormat="1" ht="13.5">
      <c r="B199" s="273"/>
      <c r="C199" s="274"/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1">
      <c r="B200" s="276"/>
      <c r="C200" s="277" t="s">
        <v>1054</v>
      </c>
      <c r="D200" s="277"/>
      <c r="E200" s="277"/>
      <c r="F200" s="277"/>
      <c r="G200" s="277"/>
      <c r="H200" s="277"/>
      <c r="I200" s="277"/>
      <c r="J200" s="277"/>
      <c r="K200" s="278"/>
    </row>
    <row r="201" spans="2:11" s="1" customFormat="1" ht="25.5" customHeight="1">
      <c r="B201" s="276"/>
      <c r="C201" s="356" t="s">
        <v>1055</v>
      </c>
      <c r="D201" s="356"/>
      <c r="E201" s="356"/>
      <c r="F201" s="356" t="s">
        <v>1056</v>
      </c>
      <c r="G201" s="357"/>
      <c r="H201" s="356" t="s">
        <v>1057</v>
      </c>
      <c r="I201" s="356"/>
      <c r="J201" s="356"/>
      <c r="K201" s="278"/>
    </row>
    <row r="202" spans="2:11" s="1" customFormat="1" ht="5.25" customHeight="1">
      <c r="B202" s="311"/>
      <c r="C202" s="306"/>
      <c r="D202" s="306"/>
      <c r="E202" s="306"/>
      <c r="F202" s="306"/>
      <c r="G202" s="332"/>
      <c r="H202" s="306"/>
      <c r="I202" s="306"/>
      <c r="J202" s="306"/>
      <c r="K202" s="334"/>
    </row>
    <row r="203" spans="2:11" s="1" customFormat="1" ht="15" customHeight="1">
      <c r="B203" s="311"/>
      <c r="C203" s="286" t="s">
        <v>1047</v>
      </c>
      <c r="D203" s="286"/>
      <c r="E203" s="286"/>
      <c r="F203" s="309" t="s">
        <v>43</v>
      </c>
      <c r="G203" s="286"/>
      <c r="H203" s="286" t="s">
        <v>1058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44</v>
      </c>
      <c r="G204" s="286"/>
      <c r="H204" s="286" t="s">
        <v>1059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47</v>
      </c>
      <c r="G205" s="286"/>
      <c r="H205" s="286" t="s">
        <v>1060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45</v>
      </c>
      <c r="G206" s="286"/>
      <c r="H206" s="286" t="s">
        <v>1061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 t="s">
        <v>46</v>
      </c>
      <c r="G207" s="286"/>
      <c r="H207" s="286" t="s">
        <v>1062</v>
      </c>
      <c r="I207" s="286"/>
      <c r="J207" s="286"/>
      <c r="K207" s="334"/>
    </row>
    <row r="208" spans="2:11" s="1" customFormat="1" ht="15" customHeight="1">
      <c r="B208" s="311"/>
      <c r="C208" s="286"/>
      <c r="D208" s="286"/>
      <c r="E208" s="286"/>
      <c r="F208" s="309"/>
      <c r="G208" s="286"/>
      <c r="H208" s="286"/>
      <c r="I208" s="286"/>
      <c r="J208" s="286"/>
      <c r="K208" s="334"/>
    </row>
    <row r="209" spans="2:11" s="1" customFormat="1" ht="15" customHeight="1">
      <c r="B209" s="311"/>
      <c r="C209" s="286" t="s">
        <v>1001</v>
      </c>
      <c r="D209" s="286"/>
      <c r="E209" s="286"/>
      <c r="F209" s="309" t="s">
        <v>79</v>
      </c>
      <c r="G209" s="286"/>
      <c r="H209" s="286" t="s">
        <v>1063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896</v>
      </c>
      <c r="G210" s="286"/>
      <c r="H210" s="286" t="s">
        <v>897</v>
      </c>
      <c r="I210" s="286"/>
      <c r="J210" s="286"/>
      <c r="K210" s="334"/>
    </row>
    <row r="211" spans="2:11" s="1" customFormat="1" ht="15" customHeight="1">
      <c r="B211" s="311"/>
      <c r="C211" s="286"/>
      <c r="D211" s="286"/>
      <c r="E211" s="286"/>
      <c r="F211" s="309" t="s">
        <v>894</v>
      </c>
      <c r="G211" s="286"/>
      <c r="H211" s="286" t="s">
        <v>1064</v>
      </c>
      <c r="I211" s="286"/>
      <c r="J211" s="286"/>
      <c r="K211" s="334"/>
    </row>
    <row r="212" spans="2:11" s="1" customFormat="1" ht="15" customHeight="1">
      <c r="B212" s="358"/>
      <c r="C212" s="286"/>
      <c r="D212" s="286"/>
      <c r="E212" s="286"/>
      <c r="F212" s="309" t="s">
        <v>898</v>
      </c>
      <c r="G212" s="347"/>
      <c r="H212" s="338" t="s">
        <v>899</v>
      </c>
      <c r="I212" s="338"/>
      <c r="J212" s="338"/>
      <c r="K212" s="359"/>
    </row>
    <row r="213" spans="2:11" s="1" customFormat="1" ht="15" customHeight="1">
      <c r="B213" s="358"/>
      <c r="C213" s="286"/>
      <c r="D213" s="286"/>
      <c r="E213" s="286"/>
      <c r="F213" s="309" t="s">
        <v>900</v>
      </c>
      <c r="G213" s="347"/>
      <c r="H213" s="338" t="s">
        <v>878</v>
      </c>
      <c r="I213" s="338"/>
      <c r="J213" s="338"/>
      <c r="K213" s="359"/>
    </row>
    <row r="214" spans="2:11" s="1" customFormat="1" ht="15" customHeight="1">
      <c r="B214" s="358"/>
      <c r="C214" s="286"/>
      <c r="D214" s="286"/>
      <c r="E214" s="286"/>
      <c r="F214" s="309"/>
      <c r="G214" s="347"/>
      <c r="H214" s="338"/>
      <c r="I214" s="338"/>
      <c r="J214" s="338"/>
      <c r="K214" s="359"/>
    </row>
    <row r="215" spans="2:11" s="1" customFormat="1" ht="15" customHeight="1">
      <c r="B215" s="358"/>
      <c r="C215" s="286" t="s">
        <v>1025</v>
      </c>
      <c r="D215" s="286"/>
      <c r="E215" s="286"/>
      <c r="F215" s="309">
        <v>1</v>
      </c>
      <c r="G215" s="347"/>
      <c r="H215" s="338" t="s">
        <v>1065</v>
      </c>
      <c r="I215" s="338"/>
      <c r="J215" s="338"/>
      <c r="K215" s="359"/>
    </row>
    <row r="216" spans="2:11" s="1" customFormat="1" ht="15" customHeight="1">
      <c r="B216" s="358"/>
      <c r="C216" s="286"/>
      <c r="D216" s="286"/>
      <c r="E216" s="286"/>
      <c r="F216" s="309">
        <v>2</v>
      </c>
      <c r="G216" s="347"/>
      <c r="H216" s="338" t="s">
        <v>1066</v>
      </c>
      <c r="I216" s="338"/>
      <c r="J216" s="338"/>
      <c r="K216" s="359"/>
    </row>
    <row r="217" spans="2:11" s="1" customFormat="1" ht="15" customHeight="1">
      <c r="B217" s="358"/>
      <c r="C217" s="286"/>
      <c r="D217" s="286"/>
      <c r="E217" s="286"/>
      <c r="F217" s="309">
        <v>3</v>
      </c>
      <c r="G217" s="347"/>
      <c r="H217" s="338" t="s">
        <v>1067</v>
      </c>
      <c r="I217" s="338"/>
      <c r="J217" s="338"/>
      <c r="K217" s="359"/>
    </row>
    <row r="218" spans="2:11" s="1" customFormat="1" ht="15" customHeight="1">
      <c r="B218" s="358"/>
      <c r="C218" s="286"/>
      <c r="D218" s="286"/>
      <c r="E218" s="286"/>
      <c r="F218" s="309">
        <v>4</v>
      </c>
      <c r="G218" s="347"/>
      <c r="H218" s="338" t="s">
        <v>1068</v>
      </c>
      <c r="I218" s="338"/>
      <c r="J218" s="338"/>
      <c r="K218" s="359"/>
    </row>
    <row r="219" spans="2:11" s="1" customFormat="1" ht="12.75" customHeight="1">
      <c r="B219" s="360"/>
      <c r="C219" s="361"/>
      <c r="D219" s="361"/>
      <c r="E219" s="361"/>
      <c r="F219" s="361"/>
      <c r="G219" s="361"/>
      <c r="H219" s="361"/>
      <c r="I219" s="361"/>
      <c r="J219" s="361"/>
      <c r="K219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2024-03-07T08:25:02Z</dcterms:created>
  <dcterms:modified xsi:type="dcterms:W3CDTF">2024-03-07T08:25:05Z</dcterms:modified>
  <cp:category/>
  <cp:version/>
  <cp:contentType/>
  <cp:contentStatus/>
</cp:coreProperties>
</file>