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m.č. 202 a 210 - sta..." sheetId="2" r:id="rId2"/>
    <sheet name="02 - m.č. 204 - stavební ..." sheetId="3" r:id="rId3"/>
    <sheet name="03 - m.č. 205 - stavební ..." sheetId="4" r:id="rId4"/>
    <sheet name="04 - m.č. 206 - stavební ..." sheetId="5" r:id="rId5"/>
    <sheet name="05 - m.č. 207 - stavební ..." sheetId="6" r:id="rId6"/>
    <sheet name="06 - m.č. 208 - stavební ..." sheetId="7" r:id="rId7"/>
    <sheet name="07 - m.č. 209 - stavební ..." sheetId="8" r:id="rId8"/>
    <sheet name="08 - m.č. 211 - stavební ..." sheetId="9" r:id="rId9"/>
    <sheet name="09 - m.č. 212 - stavební ..." sheetId="10" r:id="rId10"/>
    <sheet name="10 - m.č. 213 - stavební ..." sheetId="11" r:id="rId11"/>
    <sheet name="11 - m.č. 214 - stavební ..." sheetId="12" r:id="rId12"/>
    <sheet name="12 - m.č. 216 - stavební ..." sheetId="13" r:id="rId13"/>
    <sheet name="13 - podlaha chodby 3.NP ..." sheetId="14" r:id="rId14"/>
    <sheet name="14 - elektroinstalace m.č..." sheetId="15" r:id="rId15"/>
    <sheet name="15 - elektroinstalace m.č..." sheetId="16" r:id="rId16"/>
    <sheet name="16 - elektroinstalace m.č..." sheetId="17" r:id="rId17"/>
    <sheet name="17 - elektroinstalace m.č..." sheetId="18" r:id="rId18"/>
    <sheet name="18 - elektroinstalace m.č..." sheetId="19" r:id="rId19"/>
    <sheet name="19 - elektroinstalace m.č..." sheetId="20" r:id="rId20"/>
    <sheet name="20 - elektroinstalace m.č..." sheetId="21" r:id="rId21"/>
    <sheet name="21 - elektroinstalace m.č..." sheetId="22" r:id="rId22"/>
    <sheet name="22 - elektroinstalace m.č..." sheetId="23" r:id="rId23"/>
    <sheet name="23 - elektroinstalace m.č..." sheetId="24" r:id="rId24"/>
    <sheet name="24 - elektroinstalace m.č..." sheetId="25" r:id="rId25"/>
    <sheet name="25 - elektroinstalace m.č..." sheetId="26" r:id="rId26"/>
    <sheet name="Pokyny pro vyplnění" sheetId="27" r:id="rId27"/>
  </sheets>
  <definedNames>
    <definedName name="_xlnm.Print_Area" localSheetId="0">'Rekapitulace stavby'!$D$4:$AO$36,'Rekapitulace stavby'!$C$42:$AQ$80</definedName>
    <definedName name="_xlnm.Print_Titles" localSheetId="0">'Rekapitulace stavby'!$52:$52</definedName>
    <definedName name="_xlnm._FilterDatabase" localSheetId="1" hidden="1">'01 - m.č. 202 a 210 - sta...'!$C$91:$K$309</definedName>
    <definedName name="_xlnm.Print_Area" localSheetId="1">'01 - m.č. 202 a 210 - sta...'!$C$4:$J$39,'01 - m.č. 202 a 210 - sta...'!$C$45:$J$73,'01 - m.č. 202 a 210 - sta...'!$C$79:$K$309</definedName>
    <definedName name="_xlnm.Print_Titles" localSheetId="1">'01 - m.č. 202 a 210 - sta...'!$91:$91</definedName>
    <definedName name="_xlnm._FilterDatabase" localSheetId="2" hidden="1">'02 - m.č. 204 - stavební ...'!$C$91:$K$289</definedName>
    <definedName name="_xlnm.Print_Area" localSheetId="2">'02 - m.č. 204 - stavební ...'!$C$4:$J$39,'02 - m.č. 204 - stavební ...'!$C$45:$J$73,'02 - m.č. 204 - stavební ...'!$C$79:$K$289</definedName>
    <definedName name="_xlnm.Print_Titles" localSheetId="2">'02 - m.č. 204 - stavební ...'!$91:$91</definedName>
    <definedName name="_xlnm._FilterDatabase" localSheetId="3" hidden="1">'03 - m.č. 205 - stavební ...'!$C$91:$K$289</definedName>
    <definedName name="_xlnm.Print_Area" localSheetId="3">'03 - m.č. 205 - stavební ...'!$C$4:$J$39,'03 - m.č. 205 - stavební ...'!$C$45:$J$73,'03 - m.č. 205 - stavební ...'!$C$79:$K$289</definedName>
    <definedName name="_xlnm.Print_Titles" localSheetId="3">'03 - m.č. 205 - stavební ...'!$91:$91</definedName>
    <definedName name="_xlnm._FilterDatabase" localSheetId="4" hidden="1">'04 - m.č. 206 - stavební ...'!$C$91:$K$289</definedName>
    <definedName name="_xlnm.Print_Area" localSheetId="4">'04 - m.č. 206 - stavební ...'!$C$4:$J$39,'04 - m.č. 206 - stavební ...'!$C$45:$J$73,'04 - m.č. 206 - stavební ...'!$C$79:$K$289</definedName>
    <definedName name="_xlnm.Print_Titles" localSheetId="4">'04 - m.č. 206 - stavební ...'!$91:$91</definedName>
    <definedName name="_xlnm._FilterDatabase" localSheetId="5" hidden="1">'05 - m.č. 207 - stavební ...'!$C$91:$K$244</definedName>
    <definedName name="_xlnm.Print_Area" localSheetId="5">'05 - m.č. 207 - stavební ...'!$C$4:$J$39,'05 - m.č. 207 - stavební ...'!$C$45:$J$73,'05 - m.č. 207 - stavební ...'!$C$79:$K$244</definedName>
    <definedName name="_xlnm.Print_Titles" localSheetId="5">'05 - m.č. 207 - stavební ...'!$91:$91</definedName>
    <definedName name="_xlnm._FilterDatabase" localSheetId="6" hidden="1">'06 - m.č. 208 - stavební ...'!$C$91:$K$244</definedName>
    <definedName name="_xlnm.Print_Area" localSheetId="6">'06 - m.č. 208 - stavební ...'!$C$4:$J$39,'06 - m.č. 208 - stavební ...'!$C$45:$J$73,'06 - m.č. 208 - stavební ...'!$C$79:$K$244</definedName>
    <definedName name="_xlnm.Print_Titles" localSheetId="6">'06 - m.č. 208 - stavební ...'!$91:$91</definedName>
    <definedName name="_xlnm._FilterDatabase" localSheetId="7" hidden="1">'07 - m.č. 209 - stavební ...'!$C$91:$K$244</definedName>
    <definedName name="_xlnm.Print_Area" localSheetId="7">'07 - m.č. 209 - stavební ...'!$C$4:$J$39,'07 - m.č. 209 - stavební ...'!$C$45:$J$73,'07 - m.č. 209 - stavební ...'!$C$79:$K$244</definedName>
    <definedName name="_xlnm.Print_Titles" localSheetId="7">'07 - m.č. 209 - stavební ...'!$91:$91</definedName>
    <definedName name="_xlnm._FilterDatabase" localSheetId="8" hidden="1">'08 - m.č. 211 - stavební ...'!$C$91:$K$289</definedName>
    <definedName name="_xlnm.Print_Area" localSheetId="8">'08 - m.č. 211 - stavební ...'!$C$4:$J$39,'08 - m.č. 211 - stavební ...'!$C$45:$J$73,'08 - m.č. 211 - stavební ...'!$C$79:$K$289</definedName>
    <definedName name="_xlnm.Print_Titles" localSheetId="8">'08 - m.č. 211 - stavební ...'!$91:$91</definedName>
    <definedName name="_xlnm._FilterDatabase" localSheetId="9" hidden="1">'09 - m.č. 212 - stavební ...'!$C$91:$K$254</definedName>
    <definedName name="_xlnm.Print_Area" localSheetId="9">'09 - m.č. 212 - stavební ...'!$C$4:$J$39,'09 - m.č. 212 - stavební ...'!$C$45:$J$73,'09 - m.č. 212 - stavební ...'!$C$79:$K$254</definedName>
    <definedName name="_xlnm.Print_Titles" localSheetId="9">'09 - m.č. 212 - stavební ...'!$91:$91</definedName>
    <definedName name="_xlnm._FilterDatabase" localSheetId="10" hidden="1">'10 - m.č. 213 - stavební ...'!$C$91:$K$254</definedName>
    <definedName name="_xlnm.Print_Area" localSheetId="10">'10 - m.č. 213 - stavební ...'!$C$4:$J$39,'10 - m.č. 213 - stavební ...'!$C$45:$J$73,'10 - m.č. 213 - stavební ...'!$C$79:$K$254</definedName>
    <definedName name="_xlnm.Print_Titles" localSheetId="10">'10 - m.č. 213 - stavební ...'!$91:$91</definedName>
    <definedName name="_xlnm._FilterDatabase" localSheetId="11" hidden="1">'11 - m.č. 214 - stavební ...'!$C$91:$K$244</definedName>
    <definedName name="_xlnm.Print_Area" localSheetId="11">'11 - m.č. 214 - stavební ...'!$C$4:$J$39,'11 - m.č. 214 - stavební ...'!$C$45:$J$73,'11 - m.č. 214 - stavební ...'!$C$79:$K$244</definedName>
    <definedName name="_xlnm.Print_Titles" localSheetId="11">'11 - m.č. 214 - stavební ...'!$91:$91</definedName>
    <definedName name="_xlnm._FilterDatabase" localSheetId="12" hidden="1">'12 - m.č. 216 - stavební ...'!$C$91:$K$289</definedName>
    <definedName name="_xlnm.Print_Area" localSheetId="12">'12 - m.č. 216 - stavební ...'!$C$4:$J$39,'12 - m.č. 216 - stavební ...'!$C$45:$J$73,'12 - m.č. 216 - stavební ...'!$C$79:$K$289</definedName>
    <definedName name="_xlnm.Print_Titles" localSheetId="12">'12 - m.č. 216 - stavební ...'!$91:$91</definedName>
    <definedName name="_xlnm._FilterDatabase" localSheetId="13" hidden="1">'13 - podlaha chodby 3.NP ...'!$C$84:$K$147</definedName>
    <definedName name="_xlnm.Print_Area" localSheetId="13">'13 - podlaha chodby 3.NP ...'!$C$4:$J$39,'13 - podlaha chodby 3.NP ...'!$C$45:$J$66,'13 - podlaha chodby 3.NP ...'!$C$72:$K$147</definedName>
    <definedName name="_xlnm.Print_Titles" localSheetId="13">'13 - podlaha chodby 3.NP ...'!$84:$84</definedName>
    <definedName name="_xlnm._FilterDatabase" localSheetId="14" hidden="1">'14 - elektroinstalace m.č...'!$C$88:$K$372</definedName>
    <definedName name="_xlnm.Print_Area" localSheetId="14">'14 - elektroinstalace m.č...'!$C$4:$J$39,'14 - elektroinstalace m.č...'!$C$45:$J$70,'14 - elektroinstalace m.č...'!$C$76:$K$372</definedName>
    <definedName name="_xlnm.Print_Titles" localSheetId="14">'14 - elektroinstalace m.č...'!$88:$88</definedName>
    <definedName name="_xlnm._FilterDatabase" localSheetId="15" hidden="1">'15 - elektroinstalace m.č...'!$C$88:$K$372</definedName>
    <definedName name="_xlnm.Print_Area" localSheetId="15">'15 - elektroinstalace m.č...'!$C$4:$J$39,'15 - elektroinstalace m.č...'!$C$45:$J$70,'15 - elektroinstalace m.č...'!$C$76:$K$372</definedName>
    <definedName name="_xlnm.Print_Titles" localSheetId="15">'15 - elektroinstalace m.č...'!$88:$88</definedName>
    <definedName name="_xlnm._FilterDatabase" localSheetId="16" hidden="1">'16 - elektroinstalace m.č...'!$C$88:$K$372</definedName>
    <definedName name="_xlnm.Print_Area" localSheetId="16">'16 - elektroinstalace m.č...'!$C$4:$J$39,'16 - elektroinstalace m.č...'!$C$45:$J$70,'16 - elektroinstalace m.č...'!$C$76:$K$372</definedName>
    <definedName name="_xlnm.Print_Titles" localSheetId="16">'16 - elektroinstalace m.č...'!$88:$88</definedName>
    <definedName name="_xlnm._FilterDatabase" localSheetId="17" hidden="1">'17 - elektroinstalace m.č...'!$C$88:$K$314</definedName>
    <definedName name="_xlnm.Print_Area" localSheetId="17">'17 - elektroinstalace m.č...'!$C$4:$J$39,'17 - elektroinstalace m.č...'!$C$45:$J$70,'17 - elektroinstalace m.č...'!$C$76:$K$314</definedName>
    <definedName name="_xlnm.Print_Titles" localSheetId="17">'17 - elektroinstalace m.č...'!$88:$88</definedName>
    <definedName name="_xlnm._FilterDatabase" localSheetId="18" hidden="1">'18 - elektroinstalace m.č...'!$C$88:$K$312</definedName>
    <definedName name="_xlnm.Print_Area" localSheetId="18">'18 - elektroinstalace m.č...'!$C$4:$J$39,'18 - elektroinstalace m.č...'!$C$45:$J$70,'18 - elektroinstalace m.č...'!$C$76:$K$312</definedName>
    <definedName name="_xlnm.Print_Titles" localSheetId="18">'18 - elektroinstalace m.č...'!$88:$88</definedName>
    <definedName name="_xlnm._FilterDatabase" localSheetId="19" hidden="1">'19 - elektroinstalace m.č...'!$C$88:$K$309</definedName>
    <definedName name="_xlnm.Print_Area" localSheetId="19">'19 - elektroinstalace m.č...'!$C$4:$J$39,'19 - elektroinstalace m.č...'!$C$45:$J$70,'19 - elektroinstalace m.č...'!$C$76:$K$309</definedName>
    <definedName name="_xlnm.Print_Titles" localSheetId="19">'19 - elektroinstalace m.č...'!$88:$88</definedName>
    <definedName name="_xlnm._FilterDatabase" localSheetId="20" hidden="1">'20 - elektroinstalace m.č...'!$C$88:$K$372</definedName>
    <definedName name="_xlnm.Print_Area" localSheetId="20">'20 - elektroinstalace m.č...'!$C$4:$J$39,'20 - elektroinstalace m.č...'!$C$45:$J$70,'20 - elektroinstalace m.č...'!$C$76:$K$372</definedName>
    <definedName name="_xlnm.Print_Titles" localSheetId="20">'20 - elektroinstalace m.č...'!$88:$88</definedName>
    <definedName name="_xlnm._FilterDatabase" localSheetId="21" hidden="1">'21 - elektroinstalace m.č...'!$C$88:$K$338</definedName>
    <definedName name="_xlnm.Print_Area" localSheetId="21">'21 - elektroinstalace m.č...'!$C$4:$J$39,'21 - elektroinstalace m.č...'!$C$45:$J$70,'21 - elektroinstalace m.č...'!$C$76:$K$338</definedName>
    <definedName name="_xlnm.Print_Titles" localSheetId="21">'21 - elektroinstalace m.č...'!$88:$88</definedName>
    <definedName name="_xlnm._FilterDatabase" localSheetId="22" hidden="1">'22 - elektroinstalace m.č...'!$C$88:$K$309</definedName>
    <definedName name="_xlnm.Print_Area" localSheetId="22">'22 - elektroinstalace m.č...'!$C$4:$J$39,'22 - elektroinstalace m.č...'!$C$45:$J$70,'22 - elektroinstalace m.č...'!$C$76:$K$309</definedName>
    <definedName name="_xlnm.Print_Titles" localSheetId="22">'22 - elektroinstalace m.č...'!$88:$88</definedName>
    <definedName name="_xlnm._FilterDatabase" localSheetId="23" hidden="1">'23 - elektroinstalace m.č...'!$C$88:$K$310</definedName>
    <definedName name="_xlnm.Print_Area" localSheetId="23">'23 - elektroinstalace m.č...'!$C$4:$J$39,'23 - elektroinstalace m.č...'!$C$45:$J$70,'23 - elektroinstalace m.č...'!$C$76:$K$310</definedName>
    <definedName name="_xlnm.Print_Titles" localSheetId="23">'23 - elektroinstalace m.č...'!$88:$88</definedName>
    <definedName name="_xlnm._FilterDatabase" localSheetId="24" hidden="1">'24 - elektroinstalace m.č...'!$C$88:$K$367</definedName>
    <definedName name="_xlnm.Print_Area" localSheetId="24">'24 - elektroinstalace m.č...'!$C$4:$J$39,'24 - elektroinstalace m.č...'!$C$45:$J$70,'24 - elektroinstalace m.č...'!$C$76:$K$367</definedName>
    <definedName name="_xlnm.Print_Titles" localSheetId="24">'24 - elektroinstalace m.č...'!$88:$88</definedName>
    <definedName name="_xlnm._FilterDatabase" localSheetId="25" hidden="1">'25 - elektroinstalace m.č...'!$C$89:$K$445</definedName>
    <definedName name="_xlnm.Print_Area" localSheetId="25">'25 - elektroinstalace m.č...'!$C$4:$J$39,'25 - elektroinstalace m.č...'!$C$45:$J$71,'25 - elektroinstalace m.č...'!$C$77:$K$445</definedName>
    <definedName name="_xlnm.Print_Titles" localSheetId="25">'25 - elektroinstalace m.č...'!$89:$89</definedName>
    <definedName name="_xlnm.Print_Area" localSheetId="2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6" l="1" r="J37"/>
  <c r="J36"/>
  <c i="1" r="AY79"/>
  <c i="26" r="J35"/>
  <c i="1" r="AX79"/>
  <c i="26"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T380"/>
  <c r="R381"/>
  <c r="R380"/>
  <c r="P381"/>
  <c r="P380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68"/>
  <c r="BH368"/>
  <c r="BG368"/>
  <c r="BF368"/>
  <c r="T368"/>
  <c r="R368"/>
  <c r="P368"/>
  <c r="BI363"/>
  <c r="BH363"/>
  <c r="BG363"/>
  <c r="BF363"/>
  <c r="T363"/>
  <c r="R363"/>
  <c r="P363"/>
  <c r="BI358"/>
  <c r="BH358"/>
  <c r="BG358"/>
  <c r="BF358"/>
  <c r="T358"/>
  <c r="R358"/>
  <c r="P358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8"/>
  <c r="BH328"/>
  <c r="BG328"/>
  <c r="BF328"/>
  <c r="T328"/>
  <c r="R328"/>
  <c r="P328"/>
  <c r="BI323"/>
  <c r="BH323"/>
  <c r="BG323"/>
  <c r="BF323"/>
  <c r="T323"/>
  <c r="R323"/>
  <c r="P323"/>
  <c r="BI318"/>
  <c r="BH318"/>
  <c r="BG318"/>
  <c r="BF318"/>
  <c r="T318"/>
  <c r="R318"/>
  <c r="P318"/>
  <c r="BI313"/>
  <c r="BH313"/>
  <c r="BG313"/>
  <c r="BF313"/>
  <c r="T313"/>
  <c r="R313"/>
  <c r="P313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J87"/>
  <c r="F86"/>
  <c r="F84"/>
  <c r="E82"/>
  <c r="J55"/>
  <c r="F54"/>
  <c r="F52"/>
  <c r="E50"/>
  <c r="J21"/>
  <c r="E21"/>
  <c r="J86"/>
  <c r="J20"/>
  <c r="J18"/>
  <c r="E18"/>
  <c r="F87"/>
  <c r="J17"/>
  <c r="J12"/>
  <c r="J84"/>
  <c r="E7"/>
  <c r="E80"/>
  <c i="25" r="J37"/>
  <c r="J36"/>
  <c i="1" r="AY78"/>
  <c i="25" r="J35"/>
  <c i="1" r="AX78"/>
  <c i="25"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06"/>
  <c r="BH306"/>
  <c r="BG306"/>
  <c r="BF306"/>
  <c r="T306"/>
  <c r="R306"/>
  <c r="P306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J86"/>
  <c r="F85"/>
  <c r="F83"/>
  <c r="E81"/>
  <c r="J55"/>
  <c r="F54"/>
  <c r="F52"/>
  <c r="E50"/>
  <c r="J21"/>
  <c r="E21"/>
  <c r="J85"/>
  <c r="J20"/>
  <c r="J18"/>
  <c r="E18"/>
  <c r="F55"/>
  <c r="J17"/>
  <c r="J12"/>
  <c r="J83"/>
  <c r="E7"/>
  <c r="E48"/>
  <c i="24" r="J37"/>
  <c r="J36"/>
  <c i="1" r="AY77"/>
  <c i="24" r="J35"/>
  <c i="1" r="AX77"/>
  <c i="24"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J86"/>
  <c r="F85"/>
  <c r="F83"/>
  <c r="E81"/>
  <c r="J55"/>
  <c r="F54"/>
  <c r="F52"/>
  <c r="E50"/>
  <c r="J21"/>
  <c r="E21"/>
  <c r="J54"/>
  <c r="J20"/>
  <c r="J18"/>
  <c r="E18"/>
  <c r="F55"/>
  <c r="J17"/>
  <c r="J12"/>
  <c r="J83"/>
  <c r="E7"/>
  <c r="E48"/>
  <c i="23" r="J37"/>
  <c r="J36"/>
  <c i="1" r="AY76"/>
  <c i="23" r="J35"/>
  <c i="1" r="AX76"/>
  <c i="23"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J86"/>
  <c r="F85"/>
  <c r="F83"/>
  <c r="E81"/>
  <c r="J55"/>
  <c r="F54"/>
  <c r="F52"/>
  <c r="E50"/>
  <c r="J21"/>
  <c r="E21"/>
  <c r="J54"/>
  <c r="J20"/>
  <c r="J18"/>
  <c r="E18"/>
  <c r="F86"/>
  <c r="J17"/>
  <c r="J12"/>
  <c r="J83"/>
  <c r="E7"/>
  <c r="E79"/>
  <c i="22" r="J37"/>
  <c r="J36"/>
  <c i="1" r="AY75"/>
  <c i="22" r="J35"/>
  <c i="1" r="AX75"/>
  <c i="22"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1"/>
  <c r="BH271"/>
  <c r="BG271"/>
  <c r="BF271"/>
  <c r="T271"/>
  <c r="R271"/>
  <c r="P271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51"/>
  <c r="BH251"/>
  <c r="BG251"/>
  <c r="BF251"/>
  <c r="T251"/>
  <c r="R251"/>
  <c r="P251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J86"/>
  <c r="F85"/>
  <c r="F83"/>
  <c r="E81"/>
  <c r="J55"/>
  <c r="F54"/>
  <c r="F52"/>
  <c r="E50"/>
  <c r="J21"/>
  <c r="E21"/>
  <c r="J54"/>
  <c r="J20"/>
  <c r="J18"/>
  <c r="E18"/>
  <c r="F86"/>
  <c r="J17"/>
  <c r="J12"/>
  <c r="J83"/>
  <c r="E7"/>
  <c r="E79"/>
  <c i="21" r="J37"/>
  <c r="J36"/>
  <c i="1" r="AY74"/>
  <c i="21" r="J35"/>
  <c i="1" r="AX74"/>
  <c i="21"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J86"/>
  <c r="F85"/>
  <c r="F83"/>
  <c r="E81"/>
  <c r="J55"/>
  <c r="F54"/>
  <c r="F52"/>
  <c r="E50"/>
  <c r="J21"/>
  <c r="E21"/>
  <c r="J85"/>
  <c r="J20"/>
  <c r="J18"/>
  <c r="E18"/>
  <c r="F86"/>
  <c r="J17"/>
  <c r="J12"/>
  <c r="J83"/>
  <c r="E7"/>
  <c r="E48"/>
  <c i="20" r="J37"/>
  <c r="J36"/>
  <c i="1" r="AY73"/>
  <c i="20" r="J35"/>
  <c i="1" r="AX73"/>
  <c i="20"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J86"/>
  <c r="F85"/>
  <c r="F83"/>
  <c r="E81"/>
  <c r="J55"/>
  <c r="F54"/>
  <c r="F52"/>
  <c r="E50"/>
  <c r="J21"/>
  <c r="E21"/>
  <c r="J85"/>
  <c r="J20"/>
  <c r="J18"/>
  <c r="E18"/>
  <c r="F55"/>
  <c r="J17"/>
  <c r="J12"/>
  <c r="J83"/>
  <c r="E7"/>
  <c r="E48"/>
  <c i="19" r="J37"/>
  <c r="J36"/>
  <c i="1" r="AY72"/>
  <c i="19" r="J35"/>
  <c i="1" r="AX72"/>
  <c i="19"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J86"/>
  <c r="F85"/>
  <c r="F83"/>
  <c r="E81"/>
  <c r="J55"/>
  <c r="F54"/>
  <c r="F52"/>
  <c r="E50"/>
  <c r="J21"/>
  <c r="E21"/>
  <c r="J85"/>
  <c r="J20"/>
  <c r="J18"/>
  <c r="E18"/>
  <c r="F55"/>
  <c r="J17"/>
  <c r="J12"/>
  <c r="J52"/>
  <c r="E7"/>
  <c r="E48"/>
  <c i="18" r="J37"/>
  <c r="J36"/>
  <c i="1" r="AY71"/>
  <c i="18" r="J35"/>
  <c i="1" r="AX71"/>
  <c i="18" r="BI313"/>
  <c r="BH313"/>
  <c r="BG313"/>
  <c r="BF313"/>
  <c r="T313"/>
  <c r="R313"/>
  <c r="P313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J86"/>
  <c r="F85"/>
  <c r="F83"/>
  <c r="E81"/>
  <c r="J55"/>
  <c r="F54"/>
  <c r="F52"/>
  <c r="E50"/>
  <c r="J21"/>
  <c r="E21"/>
  <c r="J85"/>
  <c r="J20"/>
  <c r="J18"/>
  <c r="E18"/>
  <c r="F86"/>
  <c r="J17"/>
  <c r="J12"/>
  <c r="J83"/>
  <c r="E7"/>
  <c r="E79"/>
  <c i="17" r="J37"/>
  <c r="J36"/>
  <c i="1" r="AY70"/>
  <c i="17" r="J35"/>
  <c i="1" r="AX70"/>
  <c i="17"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J86"/>
  <c r="F85"/>
  <c r="F83"/>
  <c r="E81"/>
  <c r="J55"/>
  <c r="F54"/>
  <c r="F52"/>
  <c r="E50"/>
  <c r="J21"/>
  <c r="E21"/>
  <c r="J54"/>
  <c r="J20"/>
  <c r="J18"/>
  <c r="E18"/>
  <c r="F55"/>
  <c r="J17"/>
  <c r="J12"/>
  <c r="J83"/>
  <c r="E7"/>
  <c r="E48"/>
  <c i="16" r="J37"/>
  <c r="J36"/>
  <c i="1" r="AY69"/>
  <c i="16" r="J35"/>
  <c i="1" r="AX69"/>
  <c i="16"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J86"/>
  <c r="F85"/>
  <c r="F83"/>
  <c r="E81"/>
  <c r="J55"/>
  <c r="F54"/>
  <c r="F52"/>
  <c r="E50"/>
  <c r="J21"/>
  <c r="E21"/>
  <c r="J85"/>
  <c r="J20"/>
  <c r="J18"/>
  <c r="E18"/>
  <c r="F86"/>
  <c r="J17"/>
  <c r="J12"/>
  <c r="J83"/>
  <c r="E7"/>
  <c r="E79"/>
  <c i="15" r="J37"/>
  <c r="J36"/>
  <c i="1" r="AY68"/>
  <c i="15" r="J35"/>
  <c i="1" r="AX68"/>
  <c i="15" r="BI371"/>
  <c r="BH371"/>
  <c r="BG371"/>
  <c r="BF371"/>
  <c r="T371"/>
  <c r="R371"/>
  <c r="P371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1"/>
  <c r="BH311"/>
  <c r="BG311"/>
  <c r="BF311"/>
  <c r="T311"/>
  <c r="R311"/>
  <c r="P311"/>
  <c r="BI306"/>
  <c r="BH306"/>
  <c r="BG306"/>
  <c r="BF306"/>
  <c r="T306"/>
  <c r="R306"/>
  <c r="P306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6"/>
  <c r="BH196"/>
  <c r="BG196"/>
  <c r="BF196"/>
  <c r="T196"/>
  <c r="R196"/>
  <c r="P196"/>
  <c r="BI191"/>
  <c r="BH191"/>
  <c r="BG191"/>
  <c r="BF191"/>
  <c r="T191"/>
  <c r="R191"/>
  <c r="P191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6"/>
  <c r="BH106"/>
  <c r="BG106"/>
  <c r="BF106"/>
  <c r="T106"/>
  <c r="R106"/>
  <c r="P106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J86"/>
  <c r="F85"/>
  <c r="F83"/>
  <c r="E81"/>
  <c r="J55"/>
  <c r="F54"/>
  <c r="F52"/>
  <c r="E50"/>
  <c r="J21"/>
  <c r="E21"/>
  <c r="J85"/>
  <c r="J20"/>
  <c r="J18"/>
  <c r="E18"/>
  <c r="F55"/>
  <c r="J17"/>
  <c r="J12"/>
  <c r="J83"/>
  <c r="E7"/>
  <c r="E48"/>
  <c i="14" r="J37"/>
  <c r="J36"/>
  <c i="1" r="AY67"/>
  <c i="14" r="J35"/>
  <c i="1" r="AX67"/>
  <c i="14" r="BI147"/>
  <c r="BH147"/>
  <c r="BG147"/>
  <c r="BF147"/>
  <c r="T147"/>
  <c r="T146"/>
  <c r="T145"/>
  <c r="R147"/>
  <c r="R146"/>
  <c r="R145"/>
  <c r="P147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1"/>
  <c r="F79"/>
  <c r="E77"/>
  <c r="J55"/>
  <c r="F54"/>
  <c r="F52"/>
  <c r="E50"/>
  <c r="J21"/>
  <c r="E21"/>
  <c r="J54"/>
  <c r="J20"/>
  <c r="J18"/>
  <c r="E18"/>
  <c r="F82"/>
  <c r="J17"/>
  <c r="J12"/>
  <c r="J79"/>
  <c r="E7"/>
  <c r="E75"/>
  <c i="13" r="J37"/>
  <c r="J36"/>
  <c i="1" r="AY66"/>
  <c i="13" r="J35"/>
  <c i="1" r="AX66"/>
  <c i="13"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0"/>
  <c r="BH260"/>
  <c r="BG260"/>
  <c r="BF260"/>
  <c r="T260"/>
  <c r="R260"/>
  <c r="P260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8"/>
  <c r="BH138"/>
  <c r="BG138"/>
  <c r="BF138"/>
  <c r="T138"/>
  <c r="R138"/>
  <c r="P138"/>
  <c r="BI131"/>
  <c r="BH131"/>
  <c r="BG131"/>
  <c r="BF131"/>
  <c r="T131"/>
  <c r="R131"/>
  <c r="P131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BI95"/>
  <c r="BH95"/>
  <c r="BG95"/>
  <c r="BF95"/>
  <c r="T95"/>
  <c r="R95"/>
  <c r="P95"/>
  <c r="J89"/>
  <c r="F88"/>
  <c r="F86"/>
  <c r="E84"/>
  <c r="J55"/>
  <c r="F54"/>
  <c r="F52"/>
  <c r="E50"/>
  <c r="J21"/>
  <c r="E21"/>
  <c r="J54"/>
  <c r="J20"/>
  <c r="J18"/>
  <c r="E18"/>
  <c r="F89"/>
  <c r="J17"/>
  <c r="J12"/>
  <c r="J86"/>
  <c r="E7"/>
  <c r="E82"/>
  <c i="12" r="J37"/>
  <c r="J36"/>
  <c i="1" r="AY65"/>
  <c i="12" r="J35"/>
  <c i="1" r="AX65"/>
  <c i="12"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5"/>
  <c r="BH215"/>
  <c r="BG215"/>
  <c r="BF215"/>
  <c r="T215"/>
  <c r="R215"/>
  <c r="P215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95"/>
  <c r="BH95"/>
  <c r="BG95"/>
  <c r="BF95"/>
  <c r="T95"/>
  <c r="R95"/>
  <c r="P95"/>
  <c r="J89"/>
  <c r="F88"/>
  <c r="F86"/>
  <c r="E84"/>
  <c r="J55"/>
  <c r="F54"/>
  <c r="F52"/>
  <c r="E50"/>
  <c r="J21"/>
  <c r="E21"/>
  <c r="J54"/>
  <c r="J20"/>
  <c r="J18"/>
  <c r="E18"/>
  <c r="F89"/>
  <c r="J17"/>
  <c r="J12"/>
  <c r="J86"/>
  <c r="E7"/>
  <c r="E82"/>
  <c i="11" r="J37"/>
  <c r="J36"/>
  <c i="1" r="AY64"/>
  <c i="11" r="J35"/>
  <c i="1" r="AX64"/>
  <c i="11"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25"/>
  <c r="BH225"/>
  <c r="BG225"/>
  <c r="BF225"/>
  <c r="T225"/>
  <c r="R225"/>
  <c r="P225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0"/>
  <c r="BH120"/>
  <c r="BG120"/>
  <c r="BF120"/>
  <c r="T120"/>
  <c r="R120"/>
  <c r="P120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95"/>
  <c r="BH95"/>
  <c r="BG95"/>
  <c r="BF95"/>
  <c r="T95"/>
  <c r="R95"/>
  <c r="P95"/>
  <c r="J89"/>
  <c r="F88"/>
  <c r="F86"/>
  <c r="E84"/>
  <c r="J55"/>
  <c r="F54"/>
  <c r="F52"/>
  <c r="E50"/>
  <c r="J21"/>
  <c r="E21"/>
  <c r="J88"/>
  <c r="J20"/>
  <c r="J18"/>
  <c r="E18"/>
  <c r="F55"/>
  <c r="J17"/>
  <c r="J12"/>
  <c r="J86"/>
  <c r="E7"/>
  <c r="E82"/>
  <c i="10" r="J37"/>
  <c r="J36"/>
  <c i="1" r="AY63"/>
  <c i="10" r="J35"/>
  <c i="1" r="AX63"/>
  <c i="10"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25"/>
  <c r="BH225"/>
  <c r="BG225"/>
  <c r="BF225"/>
  <c r="T225"/>
  <c r="R225"/>
  <c r="P225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0"/>
  <c r="BH120"/>
  <c r="BG120"/>
  <c r="BF120"/>
  <c r="T120"/>
  <c r="R120"/>
  <c r="P120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95"/>
  <c r="BH95"/>
  <c r="BG95"/>
  <c r="BF95"/>
  <c r="T95"/>
  <c r="R95"/>
  <c r="P95"/>
  <c r="J89"/>
  <c r="F88"/>
  <c r="F86"/>
  <c r="E84"/>
  <c r="J55"/>
  <c r="F54"/>
  <c r="F52"/>
  <c r="E50"/>
  <c r="J21"/>
  <c r="E21"/>
  <c r="J54"/>
  <c r="J20"/>
  <c r="J18"/>
  <c r="E18"/>
  <c r="F89"/>
  <c r="J17"/>
  <c r="J12"/>
  <c r="J86"/>
  <c r="E7"/>
  <c r="E82"/>
  <c i="9" r="J37"/>
  <c r="J36"/>
  <c i="1" r="AY62"/>
  <c i="9" r="J35"/>
  <c i="1" r="AX62"/>
  <c i="9"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0"/>
  <c r="BH260"/>
  <c r="BG260"/>
  <c r="BF260"/>
  <c r="T260"/>
  <c r="R260"/>
  <c r="P260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8"/>
  <c r="BH138"/>
  <c r="BG138"/>
  <c r="BF138"/>
  <c r="T138"/>
  <c r="R138"/>
  <c r="P138"/>
  <c r="BI131"/>
  <c r="BH131"/>
  <c r="BG131"/>
  <c r="BF131"/>
  <c r="T131"/>
  <c r="R131"/>
  <c r="P131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BI95"/>
  <c r="BH95"/>
  <c r="BG95"/>
  <c r="BF95"/>
  <c r="T95"/>
  <c r="R95"/>
  <c r="P95"/>
  <c r="J89"/>
  <c r="F88"/>
  <c r="F86"/>
  <c r="E84"/>
  <c r="J55"/>
  <c r="F54"/>
  <c r="F52"/>
  <c r="E50"/>
  <c r="J21"/>
  <c r="E21"/>
  <c r="J88"/>
  <c r="J20"/>
  <c r="J18"/>
  <c r="E18"/>
  <c r="F55"/>
  <c r="J17"/>
  <c r="J12"/>
  <c r="J86"/>
  <c r="E7"/>
  <c r="E82"/>
  <c i="8" r="J37"/>
  <c r="J36"/>
  <c i="1" r="AY61"/>
  <c i="8" r="J35"/>
  <c i="1" r="AX61"/>
  <c i="8"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5"/>
  <c r="BH215"/>
  <c r="BG215"/>
  <c r="BF215"/>
  <c r="T215"/>
  <c r="R215"/>
  <c r="P215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95"/>
  <c r="BH95"/>
  <c r="BG95"/>
  <c r="BF95"/>
  <c r="T95"/>
  <c r="R95"/>
  <c r="P95"/>
  <c r="J89"/>
  <c r="F88"/>
  <c r="F86"/>
  <c r="E84"/>
  <c r="J55"/>
  <c r="F54"/>
  <c r="F52"/>
  <c r="E50"/>
  <c r="J21"/>
  <c r="E21"/>
  <c r="J88"/>
  <c r="J20"/>
  <c r="J18"/>
  <c r="E18"/>
  <c r="F89"/>
  <c r="J17"/>
  <c r="J12"/>
  <c r="J52"/>
  <c r="E7"/>
  <c r="E82"/>
  <c i="7" r="J37"/>
  <c r="J36"/>
  <c i="1" r="AY60"/>
  <c i="7" r="J35"/>
  <c i="1" r="AX60"/>
  <c i="7"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5"/>
  <c r="BH215"/>
  <c r="BG215"/>
  <c r="BF215"/>
  <c r="T215"/>
  <c r="R215"/>
  <c r="P215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95"/>
  <c r="BH95"/>
  <c r="BG95"/>
  <c r="BF95"/>
  <c r="T95"/>
  <c r="R95"/>
  <c r="P95"/>
  <c r="J89"/>
  <c r="F88"/>
  <c r="F86"/>
  <c r="E84"/>
  <c r="J55"/>
  <c r="F54"/>
  <c r="F52"/>
  <c r="E50"/>
  <c r="J21"/>
  <c r="E21"/>
  <c r="J88"/>
  <c r="J20"/>
  <c r="J18"/>
  <c r="E18"/>
  <c r="F89"/>
  <c r="J17"/>
  <c r="J12"/>
  <c r="J52"/>
  <c r="E7"/>
  <c r="E82"/>
  <c i="6" r="J37"/>
  <c r="J36"/>
  <c i="1" r="AY59"/>
  <c i="6" r="J35"/>
  <c i="1" r="AX59"/>
  <c i="6"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5"/>
  <c r="BH215"/>
  <c r="BG215"/>
  <c r="BF215"/>
  <c r="T215"/>
  <c r="R215"/>
  <c r="P215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95"/>
  <c r="BH95"/>
  <c r="BG95"/>
  <c r="BF95"/>
  <c r="T95"/>
  <c r="R95"/>
  <c r="P95"/>
  <c r="J89"/>
  <c r="F88"/>
  <c r="F86"/>
  <c r="E84"/>
  <c r="J55"/>
  <c r="F54"/>
  <c r="F52"/>
  <c r="E50"/>
  <c r="J21"/>
  <c r="E21"/>
  <c r="J54"/>
  <c r="J20"/>
  <c r="J18"/>
  <c r="E18"/>
  <c r="F55"/>
  <c r="J17"/>
  <c r="J12"/>
  <c r="J86"/>
  <c r="E7"/>
  <c r="E82"/>
  <c i="5" r="J37"/>
  <c r="J36"/>
  <c i="1" r="AY58"/>
  <c i="5" r="J35"/>
  <c i="1" r="AX58"/>
  <c i="5"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0"/>
  <c r="BH260"/>
  <c r="BG260"/>
  <c r="BF260"/>
  <c r="T260"/>
  <c r="R260"/>
  <c r="P260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8"/>
  <c r="BH138"/>
  <c r="BG138"/>
  <c r="BF138"/>
  <c r="T138"/>
  <c r="R138"/>
  <c r="P138"/>
  <c r="BI131"/>
  <c r="BH131"/>
  <c r="BG131"/>
  <c r="BF131"/>
  <c r="T131"/>
  <c r="R131"/>
  <c r="P131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BI95"/>
  <c r="BH95"/>
  <c r="BG95"/>
  <c r="BF95"/>
  <c r="T95"/>
  <c r="R95"/>
  <c r="P95"/>
  <c r="J89"/>
  <c r="F88"/>
  <c r="F86"/>
  <c r="E84"/>
  <c r="J55"/>
  <c r="F54"/>
  <c r="F52"/>
  <c r="E50"/>
  <c r="J21"/>
  <c r="E21"/>
  <c r="J88"/>
  <c r="J20"/>
  <c r="J18"/>
  <c r="E18"/>
  <c r="F55"/>
  <c r="J17"/>
  <c r="J12"/>
  <c r="J86"/>
  <c r="E7"/>
  <c r="E82"/>
  <c i="4" r="J37"/>
  <c r="J36"/>
  <c i="1" r="AY57"/>
  <c i="4" r="J35"/>
  <c i="1" r="AX57"/>
  <c i="4"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0"/>
  <c r="BH260"/>
  <c r="BG260"/>
  <c r="BF260"/>
  <c r="T260"/>
  <c r="R260"/>
  <c r="P260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8"/>
  <c r="BH138"/>
  <c r="BG138"/>
  <c r="BF138"/>
  <c r="T138"/>
  <c r="R138"/>
  <c r="P138"/>
  <c r="BI131"/>
  <c r="BH131"/>
  <c r="BG131"/>
  <c r="BF131"/>
  <c r="T131"/>
  <c r="R131"/>
  <c r="P131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BI95"/>
  <c r="BH95"/>
  <c r="BG95"/>
  <c r="BF95"/>
  <c r="T95"/>
  <c r="R95"/>
  <c r="P95"/>
  <c r="J89"/>
  <c r="F88"/>
  <c r="F86"/>
  <c r="E84"/>
  <c r="J55"/>
  <c r="F54"/>
  <c r="F52"/>
  <c r="E50"/>
  <c r="J21"/>
  <c r="E21"/>
  <c r="J54"/>
  <c r="J20"/>
  <c r="J18"/>
  <c r="E18"/>
  <c r="F55"/>
  <c r="J17"/>
  <c r="J12"/>
  <c r="J86"/>
  <c r="E7"/>
  <c r="E82"/>
  <c i="3" r="J37"/>
  <c r="J36"/>
  <c i="1" r="AY56"/>
  <c i="3" r="J35"/>
  <c i="1" r="AX56"/>
  <c i="3"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0"/>
  <c r="BH260"/>
  <c r="BG260"/>
  <c r="BF260"/>
  <c r="T260"/>
  <c r="R260"/>
  <c r="P260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1"/>
  <c r="BH241"/>
  <c r="BG241"/>
  <c r="BF241"/>
  <c r="T241"/>
  <c r="R241"/>
  <c r="P241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0"/>
  <c r="BH140"/>
  <c r="BG140"/>
  <c r="BF140"/>
  <c r="T140"/>
  <c r="R140"/>
  <c r="P140"/>
  <c r="BI138"/>
  <c r="BH138"/>
  <c r="BG138"/>
  <c r="BF138"/>
  <c r="T138"/>
  <c r="R138"/>
  <c r="P138"/>
  <c r="BI131"/>
  <c r="BH131"/>
  <c r="BG131"/>
  <c r="BF131"/>
  <c r="T131"/>
  <c r="R131"/>
  <c r="P131"/>
  <c r="BI122"/>
  <c r="BH122"/>
  <c r="BG122"/>
  <c r="BF122"/>
  <c r="T122"/>
  <c r="R122"/>
  <c r="P122"/>
  <c r="BI121"/>
  <c r="BH121"/>
  <c r="BG121"/>
  <c r="BF121"/>
  <c r="T121"/>
  <c r="R121"/>
  <c r="P121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BI95"/>
  <c r="BH95"/>
  <c r="BG95"/>
  <c r="BF95"/>
  <c r="T95"/>
  <c r="R95"/>
  <c r="P95"/>
  <c r="J89"/>
  <c r="F88"/>
  <c r="F86"/>
  <c r="E84"/>
  <c r="J55"/>
  <c r="F54"/>
  <c r="F52"/>
  <c r="E50"/>
  <c r="J21"/>
  <c r="E21"/>
  <c r="J54"/>
  <c r="J20"/>
  <c r="J18"/>
  <c r="E18"/>
  <c r="F89"/>
  <c r="J17"/>
  <c r="J12"/>
  <c r="J52"/>
  <c r="E7"/>
  <c r="E48"/>
  <c i="2" r="J37"/>
  <c r="J36"/>
  <c i="1" r="AY55"/>
  <c i="2" r="J35"/>
  <c i="1" r="AX55"/>
  <c i="2" r="BI309"/>
  <c r="BH309"/>
  <c r="BG309"/>
  <c r="BF309"/>
  <c r="T309"/>
  <c r="T308"/>
  <c r="T307"/>
  <c r="R309"/>
  <c r="R308"/>
  <c r="R307"/>
  <c r="P309"/>
  <c r="P308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2"/>
  <c r="BH292"/>
  <c r="BG292"/>
  <c r="BF292"/>
  <c r="T292"/>
  <c r="R292"/>
  <c r="P292"/>
  <c r="BI290"/>
  <c r="BH290"/>
  <c r="BG290"/>
  <c r="BF290"/>
  <c r="T290"/>
  <c r="R290"/>
  <c r="P290"/>
  <c r="BI283"/>
  <c r="BH283"/>
  <c r="BG283"/>
  <c r="BF283"/>
  <c r="T283"/>
  <c r="R283"/>
  <c r="P283"/>
  <c r="BI276"/>
  <c r="BH276"/>
  <c r="BG276"/>
  <c r="BF276"/>
  <c r="T276"/>
  <c r="R276"/>
  <c r="P276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58"/>
  <c r="BH258"/>
  <c r="BG258"/>
  <c r="BF258"/>
  <c r="T258"/>
  <c r="R258"/>
  <c r="P258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4"/>
  <c r="BH164"/>
  <c r="BG164"/>
  <c r="BF164"/>
  <c r="T164"/>
  <c r="R164"/>
  <c r="P164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37"/>
  <c r="BH137"/>
  <c r="BG137"/>
  <c r="BF137"/>
  <c r="T137"/>
  <c r="R137"/>
  <c r="P137"/>
  <c r="BI129"/>
  <c r="BH129"/>
  <c r="BG129"/>
  <c r="BF129"/>
  <c r="T129"/>
  <c r="R129"/>
  <c r="P129"/>
  <c r="BI121"/>
  <c r="BH121"/>
  <c r="BG121"/>
  <c r="BF121"/>
  <c r="T121"/>
  <c r="R121"/>
  <c r="P121"/>
  <c r="BI118"/>
  <c r="BH118"/>
  <c r="BG118"/>
  <c r="BF118"/>
  <c r="T118"/>
  <c r="R118"/>
  <c r="P118"/>
  <c r="BI111"/>
  <c r="BH111"/>
  <c r="BG111"/>
  <c r="BF111"/>
  <c r="T111"/>
  <c r="R111"/>
  <c r="P111"/>
  <c r="BI103"/>
  <c r="BH103"/>
  <c r="BG103"/>
  <c r="BF103"/>
  <c r="T103"/>
  <c r="R103"/>
  <c r="P103"/>
  <c r="BI95"/>
  <c r="BH95"/>
  <c r="BG95"/>
  <c r="BF95"/>
  <c r="T95"/>
  <c r="R95"/>
  <c r="P95"/>
  <c r="J89"/>
  <c r="F88"/>
  <c r="F86"/>
  <c r="E84"/>
  <c r="J55"/>
  <c r="F54"/>
  <c r="F52"/>
  <c r="E50"/>
  <c r="J21"/>
  <c r="E21"/>
  <c r="J88"/>
  <c r="J20"/>
  <c r="J18"/>
  <c r="E18"/>
  <c r="F89"/>
  <c r="J17"/>
  <c r="J12"/>
  <c r="J86"/>
  <c r="E7"/>
  <c r="E82"/>
  <c i="1" r="L50"/>
  <c r="AM50"/>
  <c r="AM49"/>
  <c r="L49"/>
  <c r="AM47"/>
  <c r="L47"/>
  <c r="L45"/>
  <c r="L44"/>
  <c r="AS54"/>
  <c i="4" r="J216"/>
  <c r="J150"/>
  <c r="BK138"/>
  <c i="5" r="BK250"/>
  <c r="BK181"/>
  <c r="J111"/>
  <c r="J260"/>
  <c i="6" r="J207"/>
  <c r="J162"/>
  <c r="J95"/>
  <c i="7" r="BK165"/>
  <c r="J236"/>
  <c r="J152"/>
  <c i="8" r="J179"/>
  <c r="BK125"/>
  <c r="J125"/>
  <c i="9" r="J104"/>
  <c r="J152"/>
  <c r="J277"/>
  <c i="10" r="BK214"/>
  <c r="J158"/>
  <c i="11" r="J211"/>
  <c r="BK254"/>
  <c r="BK156"/>
  <c i="12" r="BK179"/>
  <c r="BK127"/>
  <c r="J150"/>
  <c i="13" r="J267"/>
  <c r="BK166"/>
  <c r="BK150"/>
  <c r="J170"/>
  <c i="14" r="J117"/>
  <c i="15" r="BK281"/>
  <c r="BK320"/>
  <c r="J248"/>
  <c i="16" r="J101"/>
  <c r="J327"/>
  <c r="J354"/>
  <c r="BK146"/>
  <c i="17" r="BK352"/>
  <c r="BK186"/>
  <c r="BK248"/>
  <c i="18" r="J196"/>
  <c r="BK262"/>
  <c r="J201"/>
  <c i="19" r="J131"/>
  <c r="BK266"/>
  <c r="BK111"/>
  <c r="BK236"/>
  <c i="20" r="BK266"/>
  <c r="J303"/>
  <c r="J256"/>
  <c i="21" r="BK352"/>
  <c r="BK141"/>
  <c r="J324"/>
  <c r="J270"/>
  <c i="22" r="J245"/>
  <c r="BK261"/>
  <c r="BK111"/>
  <c r="J266"/>
  <c r="BK230"/>
  <c i="23" r="J136"/>
  <c r="BK211"/>
  <c r="J181"/>
  <c r="J121"/>
  <c i="24" r="BK290"/>
  <c r="J181"/>
  <c r="BK269"/>
  <c r="BK191"/>
  <c r="BK251"/>
  <c i="25" r="J343"/>
  <c r="BK121"/>
  <c r="BK226"/>
  <c r="J347"/>
  <c r="BK186"/>
  <c i="26" r="J427"/>
  <c r="J417"/>
  <c r="BK388"/>
  <c r="BK243"/>
  <c r="BK193"/>
  <c i="2" r="BK240"/>
  <c r="BK195"/>
  <c r="BK238"/>
  <c r="BK173"/>
  <c i="3" r="J273"/>
  <c r="J271"/>
  <c r="J184"/>
  <c i="4" r="BK241"/>
  <c r="J181"/>
  <c r="BK220"/>
  <c r="BK216"/>
  <c i="5" r="J122"/>
  <c r="J159"/>
  <c r="J271"/>
  <c i="6" r="J181"/>
  <c r="J168"/>
  <c r="BK204"/>
  <c i="7" r="J144"/>
  <c r="BK127"/>
  <c i="8" r="J232"/>
  <c r="BK236"/>
  <c r="J155"/>
  <c r="J158"/>
  <c i="9" r="BK166"/>
  <c r="BK154"/>
  <c r="J166"/>
  <c r="BK199"/>
  <c i="10" r="J200"/>
  <c r="BK192"/>
  <c r="BK146"/>
  <c r="BK216"/>
  <c i="11" r="J248"/>
  <c r="J232"/>
  <c r="BK165"/>
  <c i="12" r="BK95"/>
  <c r="BK238"/>
  <c r="BK147"/>
  <c i="13" r="J288"/>
  <c r="BK245"/>
  <c r="BK283"/>
  <c r="J146"/>
  <c i="14" r="BK128"/>
  <c i="15" r="BK358"/>
  <c r="J241"/>
  <c r="BK216"/>
  <c i="16" r="J176"/>
  <c r="BK96"/>
  <c r="BK350"/>
  <c r="BK151"/>
  <c i="17" r="J211"/>
  <c r="J348"/>
  <c r="J327"/>
  <c i="18" r="BK250"/>
  <c r="J224"/>
  <c r="J245"/>
  <c i="19" r="J292"/>
  <c r="J111"/>
  <c r="J216"/>
  <c i="20" r="J293"/>
  <c r="J111"/>
  <c r="J308"/>
  <c i="21" r="J335"/>
  <c r="J321"/>
  <c r="BK171"/>
  <c i="22" r="BK335"/>
  <c r="BK310"/>
  <c i="23" r="BK230"/>
  <c r="BK303"/>
  <c r="BK280"/>
  <c r="BK156"/>
  <c r="J276"/>
  <c i="24" r="BK230"/>
  <c i="25" r="BK255"/>
  <c r="J106"/>
  <c r="BK335"/>
  <c r="BK265"/>
  <c i="26" r="BK213"/>
  <c r="BK178"/>
  <c r="BK223"/>
  <c r="BK118"/>
  <c r="J103"/>
  <c i="2" r="BK188"/>
  <c r="J198"/>
  <c r="BK283"/>
  <c r="J103"/>
  <c i="3" r="BK188"/>
  <c r="BK281"/>
  <c r="J245"/>
  <c i="4" r="BK194"/>
  <c r="BK122"/>
  <c r="BK283"/>
  <c r="BK176"/>
  <c i="5" r="J131"/>
  <c r="BK122"/>
  <c r="BK174"/>
  <c i="6" r="J148"/>
  <c r="J172"/>
  <c i="7" r="BK243"/>
  <c r="BK181"/>
  <c r="BK118"/>
  <c r="J168"/>
  <c i="8" r="BK137"/>
  <c r="BK127"/>
  <c i="9" r="J218"/>
  <c r="BK288"/>
  <c r="J287"/>
  <c r="J159"/>
  <c r="J214"/>
  <c i="10" r="BK209"/>
  <c r="J162"/>
  <c r="BK156"/>
  <c i="11" r="BK242"/>
  <c r="J159"/>
  <c r="J111"/>
  <c i="12" r="J121"/>
  <c r="J179"/>
  <c r="J204"/>
  <c i="13" r="J152"/>
  <c r="BK156"/>
  <c r="BK140"/>
  <c i="14" r="J137"/>
  <c i="15" r="J352"/>
  <c r="J354"/>
  <c r="BK181"/>
  <c i="16" r="J348"/>
  <c r="BK226"/>
  <c r="BK331"/>
  <c r="BK131"/>
  <c i="17" r="BK171"/>
  <c i="21" r="BK146"/>
  <c r="J318"/>
  <c r="BK176"/>
  <c r="J136"/>
  <c i="22" r="BK223"/>
  <c r="J181"/>
  <c r="BK330"/>
  <c r="BK245"/>
  <c i="23" r="BK106"/>
  <c r="J186"/>
  <c i="24" r="BK201"/>
  <c r="J283"/>
  <c i="25" r="J341"/>
  <c r="J126"/>
  <c r="BK326"/>
  <c r="J339"/>
  <c r="BK281"/>
  <c i="26" r="BK168"/>
  <c r="BK228"/>
  <c r="BK233"/>
  <c r="J163"/>
  <c r="BK203"/>
  <c r="J238"/>
  <c i="2" r="BK174"/>
  <c r="J160"/>
  <c r="BK118"/>
  <c r="BK213"/>
  <c i="3" r="J170"/>
  <c r="J216"/>
  <c r="BK111"/>
  <c i="4" r="J174"/>
  <c r="BK156"/>
  <c i="5" r="BK289"/>
  <c r="J138"/>
  <c r="J218"/>
  <c i="6" r="BK185"/>
  <c r="BK181"/>
  <c r="J200"/>
  <c r="BK129"/>
  <c i="7" r="BK226"/>
  <c i="8" r="BK215"/>
  <c r="J200"/>
  <c r="BK95"/>
  <c i="9" r="BK214"/>
  <c r="BK279"/>
  <c r="BK218"/>
  <c r="J267"/>
  <c r="BK162"/>
  <c i="10" r="BK205"/>
  <c r="BK200"/>
  <c i="11" r="BK134"/>
  <c r="BK236"/>
  <c r="J246"/>
  <c i="12" r="BK242"/>
  <c r="J168"/>
  <c r="BK172"/>
  <c i="13" r="J273"/>
  <c r="BK279"/>
  <c r="J279"/>
  <c i="14" r="BK147"/>
  <c r="J134"/>
  <c i="15" r="J340"/>
  <c r="BK350"/>
  <c r="BK270"/>
  <c r="BK106"/>
  <c i="16" r="J156"/>
  <c r="BK318"/>
  <c r="BK156"/>
  <c i="17" r="J241"/>
  <c r="J221"/>
  <c r="BK101"/>
  <c r="BK337"/>
  <c r="BK151"/>
  <c i="18" r="BK96"/>
  <c r="J298"/>
  <c i="19" r="J311"/>
  <c r="J101"/>
  <c r="J241"/>
  <c i="20" r="BK291"/>
  <c r="J126"/>
  <c r="BK92"/>
  <c r="J141"/>
  <c i="21" r="BK111"/>
  <c r="BK346"/>
  <c r="J161"/>
  <c r="J340"/>
  <c i="22" r="BK304"/>
  <c r="BK284"/>
  <c r="BK106"/>
  <c r="BK224"/>
  <c r="BK235"/>
  <c i="23" r="BK151"/>
  <c r="BK161"/>
  <c r="J280"/>
  <c i="24" r="BK241"/>
  <c r="J156"/>
  <c r="BK266"/>
  <c r="BK92"/>
  <c i="25" r="BK353"/>
  <c r="BK366"/>
  <c r="J260"/>
  <c i="26" r="BK427"/>
  <c r="BK323"/>
  <c r="J343"/>
  <c r="J178"/>
  <c r="J419"/>
  <c i="2" r="BK258"/>
  <c r="J211"/>
  <c r="J195"/>
  <c r="J191"/>
  <c i="3" r="BK279"/>
  <c r="BK146"/>
  <c r="J260"/>
  <c i="4" r="BK222"/>
  <c r="BK146"/>
  <c r="J288"/>
  <c r="J250"/>
  <c i="5" r="J220"/>
  <c r="BK222"/>
  <c r="J247"/>
  <c i="6" r="J191"/>
  <c r="J152"/>
  <c r="J187"/>
  <c r="BK107"/>
  <c i="7" r="BK183"/>
  <c r="J242"/>
  <c i="8" r="J144"/>
  <c r="BK202"/>
  <c r="BK179"/>
  <c i="9" r="J212"/>
  <c r="J225"/>
  <c r="J216"/>
  <c r="BK104"/>
  <c i="10" r="BK244"/>
  <c r="J181"/>
  <c r="BK154"/>
  <c r="J95"/>
  <c i="11" r="BK244"/>
  <c r="BK136"/>
  <c r="J181"/>
  <c i="12" r="BK207"/>
  <c r="J193"/>
  <c r="BK191"/>
  <c i="13" r="J185"/>
  <c r="J231"/>
  <c r="J218"/>
  <c i="14" r="BK113"/>
  <c i="15" r="J236"/>
  <c r="J246"/>
  <c r="BK335"/>
  <c r="BK166"/>
  <c i="16" r="J356"/>
  <c r="BK306"/>
  <c r="J249"/>
  <c r="J346"/>
  <c i="17" r="BK161"/>
  <c r="BK241"/>
  <c r="J156"/>
  <c i="18" r="J313"/>
  <c r="BK133"/>
  <c r="J281"/>
  <c r="BK273"/>
  <c i="19" r="BK156"/>
  <c r="J285"/>
  <c r="BK306"/>
  <c i="20" r="BK246"/>
  <c r="BK101"/>
  <c r="J246"/>
  <c i="21" r="BK327"/>
  <c r="BK231"/>
  <c r="BK211"/>
  <c r="J331"/>
  <c i="22" r="BK333"/>
  <c r="J291"/>
  <c r="BK166"/>
  <c r="BK316"/>
  <c r="J121"/>
  <c i="23" r="BK295"/>
  <c r="BK272"/>
  <c r="BK266"/>
  <c i="24" r="J161"/>
  <c r="J290"/>
  <c r="J131"/>
  <c i="25" r="BK359"/>
  <c r="J328"/>
  <c r="J241"/>
  <c r="BK126"/>
  <c i="26" r="J328"/>
  <c r="J93"/>
  <c r="J198"/>
  <c r="BK423"/>
  <c r="J148"/>
  <c i="2" r="J303"/>
  <c r="J238"/>
  <c r="J180"/>
  <c i="3" r="J287"/>
  <c r="J279"/>
  <c r="BK166"/>
  <c r="BK159"/>
  <c i="4" r="BK250"/>
  <c r="J122"/>
  <c r="BK104"/>
  <c i="5" r="J245"/>
  <c r="J210"/>
  <c r="BK216"/>
  <c r="J194"/>
  <c r="J95"/>
  <c i="6" r="BK222"/>
  <c r="BK244"/>
  <c i="7" r="BK242"/>
  <c r="J185"/>
  <c r="BK95"/>
  <c r="J244"/>
  <c i="8" r="J147"/>
  <c r="J187"/>
  <c r="BK183"/>
  <c i="10" r="BK161"/>
  <c r="BK246"/>
  <c i="11" r="BK174"/>
  <c i="12" r="BK215"/>
  <c r="J187"/>
  <c r="J107"/>
  <c r="BK234"/>
  <c r="BK181"/>
  <c r="J125"/>
  <c r="J226"/>
  <c r="J170"/>
  <c r="J158"/>
  <c i="13" r="J289"/>
  <c r="J271"/>
  <c r="J247"/>
  <c r="BK216"/>
  <c r="J194"/>
  <c r="J182"/>
  <c r="BK146"/>
  <c r="BK288"/>
  <c r="BK260"/>
  <c r="J140"/>
  <c r="BK208"/>
  <c i="14" r="J139"/>
  <c r="BK126"/>
  <c i="15" r="BK327"/>
  <c r="J318"/>
  <c r="J206"/>
  <c r="J301"/>
  <c r="J231"/>
  <c r="BK151"/>
  <c i="16" r="J320"/>
  <c r="BK352"/>
  <c r="BK320"/>
  <c r="J331"/>
  <c r="J96"/>
  <c i="17" r="BK191"/>
  <c r="BK121"/>
  <c r="BK126"/>
  <c r="J318"/>
  <c r="BK318"/>
  <c i="18" r="J304"/>
  <c r="J163"/>
  <c r="BK192"/>
  <c r="J143"/>
  <c r="J133"/>
  <c i="19" r="J136"/>
  <c r="J270"/>
  <c i="20" r="BK306"/>
  <c r="J236"/>
  <c r="J225"/>
  <c r="BK293"/>
  <c r="J214"/>
  <c r="J96"/>
  <c i="21" r="J360"/>
  <c r="J354"/>
  <c r="BK281"/>
  <c r="J206"/>
  <c r="J141"/>
  <c i="22" r="J211"/>
  <c r="BK280"/>
  <c i="24" r="BK294"/>
  <c r="BK121"/>
  <c r="J171"/>
  <c r="J196"/>
  <c r="J176"/>
  <c i="25" r="J196"/>
  <c r="J296"/>
  <c r="BK181"/>
  <c r="J359"/>
  <c r="BK319"/>
  <c i="26" r="BK353"/>
  <c r="J409"/>
  <c r="BK153"/>
  <c r="J243"/>
  <c r="BK392"/>
  <c r="BK188"/>
  <c r="J168"/>
  <c r="BK173"/>
  <c i="2" r="J184"/>
  <c r="BK309"/>
  <c r="BK215"/>
  <c i="3" r="J179"/>
  <c r="BK222"/>
  <c r="J118"/>
  <c r="BK260"/>
  <c i="4" r="J182"/>
  <c r="J248"/>
  <c r="BK166"/>
  <c r="BK181"/>
  <c i="5" r="J182"/>
  <c r="BK225"/>
  <c r="J273"/>
  <c i="6" r="J238"/>
  <c r="J121"/>
  <c r="J156"/>
  <c i="7" r="J232"/>
  <c r="J181"/>
  <c r="BK234"/>
  <c i="8" r="BK207"/>
  <c r="BK244"/>
  <c r="J107"/>
  <c i="9" r="J210"/>
  <c r="J197"/>
  <c r="BK170"/>
  <c r="J174"/>
  <c i="10" r="BK168"/>
  <c r="BK225"/>
  <c r="BK158"/>
  <c i="11" r="J139"/>
  <c r="J104"/>
  <c r="BK104"/>
  <c i="12" r="BK226"/>
  <c r="J189"/>
  <c i="13" r="J245"/>
  <c r="BK122"/>
  <c r="J188"/>
  <c r="BK152"/>
  <c i="14" r="BK88"/>
  <c i="15" r="BK211"/>
  <c r="BK236"/>
  <c r="BK344"/>
  <c r="BK146"/>
  <c i="16" r="BK340"/>
  <c r="J270"/>
  <c r="BK364"/>
  <c r="BK176"/>
  <c i="17" r="J350"/>
  <c r="BK255"/>
  <c r="J331"/>
  <c r="J186"/>
  <c i="18" r="J138"/>
  <c r="J210"/>
  <c r="BK143"/>
  <c r="BK129"/>
  <c i="19" r="BK196"/>
  <c r="BK309"/>
  <c r="BK176"/>
  <c r="J151"/>
  <c i="20" r="BK161"/>
  <c r="J116"/>
  <c r="J297"/>
  <c i="21" r="J151"/>
  <c r="J246"/>
  <c r="J265"/>
  <c r="J216"/>
  <c i="22" r="J166"/>
  <c r="BK161"/>
  <c r="J322"/>
  <c r="J281"/>
  <c i="23" r="BK308"/>
  <c r="J126"/>
  <c r="BK276"/>
  <c r="J156"/>
  <c r="J111"/>
  <c i="24" r="J269"/>
  <c r="BK171"/>
  <c r="BK296"/>
  <c r="J307"/>
  <c r="J211"/>
  <c r="J206"/>
  <c i="25" r="J156"/>
  <c r="J96"/>
  <c r="J319"/>
  <c i="26" r="J433"/>
  <c r="J248"/>
  <c r="J208"/>
  <c r="J386"/>
  <c r="BK307"/>
  <c i="2" r="J157"/>
  <c r="J224"/>
  <c r="BK208"/>
  <c i="3" r="BK245"/>
  <c r="BK289"/>
  <c r="BK271"/>
  <c i="4" r="BK273"/>
  <c r="J152"/>
  <c r="J247"/>
  <c r="J156"/>
  <c i="5" r="J233"/>
  <c r="BK104"/>
  <c r="BK201"/>
  <c i="6" r="J103"/>
  <c r="BK179"/>
  <c i="7" r="J179"/>
  <c r="BK232"/>
  <c r="BK168"/>
  <c i="8" r="BK172"/>
  <c r="BK144"/>
  <c r="BK150"/>
  <c i="9" r="BK140"/>
  <c r="BK245"/>
  <c r="BK216"/>
  <c r="BK146"/>
  <c i="10" r="J146"/>
  <c r="BK179"/>
  <c r="BK150"/>
  <c i="11" r="J214"/>
  <c r="J156"/>
  <c r="BK209"/>
  <c i="12" r="BK170"/>
  <c r="BK141"/>
  <c i="13" r="J260"/>
  <c r="J131"/>
  <c r="BK222"/>
  <c r="J216"/>
  <c i="14" r="J88"/>
  <c r="BK97"/>
  <c i="15" r="J311"/>
  <c r="J291"/>
  <c r="BK176"/>
  <c r="BK96"/>
  <c i="16" r="BK333"/>
  <c r="J337"/>
  <c r="BK321"/>
  <c i="17" r="BK131"/>
  <c r="BK291"/>
  <c r="BK251"/>
  <c r="J201"/>
  <c i="18" r="BK279"/>
  <c r="J148"/>
  <c r="BK124"/>
  <c i="19" r="J213"/>
  <c r="BK276"/>
  <c r="BK302"/>
  <c i="20" r="BK303"/>
  <c r="BK276"/>
  <c r="J276"/>
  <c r="BK131"/>
  <c i="21" r="BK196"/>
  <c r="J166"/>
  <c r="BK350"/>
  <c i="22" r="J111"/>
  <c r="J131"/>
  <c i="23" r="BK289"/>
  <c r="BK263"/>
  <c r="J278"/>
  <c i="24" r="J281"/>
  <c r="BK131"/>
  <c i="25" r="J161"/>
  <c r="BK301"/>
  <c r="J121"/>
  <c r="BK141"/>
  <c i="26" r="J401"/>
  <c r="BK268"/>
  <c r="J133"/>
  <c r="BK375"/>
  <c i="2" r="J251"/>
  <c r="J174"/>
  <c r="J226"/>
  <c r="J154"/>
  <c i="3" r="J241"/>
  <c r="J214"/>
  <c i="4" r="J121"/>
  <c r="J231"/>
  <c r="J225"/>
  <c r="J131"/>
  <c i="5" r="J174"/>
  <c r="BK233"/>
  <c r="J250"/>
  <c i="6" r="J183"/>
  <c r="BK187"/>
  <c r="BK144"/>
  <c r="J144"/>
  <c i="7" r="J129"/>
  <c r="BK179"/>
  <c i="8" r="BK118"/>
  <c r="BK234"/>
  <c r="J172"/>
  <c i="9" r="J146"/>
  <c r="BK176"/>
  <c r="J233"/>
  <c r="BK197"/>
  <c i="10" r="J254"/>
  <c r="BK174"/>
  <c r="J111"/>
  <c r="J194"/>
  <c i="11" r="BK196"/>
  <c r="J150"/>
  <c r="J236"/>
  <c i="12" r="BK193"/>
  <c r="BK131"/>
  <c r="J162"/>
  <c i="13" r="BK250"/>
  <c r="BK111"/>
  <c r="BK184"/>
  <c i="14" r="BK130"/>
  <c i="15" r="J331"/>
  <c r="BK251"/>
  <c r="BK186"/>
  <c r="J156"/>
  <c i="16" r="BK327"/>
  <c r="J350"/>
  <c r="BK101"/>
  <c r="BK291"/>
  <c i="17" r="BK354"/>
  <c r="BK260"/>
  <c r="BK265"/>
  <c r="J196"/>
  <c i="18" r="J265"/>
  <c r="BK183"/>
  <c r="J158"/>
  <c r="BK294"/>
  <c r="J208"/>
  <c i="19" r="BK206"/>
  <c r="J191"/>
  <c r="BK220"/>
  <c r="BK92"/>
  <c i="20" r="BK263"/>
  <c r="BK111"/>
  <c r="BK220"/>
  <c r="J161"/>
  <c i="21" r="J327"/>
  <c r="BK241"/>
  <c r="BK354"/>
  <c r="BK166"/>
  <c i="22" r="J101"/>
  <c r="BK216"/>
  <c r="BK201"/>
  <c r="BK291"/>
  <c r="BK271"/>
  <c i="23" r="J306"/>
  <c r="J96"/>
  <c r="J241"/>
  <c i="24" r="BK151"/>
  <c r="BK256"/>
  <c r="J116"/>
  <c i="25" r="BK216"/>
  <c r="BK364"/>
  <c r="BK156"/>
  <c r="J176"/>
  <c i="26" r="J435"/>
  <c r="J173"/>
  <c r="BK442"/>
  <c r="BK253"/>
  <c r="J307"/>
  <c i="2" r="J265"/>
  <c r="BK95"/>
  <c r="BK265"/>
  <c r="BK262"/>
  <c r="J164"/>
  <c i="3" r="J231"/>
  <c r="BK287"/>
  <c r="BK197"/>
  <c i="4" r="BK281"/>
  <c r="BK152"/>
  <c i="5" r="J222"/>
  <c r="BK212"/>
  <c r="BK162"/>
  <c r="BK231"/>
  <c i="6" r="J226"/>
  <c r="BK152"/>
  <c r="BK162"/>
  <c i="7" r="J170"/>
  <c r="J193"/>
  <c r="BK236"/>
  <c i="8" r="J131"/>
  <c r="J129"/>
  <c r="J103"/>
  <c i="9" r="J184"/>
  <c r="BK201"/>
  <c r="BK185"/>
  <c r="BK241"/>
  <c i="10" r="J236"/>
  <c r="J134"/>
  <c r="J136"/>
  <c i="11" r="J205"/>
  <c r="J252"/>
  <c r="J253"/>
  <c r="BK162"/>
  <c i="12" r="J134"/>
  <c r="J202"/>
  <c r="J131"/>
  <c i="13" r="J248"/>
  <c r="BK159"/>
  <c r="BK225"/>
  <c r="J162"/>
  <c i="14" r="BK132"/>
  <c i="15" r="J321"/>
  <c r="BK248"/>
  <c r="J201"/>
  <c r="J364"/>
  <c i="16" r="J358"/>
  <c r="BK270"/>
  <c r="J141"/>
  <c r="J106"/>
  <c i="17" r="BK344"/>
  <c r="BK276"/>
  <c r="J166"/>
  <c r="BK136"/>
  <c r="BK106"/>
  <c i="18" r="BK304"/>
  <c r="J255"/>
  <c i="19" r="J186"/>
  <c r="BK273"/>
  <c r="BK267"/>
  <c i="20" r="BK225"/>
  <c r="BK214"/>
  <c r="J266"/>
  <c i="21" r="J291"/>
  <c r="J362"/>
  <c r="J337"/>
  <c r="J255"/>
  <c i="22" r="J235"/>
  <c r="J230"/>
  <c r="J186"/>
  <c r="J300"/>
  <c r="J161"/>
  <c i="23" r="J246"/>
  <c r="J196"/>
  <c r="J211"/>
  <c r="BK121"/>
  <c i="24" r="J302"/>
  <c r="BK116"/>
  <c r="J213"/>
  <c i="25" r="J206"/>
  <c r="J151"/>
  <c r="J364"/>
  <c r="BK161"/>
  <c i="26" r="J228"/>
  <c r="BK258"/>
  <c r="J143"/>
  <c r="J108"/>
  <c r="BK108"/>
  <c i="2" r="BK236"/>
  <c r="J169"/>
  <c r="J301"/>
  <c r="BK157"/>
  <c i="3" r="J176"/>
  <c r="J162"/>
  <c r="BK273"/>
  <c i="4" r="J111"/>
  <c r="J271"/>
  <c r="BK154"/>
  <c r="J179"/>
  <c i="5" r="BK121"/>
  <c r="BK146"/>
  <c r="BK159"/>
  <c r="J176"/>
  <c i="6" r="BK165"/>
  <c r="BK207"/>
  <c r="BK150"/>
  <c i="7" r="J137"/>
  <c r="BK150"/>
  <c r="BK141"/>
  <c i="8" r="BK189"/>
  <c r="BK243"/>
  <c r="BK170"/>
  <c r="J127"/>
  <c i="9" r="J111"/>
  <c r="BK121"/>
  <c r="J121"/>
  <c r="BK220"/>
  <c i="10" r="J161"/>
  <c r="BK211"/>
  <c r="J209"/>
  <c i="11" r="BK252"/>
  <c r="J200"/>
  <c r="BK246"/>
  <c r="BK161"/>
  <c i="12" r="BK187"/>
  <c r="J207"/>
  <c r="J118"/>
  <c i="13" r="J154"/>
  <c r="BK267"/>
  <c r="BK247"/>
  <c i="14" r="BK137"/>
  <c i="15" r="BK318"/>
  <c r="BK136"/>
  <c r="BK360"/>
  <c r="J286"/>
  <c r="BK276"/>
  <c i="16" r="BK344"/>
  <c r="BK161"/>
  <c r="BK286"/>
  <c i="17" r="J216"/>
  <c r="BK166"/>
  <c r="J92"/>
  <c r="J176"/>
  <c i="18" r="BK210"/>
  <c r="BK138"/>
  <c r="J219"/>
  <c i="19" r="BK261"/>
  <c r="BK294"/>
  <c r="BK121"/>
  <c r="J206"/>
  <c i="20" r="BK191"/>
  <c r="J211"/>
  <c r="J106"/>
  <c i="21" r="BK333"/>
  <c r="BK216"/>
  <c r="J352"/>
  <c i="22" r="BK306"/>
  <c r="J318"/>
  <c r="BK141"/>
  <c r="BK326"/>
  <c r="J293"/>
  <c i="23" r="BK181"/>
  <c r="BK171"/>
  <c r="J214"/>
  <c r="J116"/>
  <c r="BK196"/>
  <c i="24" r="BK277"/>
  <c r="BK263"/>
  <c r="J96"/>
  <c i="25" r="BK221"/>
  <c r="BK171"/>
  <c r="BK357"/>
  <c r="J201"/>
  <c i="26" r="BK133"/>
  <c r="BK409"/>
  <c r="BK275"/>
  <c i="2" r="BK222"/>
  <c r="J267"/>
  <c r="J309"/>
  <c r="J222"/>
  <c i="3" r="BK154"/>
  <c r="J277"/>
  <c r="BK214"/>
  <c r="J218"/>
  <c i="4" r="BK208"/>
  <c r="BK121"/>
  <c r="J188"/>
  <c r="J140"/>
  <c i="5" r="BK260"/>
  <c r="BK131"/>
  <c r="J162"/>
  <c i="6" r="J234"/>
  <c r="BK193"/>
  <c i="7" r="BK205"/>
  <c r="BK153"/>
  <c r="BK200"/>
  <c r="J141"/>
  <c i="8" r="J118"/>
  <c r="J243"/>
  <c r="BK196"/>
  <c i="10" r="J202"/>
  <c r="BK132"/>
  <c i="11" r="BK111"/>
  <c r="J238"/>
  <c r="J136"/>
  <c i="12" r="BK159"/>
  <c r="J243"/>
  <c i="13" r="BK241"/>
  <c r="BK231"/>
  <c r="J156"/>
  <c i="14" r="BK124"/>
  <c i="15" r="J251"/>
  <c r="J276"/>
  <c r="BK321"/>
  <c r="BK116"/>
  <c r="BK221"/>
  <c i="16" r="J131"/>
  <c r="J255"/>
  <c r="J196"/>
  <c r="J151"/>
  <c r="J260"/>
  <c i="17" r="J111"/>
  <c r="J181"/>
  <c r="J281"/>
  <c r="J340"/>
  <c r="BK362"/>
  <c r="J161"/>
  <c i="18" r="BK300"/>
  <c r="J168"/>
  <c r="J271"/>
  <c r="BK219"/>
  <c i="19" r="J121"/>
  <c r="J273"/>
  <c r="BK151"/>
  <c r="J246"/>
  <c i="20" r="BK181"/>
  <c r="J166"/>
  <c r="BK96"/>
  <c r="BK251"/>
  <c r="J156"/>
  <c i="21" r="J131"/>
  <c r="J156"/>
  <c r="BK366"/>
  <c r="J116"/>
  <c r="BK248"/>
  <c i="22" r="J324"/>
  <c i="26" r="BK93"/>
  <c r="BK313"/>
  <c i="2" r="BK148"/>
  <c r="J230"/>
  <c i="3" r="J283"/>
  <c r="BK216"/>
  <c r="J111"/>
  <c r="BK231"/>
  <c i="4" r="J220"/>
  <c r="BK173"/>
  <c r="J289"/>
  <c r="BK225"/>
  <c i="5" r="J216"/>
  <c r="BK247"/>
  <c r="J208"/>
  <c i="6" r="J189"/>
  <c r="BK228"/>
  <c r="J215"/>
  <c i="7" r="BK107"/>
  <c r="BK137"/>
  <c r="BK185"/>
  <c i="8" r="J150"/>
  <c r="J228"/>
  <c r="BK200"/>
  <c i="9" r="J250"/>
  <c r="J229"/>
  <c r="BK250"/>
  <c r="J245"/>
  <c i="10" r="BK142"/>
  <c r="BK136"/>
  <c r="J150"/>
  <c i="11" r="BK179"/>
  <c r="BK205"/>
  <c r="J202"/>
  <c r="BK95"/>
  <c i="12" r="BK189"/>
  <c r="BK162"/>
  <c i="13" r="BK197"/>
  <c r="BK138"/>
  <c r="BK271"/>
  <c i="14" r="J92"/>
  <c i="15" r="BK333"/>
  <c r="J350"/>
  <c r="BK311"/>
  <c r="J249"/>
  <c i="16" r="BK296"/>
  <c r="J371"/>
  <c r="J340"/>
  <c r="J311"/>
  <c r="BK216"/>
  <c i="17" r="J226"/>
  <c r="J364"/>
  <c r="J291"/>
  <c i="18" r="BK206"/>
  <c r="J129"/>
  <c r="J300"/>
  <c i="19" r="J281"/>
  <c r="J196"/>
  <c r="J161"/>
  <c i="20" r="BK295"/>
  <c r="BK241"/>
  <c r="J301"/>
  <c r="J191"/>
  <c i="21" r="J251"/>
  <c r="BK324"/>
  <c r="BK106"/>
  <c r="BK92"/>
  <c i="22" r="BK211"/>
  <c r="J223"/>
  <c r="J304"/>
  <c i="23" r="BK265"/>
  <c r="BK246"/>
  <c r="BK251"/>
  <c r="J265"/>
  <c r="J251"/>
  <c i="24" r="BK286"/>
  <c r="BK211"/>
  <c r="J92"/>
  <c r="BK101"/>
  <c r="BK300"/>
  <c r="J146"/>
  <c i="25" r="J243"/>
  <c r="BK146"/>
  <c r="BK286"/>
  <c i="26" r="J138"/>
  <c r="BK128"/>
  <c r="BK411"/>
  <c r="BK429"/>
  <c r="BK338"/>
  <c i="2" r="J215"/>
  <c r="J173"/>
  <c r="BK301"/>
  <c r="J152"/>
  <c i="3" r="J182"/>
  <c r="J152"/>
  <c r="BK199"/>
  <c i="4" r="BK179"/>
  <c r="BK210"/>
  <c r="J170"/>
  <c r="J194"/>
  <c i="5" r="BK176"/>
  <c r="J277"/>
  <c r="BK214"/>
  <c r="BK138"/>
  <c i="6" r="BK191"/>
  <c r="J107"/>
  <c i="7" r="J207"/>
  <c r="BK187"/>
  <c r="BK215"/>
  <c i="8" r="J134"/>
  <c r="BK193"/>
  <c r="BK226"/>
  <c i="9" r="J201"/>
  <c r="J208"/>
  <c r="J220"/>
  <c r="BK95"/>
  <c i="10" r="J214"/>
  <c r="J130"/>
  <c r="J238"/>
  <c i="11" r="J190"/>
  <c r="BK253"/>
  <c r="BK120"/>
  <c i="12" r="BK205"/>
  <c r="BK204"/>
  <c r="BK150"/>
  <c i="13" r="BK181"/>
  <c r="BK185"/>
  <c r="J166"/>
  <c i="14" r="J141"/>
  <c i="15" r="BK296"/>
  <c r="BK226"/>
  <c r="BK346"/>
  <c r="BK286"/>
  <c i="16" r="J364"/>
  <c r="J236"/>
  <c r="BK181"/>
  <c r="BK246"/>
  <c i="17" r="J301"/>
  <c r="BK221"/>
  <c r="BK211"/>
  <c r="BK92"/>
  <c i="18" r="J294"/>
  <c r="BK265"/>
  <c r="J92"/>
  <c i="19" r="J156"/>
  <c r="BK256"/>
  <c r="J214"/>
  <c i="20" r="BK156"/>
  <c r="BK126"/>
  <c i="21" r="J121"/>
  <c r="J96"/>
  <c r="BK270"/>
  <c r="BK318"/>
  <c r="BK156"/>
  <c i="22" r="BK251"/>
  <c r="J216"/>
  <c i="23" r="BK96"/>
  <c r="BK176"/>
  <c r="J263"/>
  <c r="J220"/>
  <c i="24" r="J292"/>
  <c r="BK220"/>
  <c i="25" r="BK211"/>
  <c r="J345"/>
  <c r="BK196"/>
  <c r="BK332"/>
  <c i="26" r="J128"/>
  <c r="BK328"/>
  <c r="J302"/>
  <c r="BK381"/>
  <c i="2" r="BK228"/>
  <c r="J144"/>
  <c r="BK305"/>
  <c r="J177"/>
  <c i="3" r="BK152"/>
  <c r="BK170"/>
  <c r="J229"/>
  <c i="4" r="BK271"/>
  <c r="J229"/>
  <c r="J201"/>
  <c r="BK197"/>
  <c r="BK201"/>
  <c i="5" r="J248"/>
  <c r="BK241"/>
  <c r="J154"/>
  <c r="BK199"/>
  <c i="6" r="J228"/>
  <c r="BK226"/>
  <c r="BK205"/>
  <c i="7" r="J200"/>
  <c r="BK121"/>
  <c i="8" r="BK155"/>
  <c r="J205"/>
  <c r="BK162"/>
  <c i="9" r="BK271"/>
  <c r="BK122"/>
  <c r="BK248"/>
  <c r="BK118"/>
  <c r="J179"/>
  <c i="10" r="BK177"/>
  <c r="BK232"/>
  <c r="J104"/>
  <c i="11" r="BK154"/>
  <c r="BK248"/>
  <c r="BK159"/>
  <c i="12" r="J191"/>
  <c r="J200"/>
  <c r="J141"/>
  <c i="13" r="BK173"/>
  <c r="J212"/>
  <c r="J179"/>
  <c i="14" r="BK94"/>
  <c i="15" r="BK246"/>
  <c r="J166"/>
  <c r="BK331"/>
  <c r="J260"/>
  <c r="J327"/>
  <c i="16" r="BK369"/>
  <c r="BK106"/>
  <c r="BK186"/>
  <c i="17" r="J236"/>
  <c r="BK358"/>
  <c r="J356"/>
  <c r="BK335"/>
  <c r="J101"/>
  <c i="18" r="J286"/>
  <c r="J124"/>
  <c r="BK264"/>
  <c i="19" r="BK300"/>
  <c r="BK146"/>
  <c r="BK279"/>
  <c r="BK131"/>
  <c i="20" r="BK282"/>
  <c r="BK289"/>
  <c r="J265"/>
  <c i="21" r="BK331"/>
  <c r="J241"/>
  <c r="BK358"/>
  <c r="J286"/>
  <c r="BK101"/>
  <c i="22" r="BK324"/>
  <c r="BK151"/>
  <c r="BK101"/>
  <c r="BK318"/>
  <c r="J171"/>
  <c i="23" r="BK282"/>
  <c r="J131"/>
  <c i="24" r="J294"/>
  <c r="BK274"/>
  <c r="BK225"/>
  <c i="25" r="J351"/>
  <c r="J332"/>
  <c r="J131"/>
  <c i="26" r="BK405"/>
  <c r="J378"/>
  <c r="J413"/>
  <c r="J437"/>
  <c r="J98"/>
  <c r="BK163"/>
  <c i="2" r="J137"/>
  <c r="J188"/>
  <c r="J305"/>
  <c r="BK198"/>
  <c i="3" r="J210"/>
  <c r="BK140"/>
  <c r="J140"/>
  <c r="BK277"/>
  <c i="4" r="BK245"/>
  <c r="J210"/>
  <c i="5" r="BK156"/>
  <c r="BK170"/>
  <c r="J185"/>
  <c r="J140"/>
  <c i="6" r="BK243"/>
  <c r="BK170"/>
  <c i="7" r="BK207"/>
  <c r="BK131"/>
  <c r="J165"/>
  <c r="BK158"/>
  <c i="8" r="BK156"/>
  <c r="BK121"/>
  <c r="BK141"/>
  <c i="9" r="BK289"/>
  <c r="BK260"/>
  <c r="J140"/>
  <c r="BK210"/>
  <c i="10" r="J198"/>
  <c r="J159"/>
  <c i="11" r="BK232"/>
  <c r="BK190"/>
  <c r="BK132"/>
  <c i="12" r="J183"/>
  <c r="BK148"/>
  <c r="BK137"/>
  <c r="BK168"/>
  <c i="13" r="BK174"/>
  <c r="J178"/>
  <c i="14" r="BK90"/>
  <c i="15" r="BK249"/>
  <c r="BK201"/>
  <c r="BK121"/>
  <c r="BK206"/>
  <c i="16" r="J281"/>
  <c r="J362"/>
  <c r="J216"/>
  <c i="17" r="BK181"/>
  <c r="BK146"/>
  <c r="J354"/>
  <c r="J371"/>
  <c i="18" r="J292"/>
  <c r="BK173"/>
  <c r="BK313"/>
  <c r="J262"/>
  <c i="19" r="BK285"/>
  <c r="BK141"/>
  <c r="BK311"/>
  <c i="20" r="BK265"/>
  <c r="J291"/>
  <c r="J295"/>
  <c r="BK285"/>
  <c i="21" r="J333"/>
  <c r="BK251"/>
  <c r="BK151"/>
  <c r="J186"/>
  <c i="22" r="J326"/>
  <c r="J126"/>
  <c r="BK320"/>
  <c r="BK278"/>
  <c i="23" r="BK131"/>
  <c r="J225"/>
  <c r="J171"/>
  <c i="24" r="BK281"/>
  <c r="J298"/>
  <c r="BK206"/>
  <c r="J126"/>
  <c i="25" r="BK322"/>
  <c r="BK241"/>
  <c r="J322"/>
  <c r="BK206"/>
  <c i="26" r="J405"/>
  <c r="BK273"/>
  <c r="J287"/>
  <c r="J318"/>
  <c r="J297"/>
  <c i="2" r="J283"/>
  <c r="BK111"/>
  <c r="J228"/>
  <c i="3" r="BK118"/>
  <c r="BK250"/>
  <c r="BK131"/>
  <c r="BK122"/>
  <c i="4" r="BK199"/>
  <c r="J146"/>
  <c r="J214"/>
  <c r="BK182"/>
  <c i="5" r="BK185"/>
  <c r="BK184"/>
  <c r="BK229"/>
  <c i="6" r="BK242"/>
  <c r="BK238"/>
  <c r="BK156"/>
  <c i="7" r="BK148"/>
  <c r="J183"/>
  <c i="8" r="J244"/>
  <c r="BK148"/>
  <c r="J238"/>
  <c r="J141"/>
  <c i="9" r="BK138"/>
  <c r="J279"/>
  <c r="J273"/>
  <c i="10" r="BK188"/>
  <c r="BK202"/>
  <c r="J126"/>
  <c r="J164"/>
  <c i="11" r="J142"/>
  <c r="BK139"/>
  <c i="12" r="J153"/>
  <c r="BK125"/>
  <c r="BK165"/>
  <c r="BK243"/>
  <c i="13" r="BK179"/>
  <c r="J121"/>
  <c r="BK154"/>
  <c i="14" r="BK134"/>
  <c i="15" r="BK371"/>
  <c r="BK265"/>
  <c r="BK291"/>
  <c r="J121"/>
  <c i="16" r="J318"/>
  <c r="BK141"/>
  <c r="J324"/>
  <c r="J191"/>
  <c r="J201"/>
  <c i="17" r="BK327"/>
  <c r="BK360"/>
  <c r="BK356"/>
  <c i="18" r="BK208"/>
  <c r="J279"/>
  <c r="J290"/>
  <c r="BK111"/>
  <c i="19" r="BK296"/>
  <c r="BK246"/>
  <c r="J300"/>
  <c i="20" r="J299"/>
  <c r="BK106"/>
  <c r="BK299"/>
  <c r="BK230"/>
  <c i="21" r="BK344"/>
  <c r="BK311"/>
  <c r="BK121"/>
  <c r="J191"/>
  <c i="22" r="BK191"/>
  <c r="BK196"/>
  <c r="BK281"/>
  <c r="J261"/>
  <c i="23" r="BK126"/>
  <c r="J236"/>
  <c r="J191"/>
  <c r="J303"/>
  <c i="24" r="BK292"/>
  <c r="BK146"/>
  <c i="25" r="J181"/>
  <c r="BK351"/>
  <c r="BK136"/>
  <c r="BK339"/>
  <c i="26" r="J258"/>
  <c r="BK386"/>
  <c r="BK138"/>
  <c r="BK433"/>
  <c r="J411"/>
  <c r="BK333"/>
  <c i="2" r="BK160"/>
  <c r="BK205"/>
  <c r="BK189"/>
  <c i="3" r="J131"/>
  <c r="J212"/>
  <c r="J146"/>
  <c r="J208"/>
  <c i="4" r="J287"/>
  <c r="BK185"/>
  <c r="BK150"/>
  <c i="5" r="J281"/>
  <c r="J179"/>
  <c r="BK287"/>
  <c r="BK220"/>
  <c i="6" r="J134"/>
  <c r="J244"/>
  <c r="BK159"/>
  <c r="J127"/>
  <c i="7" r="J226"/>
  <c r="J162"/>
  <c r="BK152"/>
  <c i="8" r="J234"/>
  <c r="J222"/>
  <c r="BK204"/>
  <c i="10" r="J139"/>
  <c r="BK213"/>
  <c i="11" r="J188"/>
  <c r="BK238"/>
  <c i="12" r="J147"/>
  <c r="BK232"/>
  <c i="13" r="J150"/>
  <c i="14" r="BK139"/>
  <c r="J90"/>
  <c i="15" r="BK364"/>
  <c r="J146"/>
  <c r="BK362"/>
  <c r="BK306"/>
  <c i="16" r="BK301"/>
  <c r="J186"/>
  <c r="BK354"/>
  <c r="J248"/>
  <c i="17" r="BK348"/>
  <c r="J260"/>
  <c r="BK320"/>
  <c r="BK236"/>
  <c r="BK226"/>
  <c i="18" r="J192"/>
  <c r="BK240"/>
  <c r="J187"/>
  <c i="19" r="J306"/>
  <c r="J201"/>
  <c r="BK292"/>
  <c r="BK126"/>
  <c i="20" r="J285"/>
  <c r="BK146"/>
  <c r="BK256"/>
  <c r="J272"/>
  <c r="BK280"/>
  <c i="21" r="BK260"/>
  <c r="BK221"/>
  <c r="J306"/>
  <c r="J344"/>
  <c r="J106"/>
  <c i="22" r="J337"/>
  <c r="J96"/>
  <c i="23" r="BK206"/>
  <c i="24" r="J216"/>
  <c r="J263"/>
  <c r="BK186"/>
  <c r="J296"/>
  <c i="25" r="BK276"/>
  <c r="J141"/>
  <c r="J313"/>
  <c r="BK111"/>
  <c r="J146"/>
  <c i="26" r="BK421"/>
  <c r="J253"/>
  <c r="J381"/>
  <c r="BK368"/>
  <c r="BK123"/>
  <c r="J358"/>
  <c r="BK417"/>
  <c r="J421"/>
  <c r="BK103"/>
  <c i="2" r="BK267"/>
  <c r="BK150"/>
  <c r="J189"/>
  <c i="3" r="J122"/>
  <c r="BK178"/>
  <c r="J233"/>
  <c r="J121"/>
  <c i="4" r="BK247"/>
  <c r="BK111"/>
  <c r="BK218"/>
  <c r="J138"/>
  <c i="5" r="BK218"/>
  <c r="J178"/>
  <c r="BK197"/>
  <c i="6" r="BK158"/>
  <c r="BK110"/>
  <c r="J141"/>
  <c i="7" r="BK103"/>
  <c r="BK125"/>
  <c i="8" r="J121"/>
  <c r="J152"/>
  <c r="BK159"/>
  <c r="J110"/>
  <c i="9" r="J271"/>
  <c r="BK225"/>
  <c r="BK212"/>
  <c i="10" r="J246"/>
  <c r="J188"/>
  <c r="J216"/>
  <c r="BK194"/>
  <c i="11" r="BK216"/>
  <c r="J165"/>
  <c r="J216"/>
  <c i="12" r="BK118"/>
  <c r="J165"/>
  <c r="J148"/>
  <c r="J137"/>
  <c i="13" r="J241"/>
  <c r="BK220"/>
  <c r="BK118"/>
  <c i="14" r="J107"/>
  <c i="15" r="J126"/>
  <c r="J151"/>
  <c r="J191"/>
  <c r="J106"/>
  <c i="16" r="BK362"/>
  <c r="J116"/>
  <c r="J246"/>
  <c i="17" r="BK196"/>
  <c r="BK156"/>
  <c r="J116"/>
  <c r="J121"/>
  <c i="18" r="J311"/>
  <c r="J273"/>
  <c r="J296"/>
  <c r="J240"/>
  <c i="19" r="J294"/>
  <c r="J276"/>
  <c r="J230"/>
  <c i="20" r="BK308"/>
  <c r="BK206"/>
  <c r="BK216"/>
  <c i="21" r="J296"/>
  <c r="BK356"/>
  <c r="BK206"/>
  <c i="22" r="BK293"/>
  <c r="BK322"/>
  <c r="BK337"/>
  <c r="J320"/>
  <c r="J156"/>
  <c i="23" r="J269"/>
  <c r="BK186"/>
  <c r="J106"/>
  <c r="J92"/>
  <c r="BK92"/>
  <c i="24" r="BK272"/>
  <c r="BK161"/>
  <c r="BK136"/>
  <c r="BK309"/>
  <c r="J300"/>
  <c i="25" r="J271"/>
  <c r="BK343"/>
  <c r="BK306"/>
  <c r="J246"/>
  <c i="26" r="J383"/>
  <c r="J392"/>
  <c r="BK358"/>
  <c r="BK348"/>
  <c r="J153"/>
  <c i="2" r="BK121"/>
  <c r="J121"/>
  <c r="J192"/>
  <c i="3" r="BK156"/>
  <c r="J156"/>
  <c r="BK247"/>
  <c r="BK138"/>
  <c i="4" r="BK288"/>
  <c r="BK131"/>
  <c r="BK248"/>
  <c r="J95"/>
  <c i="5" r="BK188"/>
  <c r="J121"/>
  <c r="BK179"/>
  <c i="6" r="BK232"/>
  <c r="BK234"/>
  <c r="BK147"/>
  <c i="7" r="J238"/>
  <c r="J127"/>
  <c r="BK144"/>
  <c r="J131"/>
  <c i="8" r="BK228"/>
  <c r="J242"/>
  <c r="BK238"/>
  <c i="9" r="J222"/>
  <c r="BK267"/>
  <c r="BK131"/>
  <c r="J260"/>
  <c i="10" r="BK252"/>
  <c r="BK164"/>
  <c r="BK236"/>
  <c r="J179"/>
  <c i="11" r="J95"/>
  <c r="J194"/>
  <c r="J244"/>
  <c i="12" r="J155"/>
  <c r="J172"/>
  <c r="BK121"/>
  <c i="13" r="J210"/>
  <c r="BK194"/>
  <c r="J138"/>
  <c i="14" r="J115"/>
  <c r="BK115"/>
  <c i="15" r="BK260"/>
  <c r="BK324"/>
  <c r="BK241"/>
  <c i="16" r="BK324"/>
  <c r="J136"/>
  <c r="J301"/>
  <c r="J166"/>
  <c i="17" r="J333"/>
  <c r="J106"/>
  <c r="J136"/>
  <c r="J366"/>
  <c i="18" r="BK296"/>
  <c r="BK148"/>
  <c r="J101"/>
  <c r="BK92"/>
  <c i="19" r="J96"/>
  <c r="BK161"/>
  <c r="BK270"/>
  <c i="20" r="J251"/>
  <c r="BK176"/>
  <c r="J181"/>
  <c i="21" r="J350"/>
  <c r="BK296"/>
  <c r="J101"/>
  <c r="J236"/>
  <c i="22" r="J312"/>
  <c r="BK266"/>
  <c i="23" r="J285"/>
  <c r="BK220"/>
  <c r="BK236"/>
  <c r="BK191"/>
  <c i="24" r="BK96"/>
  <c r="J279"/>
  <c r="BK106"/>
  <c i="25" r="J231"/>
  <c r="BK106"/>
  <c r="J291"/>
  <c r="BK131"/>
  <c i="26" r="BK158"/>
  <c r="J377"/>
  <c r="BK439"/>
  <c r="J397"/>
  <c r="J268"/>
  <c i="2" r="J111"/>
  <c r="J253"/>
  <c r="BK253"/>
  <c i="3" r="J166"/>
  <c r="J267"/>
  <c r="BK185"/>
  <c r="J95"/>
  <c i="4" r="BK229"/>
  <c r="J162"/>
  <c r="BK159"/>
  <c r="BK170"/>
  <c i="5" r="J197"/>
  <c r="J288"/>
  <c i="6" r="BK202"/>
  <c r="BK125"/>
  <c r="BK103"/>
  <c i="7" r="J134"/>
  <c r="BK202"/>
  <c r="J153"/>
  <c i="8" r="BK222"/>
  <c r="J159"/>
  <c r="BK103"/>
  <c i="9" r="BK188"/>
  <c r="J150"/>
  <c r="BK247"/>
  <c i="10" r="J205"/>
  <c r="J196"/>
  <c r="BK153"/>
  <c r="BK126"/>
  <c i="11" r="J192"/>
  <c r="J174"/>
  <c r="BK146"/>
  <c i="12" r="J152"/>
  <c r="BK244"/>
  <c r="J159"/>
  <c i="13" r="J220"/>
  <c r="BK104"/>
  <c r="J95"/>
  <c r="J159"/>
  <c i="14" r="BK110"/>
  <c i="15" r="J281"/>
  <c r="BK301"/>
  <c r="BK231"/>
  <c r="J362"/>
  <c r="J196"/>
  <c i="16" r="J291"/>
  <c r="BK251"/>
  <c r="BK206"/>
  <c r="BK171"/>
  <c i="17" r="BK311"/>
  <c r="J320"/>
  <c r="BK369"/>
  <c r="J131"/>
  <c i="18" r="J207"/>
  <c r="BK101"/>
  <c r="BK286"/>
  <c r="BK178"/>
  <c r="J96"/>
  <c i="19" r="J279"/>
  <c r="J266"/>
  <c r="BK304"/>
  <c i="20" r="BK297"/>
  <c r="J136"/>
  <c r="J220"/>
  <c r="J196"/>
  <c i="21" r="J276"/>
  <c r="BK136"/>
  <c r="J111"/>
  <c r="BK335"/>
  <c r="J248"/>
  <c i="22" r="J278"/>
  <c r="BK256"/>
  <c r="J151"/>
  <c r="BK131"/>
  <c r="J146"/>
  <c i="23" r="J141"/>
  <c r="J161"/>
  <c i="24" r="J246"/>
  <c r="BK279"/>
  <c i="25" r="BK176"/>
  <c r="J221"/>
  <c r="BK96"/>
  <c r="BK345"/>
  <c i="26" r="J313"/>
  <c r="BK403"/>
  <c r="BK282"/>
  <c r="BK394"/>
  <c r="BK413"/>
  <c i="2" r="BK249"/>
  <c r="J276"/>
  <c r="BK230"/>
  <c r="BK290"/>
  <c r="BK184"/>
  <c i="3" r="J150"/>
  <c r="J185"/>
  <c r="BK174"/>
  <c r="BK210"/>
  <c i="4" r="J279"/>
  <c i="5" r="BK194"/>
  <c r="J241"/>
  <c r="BK277"/>
  <c i="6" r="J242"/>
  <c r="J165"/>
  <c r="BK95"/>
  <c r="J193"/>
  <c i="7" r="J191"/>
  <c r="BK147"/>
  <c r="J148"/>
  <c i="8" r="BK168"/>
  <c r="J165"/>
  <c r="BK205"/>
  <c i="9" r="J131"/>
  <c r="J156"/>
  <c r="J170"/>
  <c r="BK222"/>
  <c i="10" r="J153"/>
  <c r="J244"/>
  <c r="BK139"/>
  <c i="11" r="BK150"/>
  <c r="J154"/>
  <c r="BK194"/>
  <c i="12" r="BK185"/>
  <c r="J185"/>
  <c i="13" r="BK218"/>
  <c r="J104"/>
  <c r="BK201"/>
  <c r="BK210"/>
  <c i="14" r="J97"/>
  <c r="BK92"/>
  <c i="15" r="J270"/>
  <c r="J306"/>
  <c r="BK111"/>
  <c i="16" r="BK265"/>
  <c r="BK360"/>
  <c r="J241"/>
  <c r="BK276"/>
  <c i="17" r="BK340"/>
  <c r="BK249"/>
  <c r="BK231"/>
  <c r="BK246"/>
  <c i="18" r="BK214"/>
  <c r="BK229"/>
  <c r="J283"/>
  <c i="19" r="BK264"/>
  <c r="BK281"/>
  <c r="J141"/>
  <c r="J106"/>
  <c i="20" r="BK166"/>
  <c r="J151"/>
  <c r="J171"/>
  <c i="21" r="BK161"/>
  <c r="BK181"/>
  <c r="J369"/>
  <c r="J311"/>
  <c r="BK116"/>
  <c i="22" r="BK186"/>
  <c r="BK206"/>
  <c r="J335"/>
  <c r="BK92"/>
  <c r="BK96"/>
  <c i="23" r="J308"/>
  <c r="J291"/>
  <c r="J216"/>
  <c r="BK166"/>
  <c i="24" r="BK213"/>
  <c r="BK307"/>
  <c i="25" r="J171"/>
  <c r="J315"/>
  <c r="BK236"/>
  <c r="J326"/>
  <c i="26" r="BK148"/>
  <c r="J425"/>
  <c r="BK377"/>
  <c r="BK218"/>
  <c r="BK113"/>
  <c i="2" r="BK103"/>
  <c r="BK251"/>
  <c r="BK211"/>
  <c i="3" r="BK162"/>
  <c r="BK176"/>
  <c r="BK201"/>
  <c i="4" r="BK267"/>
  <c r="BK178"/>
  <c r="J233"/>
  <c r="J212"/>
  <c i="5" r="BK279"/>
  <c r="J267"/>
  <c r="J229"/>
  <c r="BK111"/>
  <c i="6" r="J236"/>
  <c r="J125"/>
  <c i="7" r="BK162"/>
  <c r="BK222"/>
  <c r="BK159"/>
  <c i="8" r="J95"/>
  <c r="BK181"/>
  <c r="J202"/>
  <c i="9" r="BK178"/>
  <c r="J194"/>
  <c r="J162"/>
  <c r="J176"/>
  <c i="10" r="J108"/>
  <c r="J253"/>
  <c r="J120"/>
  <c i="11" r="J146"/>
  <c r="BK177"/>
  <c r="J108"/>
  <c r="J126"/>
  <c i="12" r="BK158"/>
  <c r="J127"/>
  <c i="13" r="BK229"/>
  <c r="BK289"/>
  <c r="J197"/>
  <c r="J201"/>
  <c i="14" r="J126"/>
  <c i="15" r="J356"/>
  <c r="J371"/>
  <c r="J358"/>
  <c r="J176"/>
  <c i="16" r="J126"/>
  <c r="BK346"/>
  <c r="BK191"/>
  <c r="BK126"/>
  <c i="17" r="J352"/>
  <c r="BK270"/>
  <c r="J151"/>
  <c r="BK286"/>
  <c r="J231"/>
  <c i="18" r="J173"/>
  <c r="J250"/>
  <c r="BK311"/>
  <c r="BK235"/>
  <c i="19" r="J126"/>
  <c r="BK211"/>
  <c r="BK101"/>
  <c i="20" r="BK278"/>
  <c r="J206"/>
  <c i="21" r="J181"/>
  <c r="BK360"/>
  <c r="J364"/>
  <c r="BK246"/>
  <c r="BK131"/>
  <c i="22" r="BK328"/>
  <c r="J224"/>
  <c r="BK126"/>
  <c r="J196"/>
  <c i="23" r="BK256"/>
  <c r="J293"/>
  <c r="J266"/>
  <c r="BK146"/>
  <c r="BK225"/>
  <c i="24" r="J106"/>
  <c r="J274"/>
  <c i="25" r="J316"/>
  <c r="BK341"/>
  <c r="J349"/>
  <c r="BK315"/>
  <c i="26" r="J183"/>
  <c r="J223"/>
  <c r="BK287"/>
  <c r="J403"/>
  <c r="J439"/>
  <c r="BK383"/>
  <c i="2" r="BK264"/>
  <c r="BK177"/>
  <c r="BK292"/>
  <c r="J205"/>
  <c i="3" r="J194"/>
  <c r="BK218"/>
  <c r="BK121"/>
  <c r="BK267"/>
  <c i="4" r="BK233"/>
  <c r="BK174"/>
  <c r="J222"/>
  <c r="J208"/>
  <c i="5" r="BK210"/>
  <c r="J152"/>
  <c r="BK273"/>
  <c i="6" r="BK200"/>
  <c r="J153"/>
  <c r="J158"/>
  <c i="7" r="J147"/>
  <c r="BK228"/>
  <c r="J172"/>
  <c r="J159"/>
  <c i="8" r="J189"/>
  <c r="J153"/>
  <c i="10" r="BK238"/>
  <c r="J190"/>
  <c r="J132"/>
  <c i="11" r="J130"/>
  <c r="J162"/>
  <c i="12" r="BK110"/>
  <c r="J181"/>
  <c i="13" r="BK277"/>
  <c i="14" r="BK101"/>
  <c i="15" r="J171"/>
  <c r="BK356"/>
  <c r="BK196"/>
  <c r="J337"/>
  <c i="16" r="J366"/>
  <c r="BK121"/>
  <c r="J369"/>
  <c r="BK356"/>
  <c r="J121"/>
  <c i="17" r="J251"/>
  <c r="J321"/>
  <c r="BK216"/>
  <c r="J96"/>
  <c r="J265"/>
  <c i="18" r="J235"/>
  <c r="BK281"/>
  <c r="BK292"/>
  <c r="BK106"/>
  <c i="19" r="BK186"/>
  <c r="J298"/>
  <c r="BK214"/>
  <c r="J296"/>
  <c i="21" r="J146"/>
  <c r="J211"/>
  <c i="22" r="BK240"/>
  <c r="BK221"/>
  <c i="24" r="J266"/>
  <c r="BK298"/>
  <c r="J236"/>
  <c r="BK265"/>
  <c i="25" r="BK347"/>
  <c r="J353"/>
  <c r="J361"/>
  <c r="J281"/>
  <c r="J265"/>
  <c i="26" r="J444"/>
  <c r="J193"/>
  <c r="J276"/>
  <c r="J273"/>
  <c i="2" r="BK232"/>
  <c r="J299"/>
  <c r="BK144"/>
  <c i="3" r="J247"/>
  <c r="J173"/>
  <c r="J188"/>
  <c r="BK150"/>
  <c i="4" r="J283"/>
  <c r="J197"/>
  <c r="BK95"/>
  <c i="5" r="J146"/>
  <c r="BK150"/>
  <c r="BK152"/>
  <c i="6" r="BK127"/>
  <c r="BK183"/>
  <c r="BK131"/>
  <c i="7" r="BK155"/>
  <c r="J150"/>
  <c i="8" r="J196"/>
  <c i="9" r="BK179"/>
  <c r="BK283"/>
  <c r="J122"/>
  <c r="BK182"/>
  <c i="10" r="BK248"/>
  <c r="J248"/>
  <c r="BK130"/>
  <c i="11" r="BK108"/>
  <c r="J213"/>
  <c r="BK130"/>
  <c r="J158"/>
  <c i="12" r="J129"/>
  <c r="J242"/>
  <c i="13" r="BK287"/>
  <c r="J184"/>
  <c r="BK233"/>
  <c r="J181"/>
  <c i="14" r="J147"/>
  <c i="15" r="J255"/>
  <c r="J360"/>
  <c r="BK255"/>
  <c r="J346"/>
  <c i="16" r="J231"/>
  <c r="BK211"/>
  <c r="J251"/>
  <c r="BK116"/>
  <c i="17" r="J255"/>
  <c r="BK324"/>
  <c r="J171"/>
  <c r="J246"/>
  <c r="BK116"/>
  <c i="18" r="BK283"/>
  <c r="J183"/>
  <c r="J268"/>
  <c i="19" r="J309"/>
  <c r="BK166"/>
  <c r="BK241"/>
  <c r="BK288"/>
  <c i="20" r="J92"/>
  <c r="J289"/>
  <c r="BK121"/>
  <c i="21" r="J171"/>
  <c r="J356"/>
  <c r="J221"/>
  <c i="22" r="J314"/>
  <c r="BK295"/>
  <c r="BK181"/>
  <c r="J141"/>
  <c r="BK156"/>
  <c i="23" r="BK293"/>
  <c r="J213"/>
  <c r="BK216"/>
  <c r="BK116"/>
  <c i="24" r="J251"/>
  <c r="BK141"/>
  <c r="BK236"/>
  <c r="J241"/>
  <c r="BK156"/>
  <c i="25" r="BK243"/>
  <c r="BK355"/>
  <c r="BK271"/>
  <c r="BK151"/>
  <c i="26" r="BK278"/>
  <c r="J292"/>
  <c r="BK297"/>
  <c r="J263"/>
  <c r="BK431"/>
  <c r="J123"/>
  <c i="2" r="J290"/>
  <c r="J118"/>
  <c r="BK276"/>
  <c i="3" r="J104"/>
  <c r="J178"/>
  <c r="J222"/>
  <c i="4" r="J241"/>
  <c r="BK287"/>
  <c r="BK140"/>
  <c r="J159"/>
  <c i="5" r="BK271"/>
  <c r="BK166"/>
  <c r="J156"/>
  <c i="6" r="J131"/>
  <c r="J204"/>
  <c r="BK168"/>
  <c i="7" r="BK156"/>
  <c r="J243"/>
  <c r="J107"/>
  <c i="8" r="BK153"/>
  <c r="BK110"/>
  <c i="9" r="BK277"/>
  <c r="J289"/>
  <c r="BK281"/>
  <c r="J118"/>
  <c r="BK181"/>
  <c i="10" r="BK104"/>
  <c r="J177"/>
  <c r="BK159"/>
  <c i="11" r="BK225"/>
  <c r="J168"/>
  <c r="BK153"/>
  <c i="12" r="J236"/>
  <c r="BK202"/>
  <c i="13" r="BK170"/>
  <c r="J250"/>
  <c r="J111"/>
  <c i="15" r="J181"/>
  <c r="J348"/>
  <c r="BK126"/>
  <c r="J101"/>
  <c i="16" r="BK260"/>
  <c r="BK358"/>
  <c r="J206"/>
  <c i="17" r="J248"/>
  <c r="BK321"/>
  <c r="J324"/>
  <c r="J270"/>
  <c i="18" r="BK120"/>
  <c r="J277"/>
  <c r="BK298"/>
  <c r="BK158"/>
  <c i="19" r="J236"/>
  <c r="J171"/>
  <c r="BK116"/>
  <c i="20" r="J278"/>
  <c r="BK171"/>
  <c r="BK211"/>
  <c i="21" r="BK191"/>
  <c r="J358"/>
  <c r="J201"/>
  <c r="BK286"/>
  <c i="22" r="J333"/>
  <c r="BK287"/>
  <c r="J106"/>
  <c i="23" r="BK278"/>
  <c r="J201"/>
  <c r="BK141"/>
  <c r="J151"/>
  <c i="24" r="BK126"/>
  <c r="J136"/>
  <c i="25" r="J355"/>
  <c r="J191"/>
  <c r="J92"/>
  <c r="BK361"/>
  <c i="26" r="J282"/>
  <c r="J423"/>
  <c r="BK390"/>
  <c r="BK292"/>
  <c r="J213"/>
  <c i="2" r="BK154"/>
  <c r="BK245"/>
  <c r="J148"/>
  <c r="BK194"/>
  <c i="3" r="BK288"/>
  <c r="J174"/>
  <c r="BK220"/>
  <c r="BK194"/>
  <c i="4" r="J281"/>
  <c r="J104"/>
  <c r="BK231"/>
  <c i="5" r="J289"/>
  <c r="J287"/>
  <c r="J181"/>
  <c r="J201"/>
  <c r="BK118"/>
  <c i="6" r="BK155"/>
  <c r="J118"/>
  <c i="7" r="J156"/>
  <c r="BK238"/>
  <c r="J205"/>
  <c i="8" r="BK185"/>
  <c r="J170"/>
  <c r="BK147"/>
  <c i="9" r="J231"/>
  <c r="J199"/>
  <c r="J281"/>
  <c r="BK156"/>
  <c i="10" r="BK134"/>
  <c r="BK253"/>
  <c r="J232"/>
  <c i="11" r="J254"/>
  <c r="BK198"/>
  <c i="12" r="J234"/>
  <c r="J156"/>
  <c r="BK196"/>
  <c i="13" r="J283"/>
  <c r="BK188"/>
  <c r="BK248"/>
  <c r="BK214"/>
  <c i="14" r="J143"/>
  <c r="BK117"/>
  <c i="15" r="BK92"/>
  <c r="J333"/>
  <c r="J265"/>
  <c r="BK366"/>
  <c i="16" r="J286"/>
  <c r="J92"/>
  <c r="J296"/>
  <c r="BK255"/>
  <c i="17" r="BK331"/>
  <c r="BK201"/>
  <c r="BK371"/>
  <c r="J146"/>
  <c r="J249"/>
  <c i="18" r="BK163"/>
  <c r="BK201"/>
  <c r="BK308"/>
  <c r="BK116"/>
  <c i="19" r="BK230"/>
  <c r="J304"/>
  <c r="J220"/>
  <c r="J261"/>
  <c i="20" r="J213"/>
  <c r="J282"/>
  <c r="J269"/>
  <c i="21" r="BK96"/>
  <c r="BK348"/>
  <c r="J226"/>
  <c r="BK337"/>
  <c i="22" r="J328"/>
  <c r="BK297"/>
  <c r="J92"/>
  <c r="J201"/>
  <c r="J226"/>
  <c i="23" r="BK301"/>
  <c r="BK285"/>
  <c i="24" r="J186"/>
  <c r="BK166"/>
  <c r="J166"/>
  <c i="25" r="J306"/>
  <c r="J136"/>
  <c r="BK296"/>
  <c i="26" r="BK248"/>
  <c r="J275"/>
  <c r="J158"/>
  <c i="5" r="J118"/>
  <c i="6" r="BK141"/>
  <c r="J150"/>
  <c r="BK236"/>
  <c i="7" r="J125"/>
  <c r="BK244"/>
  <c r="BK191"/>
  <c i="8" r="BK107"/>
  <c r="BK191"/>
  <c r="J183"/>
  <c i="9" r="J154"/>
  <c r="J138"/>
  <c r="BK111"/>
  <c r="J178"/>
  <c i="10" r="J142"/>
  <c r="BK120"/>
  <c r="J168"/>
  <c i="11" r="J164"/>
  <c r="J209"/>
  <c i="12" r="BK222"/>
  <c r="J228"/>
  <c r="BK228"/>
  <c r="BK129"/>
  <c i="13" r="BK95"/>
  <c r="BK131"/>
  <c r="J176"/>
  <c i="14" r="J101"/>
  <c i="15" r="BK131"/>
  <c r="BK141"/>
  <c r="BK340"/>
  <c r="J186"/>
  <c i="16" r="J333"/>
  <c r="J221"/>
  <c r="J352"/>
  <c r="BK348"/>
  <c r="BK136"/>
  <c i="17" r="J337"/>
  <c r="BK333"/>
  <c r="BK281"/>
  <c i="18" r="BK187"/>
  <c r="J153"/>
  <c r="BK153"/>
  <c i="19" r="J166"/>
  <c r="BK213"/>
  <c r="J146"/>
  <c i="20" r="BK301"/>
  <c r="J230"/>
  <c r="BK213"/>
  <c i="21" r="BK226"/>
  <c r="J371"/>
  <c r="BK186"/>
  <c r="BK340"/>
  <c i="22" r="J280"/>
  <c r="BK176"/>
  <c r="J116"/>
  <c r="BK308"/>
  <c i="23" r="J289"/>
  <c r="J101"/>
  <c r="J282"/>
  <c r="J230"/>
  <c i="24" r="J214"/>
  <c r="J256"/>
  <c r="J286"/>
  <c i="25" r="J286"/>
  <c r="J276"/>
  <c r="J301"/>
  <c r="BK231"/>
  <c i="26" r="BK318"/>
  <c r="J188"/>
  <c r="BK437"/>
  <c r="BK419"/>
  <c r="J348"/>
  <c i="2" r="BK192"/>
  <c r="BK303"/>
  <c r="J240"/>
  <c i="3" r="J199"/>
  <c r="BK208"/>
  <c r="J288"/>
  <c r="BK173"/>
  <c i="4" r="J178"/>
  <c r="BK214"/>
  <c r="J154"/>
  <c i="5" r="J199"/>
  <c r="J173"/>
  <c r="J283"/>
  <c r="J104"/>
  <c i="6" r="J137"/>
  <c r="J179"/>
  <c r="J232"/>
  <c i="7" r="BK196"/>
  <c r="J110"/>
  <c r="J196"/>
  <c i="8" r="J204"/>
  <c r="J168"/>
  <c r="BK129"/>
  <c r="J156"/>
  <c i="9" r="BK152"/>
  <c r="BK174"/>
  <c r="J181"/>
  <c r="BK233"/>
  <c i="10" r="J211"/>
  <c r="J165"/>
  <c r="J154"/>
  <c i="11" r="BK200"/>
  <c r="J161"/>
  <c r="BK213"/>
  <c i="12" r="J205"/>
  <c r="BK156"/>
  <c r="J103"/>
  <c i="13" r="BK281"/>
  <c r="J277"/>
  <c r="BK162"/>
  <c i="14" r="J132"/>
  <c i="15" r="BK348"/>
  <c r="J296"/>
  <c r="J344"/>
  <c r="J226"/>
  <c r="J221"/>
  <c i="16" r="BK241"/>
  <c r="BK196"/>
  <c r="BK366"/>
  <c r="J111"/>
  <c r="J335"/>
  <c i="17" r="J276"/>
  <c r="J360"/>
  <c r="BK96"/>
  <c r="J306"/>
  <c i="18" r="BK268"/>
  <c r="BK196"/>
  <c r="J214"/>
  <c i="19" r="J302"/>
  <c r="J176"/>
  <c r="J264"/>
  <c r="J283"/>
  <c i="20" r="BK151"/>
  <c r="J131"/>
  <c r="BK141"/>
  <c i="21" r="J92"/>
  <c r="BK306"/>
  <c r="J176"/>
  <c i="22" r="BK226"/>
  <c r="J271"/>
  <c r="J191"/>
  <c r="BK171"/>
  <c r="BK136"/>
  <c i="23" r="BK111"/>
  <c r="BK291"/>
  <c r="J146"/>
  <c r="BK136"/>
  <c i="24" r="J101"/>
  <c r="J201"/>
  <c i="25" r="J216"/>
  <c r="BK92"/>
  <c r="BK244"/>
  <c r="J116"/>
  <c i="26" r="BK425"/>
  <c r="BK415"/>
  <c r="J338"/>
  <c r="J278"/>
  <c r="BK343"/>
  <c r="J233"/>
  <c i="2" r="J242"/>
  <c r="BK164"/>
  <c r="J258"/>
  <c r="J129"/>
  <c i="3" r="J250"/>
  <c r="J159"/>
  <c r="BK241"/>
  <c i="4" r="J176"/>
  <c r="J218"/>
  <c r="J245"/>
  <c r="J166"/>
  <c i="5" r="BK281"/>
  <c r="BK173"/>
  <c r="J170"/>
  <c i="6" r="J196"/>
  <c r="BK153"/>
  <c r="J243"/>
  <c r="J202"/>
  <c i="7" r="J234"/>
  <c r="J204"/>
  <c i="8" r="BK232"/>
  <c r="BK158"/>
  <c r="J191"/>
  <c i="10" r="BK162"/>
  <c r="J174"/>
  <c i="11" r="J242"/>
  <c r="J134"/>
  <c i="12" r="BK236"/>
  <c r="BK134"/>
  <c r="J215"/>
  <c i="13" r="BK182"/>
  <c r="J174"/>
  <c r="BK121"/>
  <c i="14" r="J128"/>
  <c r="BK107"/>
  <c i="15" r="BK101"/>
  <c r="BK191"/>
  <c r="BK337"/>
  <c r="J141"/>
  <c i="16" r="J344"/>
  <c r="BK337"/>
  <c r="J265"/>
  <c r="J226"/>
  <c r="J181"/>
  <c r="J161"/>
  <c i="17" r="BK346"/>
  <c r="J346"/>
  <c r="J362"/>
  <c r="BK176"/>
  <c r="BK111"/>
  <c i="18" r="BK224"/>
  <c r="J116"/>
  <c r="J306"/>
  <c i="19" r="J267"/>
  <c r="BK283"/>
  <c r="BK201"/>
  <c r="J211"/>
  <c r="BK191"/>
  <c i="20" r="BK272"/>
  <c r="J101"/>
  <c r="BK136"/>
  <c r="J186"/>
  <c i="21" r="J320"/>
  <c r="BK320"/>
  <c r="J366"/>
  <c r="BK321"/>
  <c r="BK291"/>
  <c r="BK276"/>
  <c i="22" r="BK300"/>
  <c r="J306"/>
  <c i="24" r="J151"/>
  <c r="BK176"/>
  <c r="J272"/>
  <c r="J309"/>
  <c r="BK246"/>
  <c i="25" r="J236"/>
  <c r="BK330"/>
  <c r="BK101"/>
  <c r="BK328"/>
  <c r="BK191"/>
  <c i="26" r="BK143"/>
  <c r="BK238"/>
  <c r="BK302"/>
  <c r="J429"/>
  <c r="BK276"/>
  <c r="BK378"/>
  <c r="J353"/>
  <c i="2" r="J245"/>
  <c r="J249"/>
  <c r="BK169"/>
  <c i="3" r="BK283"/>
  <c r="J201"/>
  <c r="BK212"/>
  <c i="4" r="BK162"/>
  <c r="J260"/>
  <c r="BK277"/>
  <c i="5" r="BK288"/>
  <c r="J150"/>
  <c r="BK182"/>
  <c i="6" r="J155"/>
  <c r="J222"/>
  <c r="J170"/>
  <c i="7" r="BK193"/>
  <c r="BK189"/>
  <c r="J103"/>
  <c i="8" r="BK242"/>
  <c r="J162"/>
  <c r="BK152"/>
  <c i="9" r="BK150"/>
  <c r="J182"/>
  <c r="BK208"/>
  <c r="BK229"/>
  <c r="J95"/>
  <c i="10" r="BK198"/>
  <c r="BK190"/>
  <c r="BK108"/>
  <c i="11" r="BK168"/>
  <c r="J153"/>
  <c r="BK192"/>
  <c i="12" r="J238"/>
  <c r="J222"/>
  <c r="J244"/>
  <c i="13" r="J214"/>
  <c r="J287"/>
  <c r="J118"/>
  <c i="14" r="J124"/>
  <c r="J113"/>
  <c i="15" r="J366"/>
  <c r="J216"/>
  <c r="J335"/>
  <c r="BK161"/>
  <c i="16" r="J321"/>
  <c r="BK248"/>
  <c r="J171"/>
  <c r="BK92"/>
  <c i="17" r="J141"/>
  <c r="BK301"/>
  <c r="BK350"/>
  <c r="J358"/>
  <c i="18" r="BK277"/>
  <c r="J308"/>
  <c r="BK306"/>
  <c r="J120"/>
  <c i="19" r="BK251"/>
  <c r="BK136"/>
  <c r="J92"/>
  <c i="20" r="J216"/>
  <c r="J176"/>
  <c r="BK201"/>
  <c i="21" r="J196"/>
  <c r="BK369"/>
  <c r="J249"/>
  <c r="J126"/>
  <c i="22" r="J221"/>
  <c r="J136"/>
  <c r="J310"/>
  <c r="J256"/>
  <c i="23" r="BK213"/>
  <c r="BK299"/>
  <c r="J299"/>
  <c r="BK297"/>
  <c r="BK101"/>
  <c i="24" r="J277"/>
  <c r="BK214"/>
  <c r="BK111"/>
  <c r="BK196"/>
  <c r="J265"/>
  <c r="J230"/>
  <c i="25" r="J211"/>
  <c r="J166"/>
  <c r="J101"/>
  <c r="BK349"/>
  <c i="26" r="BK208"/>
  <c r="J218"/>
  <c r="BK444"/>
  <c r="J113"/>
  <c r="BK401"/>
  <c i="2" r="J262"/>
  <c r="BK242"/>
  <c r="BK180"/>
  <c r="BK224"/>
  <c i="3" r="BK184"/>
  <c r="BK225"/>
  <c r="J197"/>
  <c r="BK104"/>
  <c i="4" r="BK212"/>
  <c r="J267"/>
  <c r="BK289"/>
  <c i="5" r="J225"/>
  <c r="J188"/>
  <c r="BK95"/>
  <c i="6" r="J129"/>
  <c r="J147"/>
  <c r="J110"/>
  <c i="7" r="J187"/>
  <c r="J202"/>
  <c r="BK172"/>
  <c i="8" r="J193"/>
  <c r="J207"/>
  <c r="BK134"/>
  <c i="9" r="J185"/>
  <c r="BK194"/>
  <c r="BK231"/>
  <c r="BK173"/>
  <c i="10" r="J242"/>
  <c r="BK111"/>
  <c i="11" r="BK164"/>
  <c r="J132"/>
  <c i="12" r="BK200"/>
  <c r="J144"/>
  <c r="BK183"/>
  <c i="13" r="J222"/>
  <c r="J281"/>
  <c r="BK176"/>
  <c r="BK178"/>
  <c i="14" r="J110"/>
  <c i="15" r="J111"/>
  <c r="J116"/>
  <c r="J324"/>
  <c r="BK354"/>
  <c i="16" r="J146"/>
  <c r="BK311"/>
  <c r="BK281"/>
  <c r="BK111"/>
  <c i="17" r="J344"/>
  <c r="BK366"/>
  <c r="J126"/>
  <c r="BK141"/>
  <c i="18" r="BK207"/>
  <c r="J178"/>
  <c r="BK255"/>
  <c i="19" r="J288"/>
  <c r="BK216"/>
  <c r="J116"/>
  <c i="20" r="BK196"/>
  <c r="J306"/>
  <c r="J263"/>
  <c r="BK236"/>
  <c i="21" r="J301"/>
  <c r="BK362"/>
  <c r="BK236"/>
  <c i="22" r="BK312"/>
  <c r="J251"/>
  <c i="23" r="J166"/>
  <c r="J176"/>
  <c r="J301"/>
  <c r="BK306"/>
  <c i="24" r="J225"/>
  <c r="BK216"/>
  <c i="25" r="J335"/>
  <c r="BK316"/>
  <c r="J330"/>
  <c r="J250"/>
  <c i="26" r="J431"/>
  <c r="BK397"/>
  <c r="J388"/>
  <c r="J415"/>
  <c r="J442"/>
  <c r="BK98"/>
  <c i="2" r="BK299"/>
  <c r="J194"/>
  <c r="J213"/>
  <c i="3" r="J220"/>
  <c r="J138"/>
  <c r="BK181"/>
  <c r="BK95"/>
  <c i="4" r="J184"/>
  <c r="J173"/>
  <c r="BK279"/>
  <c i="5" r="BK208"/>
  <c r="BK178"/>
  <c r="BK267"/>
  <c i="6" r="BK121"/>
  <c r="BK215"/>
  <c r="J185"/>
  <c i="7" r="J189"/>
  <c r="J95"/>
  <c r="BK204"/>
  <c r="BK134"/>
  <c i="8" r="J215"/>
  <c r="J137"/>
  <c r="J236"/>
  <c i="9" r="BK159"/>
  <c r="J188"/>
  <c r="J173"/>
  <c i="10" r="BK242"/>
  <c r="J252"/>
  <c r="J192"/>
  <c r="BK165"/>
  <c i="11" r="BK126"/>
  <c r="J196"/>
  <c r="BK188"/>
  <c r="J120"/>
  <c i="12" r="BK107"/>
  <c r="BK152"/>
  <c r="BK144"/>
  <c i="13" r="BK199"/>
  <c r="BK273"/>
  <c r="J233"/>
  <c i="14" r="BK143"/>
  <c r="J94"/>
  <c i="15" r="J161"/>
  <c r="J96"/>
  <c r="J211"/>
  <c r="J131"/>
  <c i="16" r="BK221"/>
  <c r="BK166"/>
  <c r="J360"/>
  <c r="BK335"/>
  <c r="BK231"/>
  <c i="17" r="J311"/>
  <c r="J206"/>
  <c r="BK206"/>
  <c r="BK296"/>
  <c i="18" r="J302"/>
  <c r="BK245"/>
  <c r="J264"/>
  <c r="J206"/>
  <c r="BK290"/>
  <c i="19" r="BK106"/>
  <c r="BK225"/>
  <c r="BK96"/>
  <c r="J181"/>
  <c i="20" r="J201"/>
  <c r="J121"/>
  <c r="J146"/>
  <c i="21" r="BK201"/>
  <c r="BK364"/>
  <c r="BK301"/>
  <c r="J231"/>
  <c i="22" r="J297"/>
  <c r="J287"/>
  <c r="BK121"/>
  <c r="J316"/>
  <c r="J295"/>
  <c i="23" r="BK201"/>
  <c r="J297"/>
  <c r="BK214"/>
  <c i="24" r="BK302"/>
  <c r="J191"/>
  <c i="25" r="BK260"/>
  <c r="BK201"/>
  <c r="BK250"/>
  <c r="J244"/>
  <c i="26" r="BK435"/>
  <c r="J394"/>
  <c r="J333"/>
  <c r="J375"/>
  <c r="BK363"/>
  <c r="J323"/>
  <c i="2" r="BK226"/>
  <c r="J208"/>
  <c r="BK152"/>
  <c r="J232"/>
  <c r="BK137"/>
  <c i="3" r="J289"/>
  <c r="J154"/>
  <c r="J248"/>
  <c r="BK179"/>
  <c i="4" r="J199"/>
  <c i="5" r="BK283"/>
  <c r="BK245"/>
  <c r="J214"/>
  <c r="BK140"/>
  <c i="6" r="BK118"/>
  <c r="J205"/>
  <c r="BK134"/>
  <c i="7" r="J158"/>
  <c r="J215"/>
  <c r="J121"/>
  <c i="8" r="J226"/>
  <c r="J148"/>
  <c i="9" r="J283"/>
  <c r="J248"/>
  <c r="J241"/>
  <c r="J288"/>
  <c i="10" r="BK196"/>
  <c r="BK181"/>
  <c r="J156"/>
  <c r="BK95"/>
  <c i="11" r="J177"/>
  <c r="BK214"/>
  <c r="BK158"/>
  <c r="BK142"/>
  <c i="12" r="J110"/>
  <c r="J95"/>
  <c i="13" r="J208"/>
  <c r="J225"/>
  <c r="J229"/>
  <c r="J122"/>
  <c i="14" r="BK141"/>
  <c i="15" r="BK369"/>
  <c r="J369"/>
  <c r="BK352"/>
  <c r="J320"/>
  <c i="16" r="BK371"/>
  <c r="BK201"/>
  <c r="J306"/>
  <c r="J211"/>
  <c i="17" r="J369"/>
  <c r="J286"/>
  <c r="J296"/>
  <c r="J191"/>
  <c i="18" r="BK271"/>
  <c r="J229"/>
  <c r="J111"/>
  <c i="19" r="BK298"/>
  <c r="J251"/>
  <c r="J225"/>
  <c i="20" r="BK116"/>
  <c r="J241"/>
  <c i="21" r="J346"/>
  <c r="J281"/>
  <c r="BK255"/>
  <c r="J260"/>
  <c i="22" r="J330"/>
  <c r="J308"/>
  <c r="J206"/>
  <c r="BK146"/>
  <c r="J176"/>
  <c i="23" r="BK241"/>
  <c r="J272"/>
  <c r="BK269"/>
  <c i="24" r="J121"/>
  <c r="BK283"/>
  <c r="BK304"/>
  <c r="BK181"/>
  <c i="25" r="J111"/>
  <c r="BK166"/>
  <c r="BK116"/>
  <c r="J366"/>
  <c i="26" r="J118"/>
  <c r="J407"/>
  <c r="BK407"/>
  <c r="J390"/>
  <c r="BK183"/>
  <c i="2" r="J150"/>
  <c r="BK191"/>
  <c r="J264"/>
  <c r="J95"/>
  <c i="3" r="BK229"/>
  <c r="J225"/>
  <c r="BK233"/>
  <c i="4" r="BK260"/>
  <c r="BK188"/>
  <c r="J118"/>
  <c r="BK118"/>
  <c i="5" r="J166"/>
  <c r="J279"/>
  <c r="J212"/>
  <c r="J184"/>
  <c i="6" r="BK189"/>
  <c r="BK148"/>
  <c r="BK172"/>
  <c i="7" r="J228"/>
  <c r="BK110"/>
  <c r="J222"/>
  <c r="J155"/>
  <c i="8" r="BK131"/>
  <c r="BK165"/>
  <c i="9" r="BK273"/>
  <c r="BK287"/>
  <c r="J247"/>
  <c r="BK184"/>
  <c i="10" r="BK254"/>
  <c r="J213"/>
  <c i="11" r="J198"/>
  <c r="J225"/>
  <c r="J179"/>
  <c i="12" r="BK103"/>
  <c r="J232"/>
  <c r="BK155"/>
  <c i="13" r="BK212"/>
  <c r="J199"/>
  <c r="J173"/>
  <c i="14" r="J130"/>
  <c i="15" r="J136"/>
  <c r="BK156"/>
  <c r="BK171"/>
  <c r="J92"/>
  <c i="16" r="BK236"/>
  <c r="J276"/>
  <c r="BK249"/>
  <c i="17" r="BK364"/>
  <c r="BK306"/>
  <c r="J335"/>
  <c i="18" r="BK302"/>
  <c r="J106"/>
  <c r="BK168"/>
  <c i="19" r="J256"/>
  <c r="BK181"/>
  <c r="BK171"/>
  <c i="20" r="J280"/>
  <c r="BK186"/>
  <c r="BK269"/>
  <c i="21" r="BK265"/>
  <c r="BK126"/>
  <c r="BK371"/>
  <c r="J348"/>
  <c r="BK249"/>
  <c i="22" r="J284"/>
  <c r="BK116"/>
  <c r="BK314"/>
  <c r="J240"/>
  <c i="23" r="J295"/>
  <c r="J206"/>
  <c r="J256"/>
  <c i="24" r="J111"/>
  <c r="J220"/>
  <c r="J304"/>
  <c i="25" r="BK246"/>
  <c r="BK313"/>
  <c r="BK291"/>
  <c r="J255"/>
  <c i="26" r="J368"/>
  <c r="BK263"/>
  <c r="J203"/>
  <c r="J363"/>
  <c r="BK198"/>
  <c i="2" r="BK129"/>
  <c r="J292"/>
  <c r="J236"/>
  <c i="3" r="BK248"/>
  <c r="J181"/>
  <c r="BK182"/>
  <c r="J281"/>
  <c i="4" r="J277"/>
  <c r="J185"/>
  <c r="J273"/>
  <c r="BK184"/>
  <c i="5" r="BK154"/>
  <c r="BK248"/>
  <c r="J231"/>
  <c i="6" r="J159"/>
  <c r="BK196"/>
  <c r="BK137"/>
  <c i="7" r="BK170"/>
  <c r="J118"/>
  <c r="BK129"/>
  <c i="8" r="J181"/>
  <c r="BK187"/>
  <c r="J185"/>
  <c i="10" r="J225"/>
  <c i="11" r="BK181"/>
  <c r="BK202"/>
  <c r="BK211"/>
  <c i="12" r="J196"/>
  <c r="BK153"/>
  <c i="24" r="J141"/>
  <c i="25" r="J186"/>
  <c r="J226"/>
  <c r="J357"/>
  <c i="2" l="1" r="BK120"/>
  <c r="J120"/>
  <c r="J62"/>
  <c r="P147"/>
  <c r="T197"/>
  <c r="R266"/>
  <c i="3" r="BK172"/>
  <c r="J172"/>
  <c r="J67"/>
  <c r="T187"/>
  <c r="BK249"/>
  <c r="J249"/>
  <c r="J70"/>
  <c r="P286"/>
  <c r="P285"/>
  <c i="4" r="BK94"/>
  <c r="P94"/>
  <c r="R94"/>
  <c r="T94"/>
  <c r="R149"/>
  <c r="P165"/>
  <c r="P187"/>
  <c r="P249"/>
  <c r="T286"/>
  <c r="T285"/>
  <c i="5" r="BK120"/>
  <c r="J120"/>
  <c r="J62"/>
  <c r="R149"/>
  <c r="BK165"/>
  <c r="J165"/>
  <c r="J66"/>
  <c r="R172"/>
  <c r="BK224"/>
  <c r="J224"/>
  <c r="J69"/>
  <c r="BK249"/>
  <c r="J249"/>
  <c r="J70"/>
  <c r="T286"/>
  <c r="T285"/>
  <c i="6" r="BK109"/>
  <c r="J109"/>
  <c r="J62"/>
  <c i="7" r="BK94"/>
  <c r="J94"/>
  <c r="J61"/>
  <c r="BK109"/>
  <c r="J109"/>
  <c r="J62"/>
  <c r="R124"/>
  <c r="BK146"/>
  <c r="J146"/>
  <c r="J67"/>
  <c r="R161"/>
  <c r="T206"/>
  <c i="8" r="T94"/>
  <c r="T109"/>
  <c r="T124"/>
  <c r="T140"/>
  <c r="T146"/>
  <c r="R161"/>
  <c r="P195"/>
  <c r="T206"/>
  <c r="P241"/>
  <c r="P240"/>
  <c i="9" r="BK94"/>
  <c r="R94"/>
  <c r="R120"/>
  <c r="R149"/>
  <c r="BK165"/>
  <c r="BK172"/>
  <c r="J172"/>
  <c r="J67"/>
  <c r="T172"/>
  <c r="T187"/>
  <c r="R224"/>
  <c r="T249"/>
  <c r="T286"/>
  <c r="T285"/>
  <c i="10" r="P94"/>
  <c r="T94"/>
  <c r="P110"/>
  <c r="BK129"/>
  <c r="J129"/>
  <c r="J63"/>
  <c r="R129"/>
  <c r="BK145"/>
  <c r="T145"/>
  <c r="BK167"/>
  <c r="J167"/>
  <c r="J68"/>
  <c r="R167"/>
  <c r="BK215"/>
  <c r="J215"/>
  <c r="J70"/>
  <c r="P215"/>
  <c r="BK251"/>
  <c r="J251"/>
  <c r="J72"/>
  <c r="P251"/>
  <c r="P250"/>
  <c i="11" r="BK94"/>
  <c r="J94"/>
  <c r="J61"/>
  <c r="P110"/>
  <c r="T129"/>
  <c r="BK145"/>
  <c r="J145"/>
  <c r="J66"/>
  <c r="BK167"/>
  <c r="J167"/>
  <c r="J68"/>
  <c i="12" r="R94"/>
  <c r="BK124"/>
  <c r="J124"/>
  <c r="J63"/>
  <c r="BK146"/>
  <c r="J146"/>
  <c r="J67"/>
  <c r="T146"/>
  <c r="T206"/>
  <c r="R241"/>
  <c r="R240"/>
  <c i="13" r="P94"/>
  <c r="R120"/>
  <c r="P172"/>
  <c r="T172"/>
  <c r="P224"/>
  <c r="R249"/>
  <c r="T286"/>
  <c r="T285"/>
  <c i="14" r="R100"/>
  <c r="R99"/>
  <c i="15" r="R91"/>
  <c r="R317"/>
  <c r="R316"/>
  <c r="BK343"/>
  <c r="J343"/>
  <c r="J69"/>
  <c i="16" r="P91"/>
  <c r="T250"/>
  <c r="R317"/>
  <c r="R316"/>
  <c r="R323"/>
  <c r="BK343"/>
  <c r="J343"/>
  <c r="J69"/>
  <c i="17" r="T91"/>
  <c r="BK317"/>
  <c r="J317"/>
  <c r="J64"/>
  <c r="R323"/>
  <c r="T343"/>
  <c r="T342"/>
  <c i="18" r="T91"/>
  <c r="P289"/>
  <c r="P288"/>
  <c i="19" r="BK215"/>
  <c r="J215"/>
  <c r="J62"/>
  <c r="T269"/>
  <c r="T291"/>
  <c r="T290"/>
  <c i="20" r="BK91"/>
  <c r="R215"/>
  <c r="R268"/>
  <c r="T288"/>
  <c r="T287"/>
  <c i="21" r="P91"/>
  <c r="R250"/>
  <c r="P323"/>
  <c r="BK343"/>
  <c r="J343"/>
  <c r="J69"/>
  <c i="22" r="BK91"/>
  <c r="J91"/>
  <c r="J61"/>
  <c r="P225"/>
  <c r="P303"/>
  <c r="P302"/>
  <c i="23" r="P215"/>
  <c r="P268"/>
  <c r="R288"/>
  <c r="R287"/>
  <c i="24" r="T91"/>
  <c r="BK262"/>
  <c r="J262"/>
  <c r="J64"/>
  <c r="P268"/>
  <c r="R289"/>
  <c r="R288"/>
  <c i="25" r="P245"/>
  <c r="R312"/>
  <c r="R311"/>
  <c r="P325"/>
  <c r="T338"/>
  <c r="T337"/>
  <c i="2" r="P120"/>
  <c r="T147"/>
  <c r="R163"/>
  <c r="R197"/>
  <c r="P266"/>
  <c i="3" r="R94"/>
  <c r="R120"/>
  <c r="R149"/>
  <c r="BK165"/>
  <c r="J165"/>
  <c r="J66"/>
  <c r="R187"/>
  <c r="R249"/>
  <c r="T286"/>
  <c r="T285"/>
  <c i="4" r="BK120"/>
  <c r="J120"/>
  <c r="J62"/>
  <c r="P149"/>
  <c r="R165"/>
  <c r="T172"/>
  <c r="P224"/>
  <c r="T224"/>
  <c r="BK286"/>
  <c r="J286"/>
  <c r="J72"/>
  <c i="5" r="P94"/>
  <c r="P120"/>
  <c r="T149"/>
  <c r="P172"/>
  <c r="T172"/>
  <c r="P224"/>
  <c r="R249"/>
  <c r="R286"/>
  <c r="R285"/>
  <c i="6" r="P94"/>
  <c r="R109"/>
  <c r="R124"/>
  <c r="P140"/>
  <c r="P146"/>
  <c r="BK161"/>
  <c r="J161"/>
  <c r="J68"/>
  <c r="R161"/>
  <c r="R195"/>
  <c r="P206"/>
  <c r="P241"/>
  <c r="P240"/>
  <c i="7" r="T94"/>
  <c r="P124"/>
  <c r="BK140"/>
  <c r="J140"/>
  <c r="J66"/>
  <c r="BK161"/>
  <c r="J161"/>
  <c r="J68"/>
  <c r="BK206"/>
  <c r="J206"/>
  <c r="J70"/>
  <c r="P241"/>
  <c r="P240"/>
  <c i="8" r="R94"/>
  <c r="R93"/>
  <c r="R109"/>
  <c r="R124"/>
  <c r="P146"/>
  <c r="BK161"/>
  <c r="J161"/>
  <c r="J68"/>
  <c r="BK195"/>
  <c r="J195"/>
  <c r="J69"/>
  <c r="P206"/>
  <c r="R241"/>
  <c r="R240"/>
  <c i="9" r="T94"/>
  <c r="T120"/>
  <c r="T149"/>
  <c r="R165"/>
  <c r="BK187"/>
  <c r="J187"/>
  <c r="J68"/>
  <c r="BK224"/>
  <c r="J224"/>
  <c r="J69"/>
  <c r="P224"/>
  <c r="R249"/>
  <c r="P286"/>
  <c r="P285"/>
  <c i="10" r="BK94"/>
  <c r="J94"/>
  <c r="J61"/>
  <c r="R110"/>
  <c r="T129"/>
  <c r="P145"/>
  <c r="BK152"/>
  <c r="J152"/>
  <c r="J67"/>
  <c r="R152"/>
  <c r="P167"/>
  <c r="BK204"/>
  <c r="J204"/>
  <c r="J69"/>
  <c r="T204"/>
  <c r="T215"/>
  <c r="R251"/>
  <c r="R250"/>
  <c i="11" r="BK110"/>
  <c r="J110"/>
  <c r="J62"/>
  <c r="R129"/>
  <c r="P145"/>
  <c r="T145"/>
  <c r="T167"/>
  <c r="R215"/>
  <c r="R251"/>
  <c r="R250"/>
  <c i="12" r="BK94"/>
  <c r="R109"/>
  <c r="R140"/>
  <c r="R161"/>
  <c r="BK195"/>
  <c r="J195"/>
  <c r="J69"/>
  <c r="R195"/>
  <c r="BK241"/>
  <c r="J241"/>
  <c r="J72"/>
  <c i="13" r="P120"/>
  <c r="R149"/>
  <c r="BK165"/>
  <c r="J165"/>
  <c r="J66"/>
  <c r="BK187"/>
  <c r="J187"/>
  <c r="J68"/>
  <c r="R224"/>
  <c r="T224"/>
  <c r="BK286"/>
  <c r="BK285"/>
  <c r="J285"/>
  <c r="J71"/>
  <c i="14" r="BK87"/>
  <c r="BK86"/>
  <c r="J86"/>
  <c r="J60"/>
  <c r="T87"/>
  <c r="T86"/>
  <c i="15" r="P91"/>
  <c r="T250"/>
  <c r="BK323"/>
  <c r="J323"/>
  <c r="J66"/>
  <c r="P343"/>
  <c r="P342"/>
  <c i="16" r="BK250"/>
  <c r="J250"/>
  <c r="J62"/>
  <c r="BK330"/>
  <c r="J330"/>
  <c r="J67"/>
  <c r="R343"/>
  <c r="R342"/>
  <c i="17" r="BK91"/>
  <c r="J91"/>
  <c r="J61"/>
  <c r="BK250"/>
  <c r="J250"/>
  <c r="J62"/>
  <c r="T323"/>
  <c r="BK343"/>
  <c r="BK342"/>
  <c r="J342"/>
  <c r="J68"/>
  <c i="18" r="R209"/>
  <c r="BK261"/>
  <c r="BK260"/>
  <c r="J260"/>
  <c r="J63"/>
  <c r="BK267"/>
  <c r="J267"/>
  <c r="J66"/>
  <c r="R267"/>
  <c r="T276"/>
  <c r="R289"/>
  <c r="R288"/>
  <c i="19" r="R91"/>
  <c r="BK263"/>
  <c r="J263"/>
  <c r="J64"/>
  <c r="BK269"/>
  <c r="J269"/>
  <c r="J66"/>
  <c r="BK291"/>
  <c r="J291"/>
  <c r="J69"/>
  <c i="20" r="T91"/>
  <c r="BK262"/>
  <c r="BK261"/>
  <c r="J261"/>
  <c r="J63"/>
  <c r="BK268"/>
  <c r="BK288"/>
  <c r="BK287"/>
  <c r="J287"/>
  <c r="J68"/>
  <c i="21" r="BK250"/>
  <c r="J250"/>
  <c r="J62"/>
  <c r="T317"/>
  <c r="T316"/>
  <c r="R343"/>
  <c r="R342"/>
  <c i="22" r="BK225"/>
  <c r="J225"/>
  <c r="J62"/>
  <c r="R277"/>
  <c r="R276"/>
  <c r="R303"/>
  <c r="R302"/>
  <c i="23" r="P91"/>
  <c r="R215"/>
  <c r="T262"/>
  <c r="T261"/>
  <c r="BK275"/>
  <c r="J275"/>
  <c r="J67"/>
  <c r="R275"/>
  <c i="24" r="P91"/>
  <c r="BK215"/>
  <c r="J215"/>
  <c r="J62"/>
  <c r="P262"/>
  <c r="P261"/>
  <c r="T268"/>
  <c r="P289"/>
  <c r="P288"/>
  <c i="25" r="P91"/>
  <c r="P90"/>
  <c r="T245"/>
  <c r="P312"/>
  <c r="P311"/>
  <c r="BK318"/>
  <c r="J318"/>
  <c r="J66"/>
  <c r="T318"/>
  <c r="R338"/>
  <c r="R337"/>
  <c i="26" r="T92"/>
  <c r="R374"/>
  <c r="R373"/>
  <c r="P387"/>
  <c i="2" r="BK94"/>
  <c r="J94"/>
  <c r="J61"/>
  <c r="T120"/>
  <c r="T163"/>
  <c r="BK197"/>
  <c r="J197"/>
  <c r="J68"/>
  <c r="BK266"/>
  <c r="J266"/>
  <c r="J70"/>
  <c i="3" r="T94"/>
  <c r="T120"/>
  <c r="T149"/>
  <c r="R165"/>
  <c r="T172"/>
  <c r="P224"/>
  <c r="R224"/>
  <c r="BK286"/>
  <c r="J286"/>
  <c r="J72"/>
  <c i="4" r="T120"/>
  <c r="T165"/>
  <c r="T187"/>
  <c r="R249"/>
  <c r="P286"/>
  <c r="P285"/>
  <c i="5" r="BK94"/>
  <c r="R120"/>
  <c r="BK172"/>
  <c r="J172"/>
  <c r="J67"/>
  <c r="BK187"/>
  <c r="J187"/>
  <c r="J68"/>
  <c r="T249"/>
  <c i="6" r="R94"/>
  <c r="R93"/>
  <c r="T109"/>
  <c r="T124"/>
  <c r="BK140"/>
  <c r="J140"/>
  <c r="J66"/>
  <c r="BK146"/>
  <c r="J146"/>
  <c r="J67"/>
  <c r="R146"/>
  <c r="T146"/>
  <c r="P161"/>
  <c r="BK195"/>
  <c r="J195"/>
  <c r="J69"/>
  <c r="T195"/>
  <c r="R206"/>
  <c r="BK241"/>
  <c r="J241"/>
  <c r="J72"/>
  <c r="R241"/>
  <c r="R240"/>
  <c i="7" r="T109"/>
  <c r="P146"/>
  <c r="T146"/>
  <c r="BK195"/>
  <c r="J195"/>
  <c r="J69"/>
  <c r="R195"/>
  <c r="T195"/>
  <c r="R241"/>
  <c r="R240"/>
  <c i="8" r="BK94"/>
  <c r="P109"/>
  <c r="P124"/>
  <c r="R140"/>
  <c r="R146"/>
  <c r="P161"/>
  <c r="R195"/>
  <c r="BK206"/>
  <c r="J206"/>
  <c r="J70"/>
  <c r="T241"/>
  <c r="T240"/>
  <c i="9" r="P120"/>
  <c r="P149"/>
  <c r="T165"/>
  <c r="P187"/>
  <c r="BK249"/>
  <c r="J249"/>
  <c r="J70"/>
  <c i="11" r="R94"/>
  <c r="T110"/>
  <c r="BK152"/>
  <c r="J152"/>
  <c r="J67"/>
  <c r="P167"/>
  <c r="T215"/>
  <c i="12" r="P109"/>
  <c r="T124"/>
  <c r="T140"/>
  <c r="P161"/>
  <c r="P206"/>
  <c r="T241"/>
  <c r="T240"/>
  <c i="13" r="BK94"/>
  <c r="J94"/>
  <c r="J61"/>
  <c r="T120"/>
  <c r="BK172"/>
  <c r="J172"/>
  <c r="J67"/>
  <c r="R172"/>
  <c r="BK224"/>
  <c r="J224"/>
  <c r="J69"/>
  <c r="BK249"/>
  <c r="J249"/>
  <c r="J70"/>
  <c r="P286"/>
  <c r="P285"/>
  <c i="14" r="P87"/>
  <c r="P86"/>
  <c r="R87"/>
  <c r="R86"/>
  <c r="R85"/>
  <c i="15" r="T91"/>
  <c r="BK317"/>
  <c r="J317"/>
  <c r="J64"/>
  <c r="P323"/>
  <c r="T323"/>
  <c r="P330"/>
  <c r="R330"/>
  <c i="16" r="R91"/>
  <c r="P250"/>
  <c r="T317"/>
  <c r="T316"/>
  <c r="T323"/>
  <c r="T343"/>
  <c r="T342"/>
  <c i="17" r="R91"/>
  <c r="R250"/>
  <c r="P317"/>
  <c r="P316"/>
  <c r="BK323"/>
  <c r="J323"/>
  <c r="J66"/>
  <c r="P330"/>
  <c r="R330"/>
  <c r="T330"/>
  <c i="18" r="R91"/>
  <c r="BK209"/>
  <c r="J209"/>
  <c r="J62"/>
  <c r="T261"/>
  <c r="T260"/>
  <c r="T267"/>
  <c r="T266"/>
  <c r="R276"/>
  <c r="T289"/>
  <c r="T288"/>
  <c i="19" r="P91"/>
  <c r="R215"/>
  <c r="R263"/>
  <c r="R262"/>
  <c r="R269"/>
  <c r="R291"/>
  <c r="R290"/>
  <c i="20" r="R91"/>
  <c r="R90"/>
  <c r="R262"/>
  <c r="R261"/>
  <c r="P268"/>
  <c r="P288"/>
  <c r="P287"/>
  <c i="21" r="BK91"/>
  <c r="J91"/>
  <c r="J61"/>
  <c r="T250"/>
  <c r="BK323"/>
  <c r="T343"/>
  <c r="T342"/>
  <c i="22" r="T91"/>
  <c r="P277"/>
  <c r="P276"/>
  <c r="T303"/>
  <c r="T302"/>
  <c i="23" r="T91"/>
  <c r="BK262"/>
  <c r="J262"/>
  <c r="J64"/>
  <c r="R268"/>
  <c r="R267"/>
  <c r="T288"/>
  <c r="T287"/>
  <c i="24" r="P215"/>
  <c r="T262"/>
  <c r="T261"/>
  <c r="P276"/>
  <c r="R276"/>
  <c i="25" r="T91"/>
  <c r="T90"/>
  <c r="T312"/>
  <c r="T311"/>
  <c r="R318"/>
  <c r="BK338"/>
  <c r="J338"/>
  <c r="J69"/>
  <c i="26" r="BK92"/>
  <c r="J92"/>
  <c r="J61"/>
  <c r="T277"/>
  <c r="T374"/>
  <c r="T373"/>
  <c r="BK400"/>
  <c r="J400"/>
  <c r="J70"/>
  <c i="2" r="P94"/>
  <c r="P93"/>
  <c r="R120"/>
  <c r="P163"/>
  <c r="P197"/>
  <c r="T266"/>
  <c i="3" r="P172"/>
  <c r="BK187"/>
  <c r="J187"/>
  <c r="J68"/>
  <c r="T249"/>
  <c i="4" r="BK149"/>
  <c r="J149"/>
  <c r="J63"/>
  <c r="BK165"/>
  <c r="J165"/>
  <c r="J66"/>
  <c r="R172"/>
  <c r="BK224"/>
  <c r="J224"/>
  <c r="J69"/>
  <c r="BK249"/>
  <c r="J249"/>
  <c r="J70"/>
  <c i="5" r="T120"/>
  <c r="T165"/>
  <c r="T187"/>
  <c r="T224"/>
  <c r="P286"/>
  <c r="P285"/>
  <c i="6" r="BK94"/>
  <c r="J94"/>
  <c r="J61"/>
  <c r="P109"/>
  <c r="P124"/>
  <c r="T140"/>
  <c r="BK206"/>
  <c r="J206"/>
  <c r="J70"/>
  <c i="7" r="R94"/>
  <c r="BK124"/>
  <c r="J124"/>
  <c r="J63"/>
  <c r="P140"/>
  <c r="T161"/>
  <c r="P195"/>
  <c r="BK241"/>
  <c r="J241"/>
  <c r="J72"/>
  <c i="11" r="BK215"/>
  <c r="J215"/>
  <c r="J70"/>
  <c r="P251"/>
  <c r="P250"/>
  <c i="12" r="P94"/>
  <c r="T109"/>
  <c r="P146"/>
  <c r="R146"/>
  <c r="R206"/>
  <c r="P241"/>
  <c r="P240"/>
  <c i="13" r="BK120"/>
  <c r="J120"/>
  <c r="J62"/>
  <c r="T149"/>
  <c r="P165"/>
  <c r="R187"/>
  <c r="P249"/>
  <c r="R286"/>
  <c r="R285"/>
  <c i="14" r="T100"/>
  <c r="T99"/>
  <c i="15" r="BK91"/>
  <c r="J91"/>
  <c r="J61"/>
  <c r="BK250"/>
  <c r="J250"/>
  <c r="J62"/>
  <c r="P317"/>
  <c r="P316"/>
  <c r="T343"/>
  <c r="T342"/>
  <c i="19" r="T91"/>
  <c r="P263"/>
  <c r="P262"/>
  <c r="P278"/>
  <c r="T278"/>
  <c i="20" r="BK215"/>
  <c r="J215"/>
  <c r="J62"/>
  <c r="P262"/>
  <c r="P261"/>
  <c r="P275"/>
  <c r="T275"/>
  <c i="21" r="R91"/>
  <c r="BK317"/>
  <c r="J317"/>
  <c r="J64"/>
  <c r="R323"/>
  <c r="BK330"/>
  <c r="J330"/>
  <c r="J67"/>
  <c r="T330"/>
  <c i="22" r="R225"/>
  <c r="T277"/>
  <c r="T276"/>
  <c r="R283"/>
  <c r="BK290"/>
  <c r="J290"/>
  <c r="J67"/>
  <c r="T290"/>
  <c i="23" r="R91"/>
  <c r="P262"/>
  <c r="P261"/>
  <c r="BK268"/>
  <c r="BK267"/>
  <c r="J267"/>
  <c r="J65"/>
  <c r="P275"/>
  <c r="T275"/>
  <c i="24" r="BK91"/>
  <c r="J91"/>
  <c r="J61"/>
  <c r="R215"/>
  <c r="BK276"/>
  <c r="J276"/>
  <c r="J67"/>
  <c r="T289"/>
  <c r="T288"/>
  <c i="25" r="R91"/>
  <c r="R90"/>
  <c r="R245"/>
  <c r="BK312"/>
  <c r="J312"/>
  <c r="J64"/>
  <c r="P318"/>
  <c r="P317"/>
  <c r="R325"/>
  <c r="T325"/>
  <c i="26" r="P92"/>
  <c r="P277"/>
  <c r="P400"/>
  <c r="P399"/>
  <c i="2" r="T94"/>
  <c r="T93"/>
  <c r="R147"/>
  <c r="BK163"/>
  <c r="J163"/>
  <c r="J66"/>
  <c r="P176"/>
  <c r="R176"/>
  <c r="BK244"/>
  <c r="J244"/>
  <c r="J69"/>
  <c r="T244"/>
  <c i="3" r="BK94"/>
  <c r="P120"/>
  <c r="P149"/>
  <c r="T165"/>
  <c r="P187"/>
  <c r="P249"/>
  <c i="4" r="P120"/>
  <c r="T149"/>
  <c r="P172"/>
  <c r="BK187"/>
  <c r="J187"/>
  <c r="J68"/>
  <c r="T249"/>
  <c i="5" r="R94"/>
  <c r="R93"/>
  <c r="P149"/>
  <c r="R165"/>
  <c r="P187"/>
  <c r="R224"/>
  <c r="BK286"/>
  <c r="J286"/>
  <c r="J72"/>
  <c i="7" r="P94"/>
  <c r="R109"/>
  <c r="R140"/>
  <c r="P161"/>
  <c r="P206"/>
  <c r="T241"/>
  <c r="T240"/>
  <c i="8" r="P94"/>
  <c r="P93"/>
  <c r="BK109"/>
  <c r="J109"/>
  <c r="J62"/>
  <c r="BK124"/>
  <c r="J124"/>
  <c r="J63"/>
  <c r="BK140"/>
  <c r="J140"/>
  <c r="J66"/>
  <c r="P140"/>
  <c r="P139"/>
  <c r="BK146"/>
  <c r="J146"/>
  <c r="J67"/>
  <c r="T161"/>
  <c r="T195"/>
  <c r="R206"/>
  <c r="BK241"/>
  <c r="J241"/>
  <c r="J72"/>
  <c i="9" r="P94"/>
  <c r="P93"/>
  <c r="BK120"/>
  <c r="J120"/>
  <c r="J62"/>
  <c r="BK149"/>
  <c r="J149"/>
  <c r="J63"/>
  <c r="P165"/>
  <c r="P172"/>
  <c r="R172"/>
  <c r="R187"/>
  <c r="T224"/>
  <c r="P249"/>
  <c r="BK286"/>
  <c r="J286"/>
  <c r="J72"/>
  <c r="R286"/>
  <c r="R285"/>
  <c i="10" r="R94"/>
  <c r="R93"/>
  <c r="BK110"/>
  <c r="J110"/>
  <c r="J62"/>
  <c r="T110"/>
  <c r="P129"/>
  <c r="R145"/>
  <c r="P152"/>
  <c r="T152"/>
  <c r="T167"/>
  <c r="P204"/>
  <c r="R204"/>
  <c r="R215"/>
  <c r="T251"/>
  <c r="T250"/>
  <c i="11" r="P94"/>
  <c r="P93"/>
  <c r="R110"/>
  <c r="P129"/>
  <c r="P152"/>
  <c r="R167"/>
  <c r="P215"/>
  <c r="T251"/>
  <c r="T250"/>
  <c i="12" r="BK109"/>
  <c r="J109"/>
  <c r="J62"/>
  <c r="P124"/>
  <c r="P140"/>
  <c r="T161"/>
  <c r="P195"/>
  <c r="T195"/>
  <c i="13" r="R94"/>
  <c r="R93"/>
  <c r="BK149"/>
  <c r="J149"/>
  <c r="J63"/>
  <c r="T165"/>
  <c r="T187"/>
  <c r="T249"/>
  <c i="14" r="P100"/>
  <c r="P99"/>
  <c i="15" r="P250"/>
  <c r="R323"/>
  <c r="R322"/>
  <c r="BK330"/>
  <c r="J330"/>
  <c r="J67"/>
  <c r="T330"/>
  <c i="16" r="BK91"/>
  <c r="J91"/>
  <c r="J61"/>
  <c r="R250"/>
  <c r="BK317"/>
  <c r="J317"/>
  <c r="J64"/>
  <c r="P323"/>
  <c r="P343"/>
  <c r="P342"/>
  <c i="17" r="P91"/>
  <c r="T250"/>
  <c r="T317"/>
  <c r="T316"/>
  <c r="P323"/>
  <c r="P322"/>
  <c r="P343"/>
  <c r="P342"/>
  <c i="18" r="BK91"/>
  <c r="J91"/>
  <c r="J61"/>
  <c r="T209"/>
  <c r="P261"/>
  <c r="P260"/>
  <c r="P276"/>
  <c i="19" r="P215"/>
  <c r="P269"/>
  <c r="P268"/>
  <c r="P291"/>
  <c r="P290"/>
  <c i="20" r="T215"/>
  <c r="T268"/>
  <c r="T267"/>
  <c r="R288"/>
  <c r="R287"/>
  <c i="21" r="P250"/>
  <c r="R317"/>
  <c r="R316"/>
  <c r="P343"/>
  <c r="P342"/>
  <c i="22" r="R91"/>
  <c r="R90"/>
  <c r="BK277"/>
  <c r="J277"/>
  <c r="J64"/>
  <c r="P283"/>
  <c r="T283"/>
  <c r="T282"/>
  <c r="P290"/>
  <c r="R290"/>
  <c i="23" r="BK215"/>
  <c r="J215"/>
  <c r="J62"/>
  <c r="R262"/>
  <c r="R261"/>
  <c r="BK288"/>
  <c r="J288"/>
  <c r="J69"/>
  <c i="24" r="T215"/>
  <c r="BK268"/>
  <c r="BK267"/>
  <c r="J267"/>
  <c r="J65"/>
  <c r="T276"/>
  <c i="26" r="R277"/>
  <c r="P374"/>
  <c r="P373"/>
  <c r="BK382"/>
  <c r="J382"/>
  <c r="J67"/>
  <c r="R382"/>
  <c r="T382"/>
  <c r="R387"/>
  <c r="R400"/>
  <c r="R399"/>
  <c i="2" r="R94"/>
  <c r="R93"/>
  <c r="BK147"/>
  <c r="J147"/>
  <c r="J63"/>
  <c r="BK176"/>
  <c r="J176"/>
  <c r="J67"/>
  <c r="T176"/>
  <c r="P244"/>
  <c r="R244"/>
  <c i="3" r="P94"/>
  <c r="P93"/>
  <c r="P92"/>
  <c i="1" r="AU56"/>
  <c i="3" r="BK120"/>
  <c r="J120"/>
  <c r="J62"/>
  <c r="BK149"/>
  <c r="J149"/>
  <c r="J63"/>
  <c r="P165"/>
  <c r="P164"/>
  <c r="R172"/>
  <c r="BK224"/>
  <c r="J224"/>
  <c r="J69"/>
  <c r="T224"/>
  <c r="R286"/>
  <c r="R285"/>
  <c i="4" r="R120"/>
  <c r="BK172"/>
  <c r="J172"/>
  <c r="J67"/>
  <c r="R187"/>
  <c r="R224"/>
  <c r="R286"/>
  <c r="R285"/>
  <c i="5" r="T94"/>
  <c r="T93"/>
  <c r="BK149"/>
  <c r="J149"/>
  <c r="J63"/>
  <c r="P165"/>
  <c r="R187"/>
  <c r="P249"/>
  <c i="6" r="T94"/>
  <c r="T93"/>
  <c r="BK124"/>
  <c r="J124"/>
  <c r="J63"/>
  <c r="R140"/>
  <c r="R139"/>
  <c r="T161"/>
  <c r="P195"/>
  <c r="T206"/>
  <c r="T241"/>
  <c r="T240"/>
  <c i="7" r="P109"/>
  <c r="T124"/>
  <c r="T140"/>
  <c r="T139"/>
  <c r="R146"/>
  <c r="R206"/>
  <c i="11" r="T94"/>
  <c r="T93"/>
  <c r="BK129"/>
  <c r="J129"/>
  <c r="J63"/>
  <c r="R145"/>
  <c r="R152"/>
  <c r="T152"/>
  <c r="BK204"/>
  <c r="J204"/>
  <c r="J69"/>
  <c r="P204"/>
  <c r="R204"/>
  <c r="T204"/>
  <c r="BK251"/>
  <c r="BK250"/>
  <c r="J250"/>
  <c r="J71"/>
  <c i="12" r="T94"/>
  <c r="T93"/>
  <c r="R124"/>
  <c r="BK140"/>
  <c r="J140"/>
  <c r="J66"/>
  <c r="BK161"/>
  <c r="J161"/>
  <c r="J68"/>
  <c r="BK206"/>
  <c r="J206"/>
  <c r="J70"/>
  <c i="13" r="T94"/>
  <c r="T93"/>
  <c r="P149"/>
  <c r="R165"/>
  <c r="R164"/>
  <c r="P187"/>
  <c i="14" r="BK100"/>
  <c r="J100"/>
  <c r="J63"/>
  <c i="15" r="R250"/>
  <c r="T317"/>
  <c r="T316"/>
  <c r="R343"/>
  <c r="R342"/>
  <c i="16" r="T91"/>
  <c r="T90"/>
  <c r="P317"/>
  <c r="P316"/>
  <c r="BK323"/>
  <c r="J323"/>
  <c r="J66"/>
  <c r="P330"/>
  <c r="R330"/>
  <c r="T330"/>
  <c i="17" r="P250"/>
  <c r="R317"/>
  <c r="R316"/>
  <c r="BK330"/>
  <c r="J330"/>
  <c r="J67"/>
  <c r="R343"/>
  <c r="R342"/>
  <c i="18" r="P91"/>
  <c r="P90"/>
  <c r="P89"/>
  <c i="1" r="AU71"/>
  <c i="18" r="P209"/>
  <c r="R261"/>
  <c r="R260"/>
  <c r="P267"/>
  <c r="P266"/>
  <c r="BK276"/>
  <c r="J276"/>
  <c r="J67"/>
  <c r="BK289"/>
  <c r="J289"/>
  <c r="J69"/>
  <c i="19" r="BK91"/>
  <c r="J91"/>
  <c r="J61"/>
  <c r="T215"/>
  <c r="T263"/>
  <c r="T262"/>
  <c r="BK278"/>
  <c r="J278"/>
  <c r="J67"/>
  <c r="R278"/>
  <c i="20" r="P91"/>
  <c r="P90"/>
  <c r="P215"/>
  <c r="T262"/>
  <c r="T261"/>
  <c r="BK275"/>
  <c r="J275"/>
  <c r="J67"/>
  <c r="R275"/>
  <c i="21" r="T91"/>
  <c r="T90"/>
  <c r="P317"/>
  <c r="P316"/>
  <c r="T323"/>
  <c r="T322"/>
  <c r="P330"/>
  <c r="R330"/>
  <c i="22" r="P91"/>
  <c r="P90"/>
  <c r="T225"/>
  <c r="BK283"/>
  <c r="BK282"/>
  <c r="J282"/>
  <c r="J65"/>
  <c r="BK303"/>
  <c r="J303"/>
  <c r="J69"/>
  <c i="23" r="BK91"/>
  <c r="T215"/>
  <c r="T268"/>
  <c r="T267"/>
  <c r="P288"/>
  <c r="P287"/>
  <c i="24" r="R91"/>
  <c r="R90"/>
  <c r="R89"/>
  <c r="R262"/>
  <c r="R261"/>
  <c r="R268"/>
  <c r="R267"/>
  <c r="BK289"/>
  <c r="J289"/>
  <c r="J69"/>
  <c i="25" r="BK91"/>
  <c r="BK245"/>
  <c r="J245"/>
  <c r="J62"/>
  <c r="BK325"/>
  <c r="J325"/>
  <c r="J67"/>
  <c r="P338"/>
  <c r="P337"/>
  <c i="26" r="R92"/>
  <c r="R91"/>
  <c r="BK277"/>
  <c r="J277"/>
  <c r="J62"/>
  <c r="BK374"/>
  <c r="BK373"/>
  <c r="J373"/>
  <c r="J63"/>
  <c r="P382"/>
  <c r="P379"/>
  <c r="BK387"/>
  <c r="J387"/>
  <c r="J68"/>
  <c r="T387"/>
  <c r="T400"/>
  <c r="T399"/>
  <c i="9" r="BK161"/>
  <c r="J161"/>
  <c r="J64"/>
  <c i="10" r="BK141"/>
  <c r="J141"/>
  <c r="J64"/>
  <c i="6" r="BK136"/>
  <c r="J136"/>
  <c r="J64"/>
  <c i="12" r="BK136"/>
  <c r="J136"/>
  <c r="J64"/>
  <c i="2" r="BK308"/>
  <c r="J308"/>
  <c r="J72"/>
  <c i="4" r="BK161"/>
  <c r="J161"/>
  <c r="J64"/>
  <c i="7" r="BK136"/>
  <c r="J136"/>
  <c r="J64"/>
  <c i="11" r="BK141"/>
  <c r="J141"/>
  <c r="J64"/>
  <c i="13" r="BK161"/>
  <c r="J161"/>
  <c r="J64"/>
  <c i="2" r="BK159"/>
  <c r="J159"/>
  <c r="J64"/>
  <c i="5" r="BK161"/>
  <c r="J161"/>
  <c r="J64"/>
  <c i="26" r="BK380"/>
  <c r="J380"/>
  <c r="J66"/>
  <c i="8" r="BK136"/>
  <c r="J136"/>
  <c r="J64"/>
  <c i="2" r="E48"/>
  <c i="3" r="BK161"/>
  <c r="J161"/>
  <c r="J64"/>
  <c i="14" r="BK146"/>
  <c r="J146"/>
  <c r="J65"/>
  <c i="26" r="J52"/>
  <c r="BE108"/>
  <c r="BE143"/>
  <c r="BE158"/>
  <c r="BE243"/>
  <c r="BE302"/>
  <c r="BE377"/>
  <c r="BE394"/>
  <c r="BE397"/>
  <c r="BE417"/>
  <c r="E48"/>
  <c r="BE93"/>
  <c r="BE118"/>
  <c r="BE163"/>
  <c r="BE188"/>
  <c r="BE228"/>
  <c r="BE258"/>
  <c r="BE263"/>
  <c r="BE268"/>
  <c r="BE278"/>
  <c r="BE287"/>
  <c r="BE297"/>
  <c r="BE338"/>
  <c r="BE348"/>
  <c r="BE358"/>
  <c r="BE388"/>
  <c r="BE401"/>
  <c r="BE431"/>
  <c i="25" r="J91"/>
  <c r="J61"/>
  <c r="BK337"/>
  <c r="J337"/>
  <c r="J68"/>
  <c i="26" r="J54"/>
  <c r="BE128"/>
  <c r="BE173"/>
  <c r="BE193"/>
  <c r="BE275"/>
  <c r="BE333"/>
  <c r="BE343"/>
  <c r="BE368"/>
  <c r="BE378"/>
  <c r="BE405"/>
  <c r="BE409"/>
  <c r="BE427"/>
  <c r="BE429"/>
  <c r="BE439"/>
  <c r="BE444"/>
  <c r="BE103"/>
  <c r="BE138"/>
  <c r="BE153"/>
  <c r="BE183"/>
  <c r="BE198"/>
  <c r="BE218"/>
  <c r="BE238"/>
  <c r="BE248"/>
  <c r="BE253"/>
  <c r="BE282"/>
  <c r="BE292"/>
  <c r="BE313"/>
  <c r="BE363"/>
  <c r="BE386"/>
  <c r="BE392"/>
  <c r="BE413"/>
  <c r="BE419"/>
  <c r="F55"/>
  <c r="BE98"/>
  <c r="BE123"/>
  <c r="BE133"/>
  <c r="BE148"/>
  <c r="BE168"/>
  <c r="BE208"/>
  <c r="BE213"/>
  <c r="BE273"/>
  <c r="BE318"/>
  <c r="BE353"/>
  <c r="BE383"/>
  <c r="BE390"/>
  <c r="BE407"/>
  <c r="BE411"/>
  <c r="BE421"/>
  <c r="BE425"/>
  <c r="BE113"/>
  <c r="BE178"/>
  <c r="BE203"/>
  <c r="BE223"/>
  <c r="BE233"/>
  <c r="BE276"/>
  <c r="BE307"/>
  <c r="BE323"/>
  <c r="BE328"/>
  <c r="BE375"/>
  <c r="BE381"/>
  <c r="BE403"/>
  <c r="BE415"/>
  <c r="BE423"/>
  <c r="BE433"/>
  <c r="BE435"/>
  <c r="BE437"/>
  <c r="BE442"/>
  <c i="25" r="BE121"/>
  <c r="BE171"/>
  <c r="BE255"/>
  <c r="BE260"/>
  <c r="BE316"/>
  <c r="BE322"/>
  <c r="BE330"/>
  <c r="BE341"/>
  <c r="BE351"/>
  <c r="BE357"/>
  <c r="BE364"/>
  <c r="E79"/>
  <c r="F86"/>
  <c r="BE106"/>
  <c r="BE111"/>
  <c r="BE136"/>
  <c r="BE243"/>
  <c r="BE306"/>
  <c r="BE332"/>
  <c r="BE353"/>
  <c i="24" r="BK261"/>
  <c r="J261"/>
  <c r="J63"/>
  <c r="J268"/>
  <c r="J66"/>
  <c i="25" r="J54"/>
  <c r="BE141"/>
  <c r="BE151"/>
  <c r="BE161"/>
  <c r="BE166"/>
  <c r="BE206"/>
  <c r="BE221"/>
  <c r="BE231"/>
  <c r="BE246"/>
  <c r="BE276"/>
  <c r="BE326"/>
  <c r="BE343"/>
  <c r="BE345"/>
  <c r="BE347"/>
  <c r="BE355"/>
  <c r="BE366"/>
  <c r="J52"/>
  <c r="BE92"/>
  <c r="BE126"/>
  <c r="BE131"/>
  <c r="BE176"/>
  <c r="BE186"/>
  <c r="BE201"/>
  <c r="BE236"/>
  <c r="BE281"/>
  <c r="BE286"/>
  <c r="BE296"/>
  <c r="BE319"/>
  <c r="BE349"/>
  <c r="BE359"/>
  <c r="BE101"/>
  <c r="BE146"/>
  <c r="BE156"/>
  <c r="BE181"/>
  <c r="BE196"/>
  <c r="BE226"/>
  <c r="BE241"/>
  <c r="BE244"/>
  <c r="BE271"/>
  <c r="BE291"/>
  <c r="BE301"/>
  <c r="BE328"/>
  <c r="BE335"/>
  <c r="BE339"/>
  <c r="BE361"/>
  <c i="24" r="BK288"/>
  <c r="J288"/>
  <c r="J68"/>
  <c i="25" r="BE96"/>
  <c r="BE116"/>
  <c r="BE191"/>
  <c r="BE211"/>
  <c r="BE216"/>
  <c r="BE250"/>
  <c r="BE265"/>
  <c r="BE313"/>
  <c r="BE315"/>
  <c i="24" r="BE141"/>
  <c r="BE196"/>
  <c r="BE236"/>
  <c r="BE241"/>
  <c r="BE272"/>
  <c r="BE277"/>
  <c r="BE294"/>
  <c r="BE309"/>
  <c i="23" r="BK287"/>
  <c r="J287"/>
  <c r="J68"/>
  <c i="24" r="J52"/>
  <c r="F86"/>
  <c r="BE126"/>
  <c r="BE151"/>
  <c r="BE171"/>
  <c r="BE201"/>
  <c r="BE214"/>
  <c r="BE274"/>
  <c r="BE302"/>
  <c i="23" r="J91"/>
  <c r="J61"/>
  <c r="J268"/>
  <c r="J66"/>
  <c i="24" r="J85"/>
  <c r="BE111"/>
  <c r="BE121"/>
  <c r="BE161"/>
  <c r="BE216"/>
  <c r="BE225"/>
  <c r="BE251"/>
  <c r="BE263"/>
  <c r="BE286"/>
  <c r="BE296"/>
  <c r="BE307"/>
  <c r="E79"/>
  <c r="BE92"/>
  <c r="BE146"/>
  <c r="BE176"/>
  <c r="BE186"/>
  <c r="BE206"/>
  <c r="BE211"/>
  <c r="BE220"/>
  <c r="BE256"/>
  <c r="BE269"/>
  <c r="BE290"/>
  <c r="BE300"/>
  <c r="BE131"/>
  <c r="BE181"/>
  <c r="BE191"/>
  <c r="BE213"/>
  <c r="BE246"/>
  <c r="BE265"/>
  <c r="BE279"/>
  <c r="BE292"/>
  <c r="BE298"/>
  <c r="BE304"/>
  <c r="BE96"/>
  <c r="BE101"/>
  <c r="BE106"/>
  <c r="BE116"/>
  <c r="BE136"/>
  <c r="BE156"/>
  <c r="BE166"/>
  <c r="BE230"/>
  <c r="BE266"/>
  <c r="BE281"/>
  <c r="BE283"/>
  <c i="23" r="F55"/>
  <c r="J85"/>
  <c r="BE96"/>
  <c r="BE131"/>
  <c r="BE201"/>
  <c r="BE213"/>
  <c r="BE246"/>
  <c r="BE282"/>
  <c r="BE299"/>
  <c r="BE308"/>
  <c i="22" r="BK276"/>
  <c r="J276"/>
  <c r="J63"/>
  <c r="BK302"/>
  <c r="J302"/>
  <c r="J68"/>
  <c i="23" r="BE126"/>
  <c r="BE151"/>
  <c r="BE161"/>
  <c r="BE181"/>
  <c r="BE214"/>
  <c r="BE285"/>
  <c r="BE289"/>
  <c i="22" r="J283"/>
  <c r="J66"/>
  <c i="23" r="E48"/>
  <c r="J52"/>
  <c r="BE92"/>
  <c r="BE111"/>
  <c r="BE186"/>
  <c r="BE220"/>
  <c r="BE278"/>
  <c r="BE293"/>
  <c r="BE306"/>
  <c r="BE136"/>
  <c r="BE141"/>
  <c r="BE166"/>
  <c r="BE191"/>
  <c r="BE216"/>
  <c r="BE230"/>
  <c r="BE265"/>
  <c r="BE272"/>
  <c r="BE276"/>
  <c r="BE295"/>
  <c r="BE106"/>
  <c r="BE121"/>
  <c r="BE156"/>
  <c r="BE171"/>
  <c r="BE206"/>
  <c r="BE211"/>
  <c r="BE256"/>
  <c r="BE263"/>
  <c r="BE266"/>
  <c r="BE280"/>
  <c r="BE291"/>
  <c r="BE303"/>
  <c r="BE101"/>
  <c r="BE116"/>
  <c r="BE146"/>
  <c r="BE176"/>
  <c r="BE196"/>
  <c r="BE225"/>
  <c r="BE236"/>
  <c r="BE241"/>
  <c r="BE251"/>
  <c r="BE269"/>
  <c r="BE297"/>
  <c r="BE301"/>
  <c i="21" r="T89"/>
  <c r="J323"/>
  <c r="J66"/>
  <c i="22" r="J52"/>
  <c r="J85"/>
  <c r="BE101"/>
  <c r="BE121"/>
  <c r="BE131"/>
  <c r="BE166"/>
  <c r="BE92"/>
  <c r="BE126"/>
  <c r="BE141"/>
  <c r="BE146"/>
  <c r="BE151"/>
  <c r="BE181"/>
  <c r="BE186"/>
  <c r="BE206"/>
  <c r="BE211"/>
  <c r="BE223"/>
  <c r="BE266"/>
  <c r="BE278"/>
  <c r="BE280"/>
  <c r="BE281"/>
  <c r="BE293"/>
  <c r="BE295"/>
  <c r="BE297"/>
  <c r="BE310"/>
  <c r="BE312"/>
  <c r="BE320"/>
  <c r="BE322"/>
  <c r="BE328"/>
  <c r="E48"/>
  <c r="F55"/>
  <c r="BE106"/>
  <c r="BE116"/>
  <c r="BE136"/>
  <c r="BE156"/>
  <c r="BE201"/>
  <c r="BE226"/>
  <c r="BE230"/>
  <c r="BE235"/>
  <c r="BE245"/>
  <c r="BE251"/>
  <c r="BE284"/>
  <c r="BE306"/>
  <c r="BE326"/>
  <c r="BE335"/>
  <c i="21" r="BK342"/>
  <c r="J342"/>
  <c r="J68"/>
  <c i="22" r="BE96"/>
  <c r="BE111"/>
  <c r="BE171"/>
  <c r="BE196"/>
  <c r="BE216"/>
  <c r="BE221"/>
  <c r="BE191"/>
  <c r="BE224"/>
  <c r="BE240"/>
  <c r="BE261"/>
  <c r="BE287"/>
  <c r="BE291"/>
  <c r="BE300"/>
  <c r="BE304"/>
  <c r="BE314"/>
  <c r="BE316"/>
  <c r="BE318"/>
  <c r="BE161"/>
  <c r="BE176"/>
  <c r="BE256"/>
  <c r="BE271"/>
  <c r="BE308"/>
  <c r="BE324"/>
  <c r="BE330"/>
  <c r="BE333"/>
  <c r="BE337"/>
  <c i="20" r="J268"/>
  <c r="J66"/>
  <c i="21" r="E79"/>
  <c r="BE106"/>
  <c r="BE111"/>
  <c r="BE126"/>
  <c r="BE161"/>
  <c r="BE206"/>
  <c r="BE226"/>
  <c r="BE231"/>
  <c r="BE246"/>
  <c r="BE281"/>
  <c r="BE346"/>
  <c r="BE348"/>
  <c r="BE92"/>
  <c r="BE101"/>
  <c r="BE141"/>
  <c r="BE146"/>
  <c r="BE186"/>
  <c r="BE201"/>
  <c r="BE241"/>
  <c r="BE251"/>
  <c r="BE255"/>
  <c r="BE306"/>
  <c r="BE333"/>
  <c r="BE337"/>
  <c r="BE352"/>
  <c r="BE360"/>
  <c r="BE362"/>
  <c r="BE364"/>
  <c r="BE369"/>
  <c i="20" r="J262"/>
  <c r="J64"/>
  <c i="21" r="J52"/>
  <c r="BE96"/>
  <c r="BE156"/>
  <c r="BE196"/>
  <c r="BE211"/>
  <c r="BE248"/>
  <c r="BE260"/>
  <c r="BE265"/>
  <c r="BE276"/>
  <c r="BE286"/>
  <c r="BE291"/>
  <c r="BE296"/>
  <c r="BE335"/>
  <c r="BE344"/>
  <c r="BE356"/>
  <c r="BE358"/>
  <c r="BE366"/>
  <c i="20" r="J91"/>
  <c r="J61"/>
  <c r="J288"/>
  <c r="J69"/>
  <c i="21" r="J54"/>
  <c r="BE136"/>
  <c r="BE181"/>
  <c r="BE320"/>
  <c r="BE327"/>
  <c r="BE331"/>
  <c r="BE371"/>
  <c r="F55"/>
  <c r="BE116"/>
  <c r="BE121"/>
  <c r="BE131"/>
  <c r="BE151"/>
  <c r="BE166"/>
  <c r="BE191"/>
  <c r="BE216"/>
  <c r="BE236"/>
  <c r="BE249"/>
  <c r="BE311"/>
  <c r="BE324"/>
  <c r="BE171"/>
  <c r="BE176"/>
  <c r="BE221"/>
  <c r="BE270"/>
  <c r="BE301"/>
  <c r="BE318"/>
  <c r="BE321"/>
  <c r="BE340"/>
  <c r="BE350"/>
  <c r="BE354"/>
  <c i="19" r="BK290"/>
  <c r="J290"/>
  <c r="J68"/>
  <c i="20" r="J54"/>
  <c r="F86"/>
  <c r="BE126"/>
  <c r="BE136"/>
  <c r="BE220"/>
  <c r="BE278"/>
  <c r="BE295"/>
  <c r="J52"/>
  <c r="E79"/>
  <c r="BE96"/>
  <c r="BE101"/>
  <c r="BE111"/>
  <c r="BE131"/>
  <c r="BE151"/>
  <c r="BE176"/>
  <c r="BE191"/>
  <c r="BE230"/>
  <c r="BE241"/>
  <c r="BE246"/>
  <c r="BE251"/>
  <c r="BE256"/>
  <c r="BE265"/>
  <c r="BE266"/>
  <c r="BE269"/>
  <c r="BE276"/>
  <c r="BE291"/>
  <c r="BE308"/>
  <c r="BE106"/>
  <c r="BE116"/>
  <c r="BE146"/>
  <c r="BE156"/>
  <c r="BE166"/>
  <c r="BE171"/>
  <c r="BE181"/>
  <c r="BE186"/>
  <c r="BE213"/>
  <c r="BE216"/>
  <c r="BE225"/>
  <c r="BE301"/>
  <c r="BE303"/>
  <c r="BE306"/>
  <c r="BE141"/>
  <c r="BE161"/>
  <c r="BE196"/>
  <c r="BE211"/>
  <c r="BE236"/>
  <c r="BE272"/>
  <c r="BE280"/>
  <c r="BE293"/>
  <c r="BE92"/>
  <c r="BE121"/>
  <c r="BE201"/>
  <c r="BE206"/>
  <c r="BE214"/>
  <c r="BE263"/>
  <c r="BE282"/>
  <c r="BE285"/>
  <c r="BE289"/>
  <c r="BE297"/>
  <c r="BE299"/>
  <c i="18" r="J261"/>
  <c r="J64"/>
  <c i="19" r="J54"/>
  <c r="BE201"/>
  <c r="BE216"/>
  <c r="BE220"/>
  <c r="BE230"/>
  <c r="BE251"/>
  <c r="BE256"/>
  <c r="BE281"/>
  <c r="BE285"/>
  <c r="BE294"/>
  <c r="BE302"/>
  <c r="BE311"/>
  <c i="18" r="BK90"/>
  <c r="J90"/>
  <c r="J60"/>
  <c i="19" r="E79"/>
  <c r="J83"/>
  <c r="BE96"/>
  <c r="BE106"/>
  <c r="BE111"/>
  <c r="BE121"/>
  <c r="BE136"/>
  <c r="BE141"/>
  <c r="BE156"/>
  <c r="BE176"/>
  <c r="F86"/>
  <c r="BE92"/>
  <c r="BE116"/>
  <c r="BE126"/>
  <c r="BE131"/>
  <c r="BE146"/>
  <c r="BE166"/>
  <c r="BE186"/>
  <c r="BE206"/>
  <c r="BE213"/>
  <c r="BE246"/>
  <c r="BE267"/>
  <c r="BE283"/>
  <c r="BE288"/>
  <c r="BE236"/>
  <c r="BE241"/>
  <c r="BE261"/>
  <c r="BE264"/>
  <c r="BE279"/>
  <c r="BE298"/>
  <c r="BE300"/>
  <c r="BE306"/>
  <c i="18" r="BK288"/>
  <c r="J288"/>
  <c r="J68"/>
  <c i="19" r="BE196"/>
  <c r="BE266"/>
  <c r="BE270"/>
  <c r="BE276"/>
  <c r="BE292"/>
  <c r="BE309"/>
  <c r="BE101"/>
  <c r="BE151"/>
  <c r="BE161"/>
  <c r="BE171"/>
  <c r="BE181"/>
  <c r="BE191"/>
  <c r="BE211"/>
  <c r="BE214"/>
  <c r="BE225"/>
  <c r="BE273"/>
  <c r="BE296"/>
  <c r="BE304"/>
  <c i="18" r="F55"/>
  <c r="BE153"/>
  <c r="BE173"/>
  <c r="BE178"/>
  <c r="BE192"/>
  <c r="BE229"/>
  <c r="BE250"/>
  <c r="BE271"/>
  <c r="BE286"/>
  <c r="BE306"/>
  <c r="E48"/>
  <c r="BE101"/>
  <c r="BE129"/>
  <c r="BE163"/>
  <c r="BE206"/>
  <c r="BE207"/>
  <c r="BE214"/>
  <c r="BE262"/>
  <c r="BE281"/>
  <c r="BE304"/>
  <c r="BE313"/>
  <c i="17" r="J343"/>
  <c r="J69"/>
  <c i="18" r="J54"/>
  <c r="BE138"/>
  <c r="BE148"/>
  <c r="BE187"/>
  <c r="BE196"/>
  <c r="BE201"/>
  <c r="BE210"/>
  <c r="BE224"/>
  <c r="BE268"/>
  <c r="BE273"/>
  <c r="BE283"/>
  <c r="BE294"/>
  <c r="BE302"/>
  <c r="BE308"/>
  <c r="BE111"/>
  <c r="BE120"/>
  <c r="BE133"/>
  <c r="BE143"/>
  <c r="BE208"/>
  <c r="BE235"/>
  <c r="BE245"/>
  <c r="BE255"/>
  <c r="J52"/>
  <c r="BE96"/>
  <c r="BE106"/>
  <c r="BE158"/>
  <c r="BE240"/>
  <c r="BE264"/>
  <c r="BE265"/>
  <c r="BE277"/>
  <c r="BE292"/>
  <c r="BE296"/>
  <c i="17" r="BK316"/>
  <c r="J316"/>
  <c r="J63"/>
  <c i="18" r="BE92"/>
  <c r="BE116"/>
  <c r="BE124"/>
  <c r="BE168"/>
  <c r="BE183"/>
  <c r="BE219"/>
  <c r="BE279"/>
  <c r="BE290"/>
  <c r="BE298"/>
  <c r="BE300"/>
  <c r="BE311"/>
  <c i="16" r="BK342"/>
  <c r="J342"/>
  <c r="J68"/>
  <c i="17" r="E79"/>
  <c r="F86"/>
  <c r="BE96"/>
  <c r="BE126"/>
  <c r="BE156"/>
  <c r="BE166"/>
  <c r="BE171"/>
  <c r="BE211"/>
  <c r="BE221"/>
  <c r="BE249"/>
  <c r="BE260"/>
  <c r="BE301"/>
  <c r="BE311"/>
  <c r="BE321"/>
  <c r="BE324"/>
  <c r="BE350"/>
  <c r="BE352"/>
  <c r="BE358"/>
  <c r="BE360"/>
  <c r="BE366"/>
  <c r="BE371"/>
  <c r="J52"/>
  <c r="J85"/>
  <c r="BE116"/>
  <c r="BE131"/>
  <c r="BE141"/>
  <c r="BE181"/>
  <c r="BE216"/>
  <c r="BE241"/>
  <c r="BE248"/>
  <c r="BE276"/>
  <c r="BE281"/>
  <c r="BE291"/>
  <c r="BE346"/>
  <c r="BE356"/>
  <c r="BE364"/>
  <c r="BE369"/>
  <c i="16" r="BK322"/>
  <c r="J322"/>
  <c r="J65"/>
  <c i="17" r="BE111"/>
  <c r="BE146"/>
  <c r="BE161"/>
  <c r="BE186"/>
  <c r="BE201"/>
  <c r="BE318"/>
  <c r="BE331"/>
  <c r="BE333"/>
  <c r="BE335"/>
  <c r="BE337"/>
  <c r="BE344"/>
  <c r="BE151"/>
  <c r="BE176"/>
  <c r="BE191"/>
  <c r="BE196"/>
  <c r="BE206"/>
  <c r="BE236"/>
  <c r="BE251"/>
  <c r="BE255"/>
  <c r="BE265"/>
  <c r="BE286"/>
  <c r="BE296"/>
  <c r="BE306"/>
  <c r="BE320"/>
  <c r="BE348"/>
  <c r="BE362"/>
  <c r="BE92"/>
  <c r="BE101"/>
  <c r="BE106"/>
  <c r="BE121"/>
  <c r="BE136"/>
  <c r="BE226"/>
  <c r="BE231"/>
  <c r="BE246"/>
  <c r="BE270"/>
  <c r="BE327"/>
  <c r="BE340"/>
  <c r="BE354"/>
  <c i="16" r="J52"/>
  <c r="BE131"/>
  <c r="BE166"/>
  <c r="BE248"/>
  <c r="BE255"/>
  <c r="BE281"/>
  <c r="BE311"/>
  <c r="BE318"/>
  <c r="BE320"/>
  <c r="F55"/>
  <c r="BE101"/>
  <c r="BE121"/>
  <c r="BE161"/>
  <c r="BE171"/>
  <c r="BE196"/>
  <c r="BE201"/>
  <c r="BE265"/>
  <c r="BE327"/>
  <c r="BE333"/>
  <c r="BE340"/>
  <c r="BE344"/>
  <c r="BE352"/>
  <c r="J54"/>
  <c r="BE146"/>
  <c r="BE176"/>
  <c r="BE211"/>
  <c r="BE221"/>
  <c r="BE231"/>
  <c r="BE270"/>
  <c r="BE350"/>
  <c r="BE362"/>
  <c r="BE371"/>
  <c i="15" r="BK316"/>
  <c r="J316"/>
  <c r="J63"/>
  <c r="BK322"/>
  <c r="J322"/>
  <c r="J65"/>
  <c i="16" r="BE92"/>
  <c r="BE156"/>
  <c r="BE249"/>
  <c r="BE260"/>
  <c r="BE286"/>
  <c r="BE301"/>
  <c r="BE348"/>
  <c r="BE358"/>
  <c r="BE366"/>
  <c r="BE369"/>
  <c i="15" r="BK90"/>
  <c r="BK89"/>
  <c r="J89"/>
  <c r="J59"/>
  <c r="BK342"/>
  <c r="J342"/>
  <c r="J68"/>
  <c i="16" r="BE116"/>
  <c r="BE126"/>
  <c r="BE151"/>
  <c r="BE181"/>
  <c r="BE191"/>
  <c r="BE206"/>
  <c r="BE216"/>
  <c r="BE241"/>
  <c r="BE246"/>
  <c r="BE251"/>
  <c r="BE276"/>
  <c r="BE296"/>
  <c r="BE324"/>
  <c r="BE335"/>
  <c r="BE354"/>
  <c r="BE356"/>
  <c r="BE360"/>
  <c r="BE364"/>
  <c r="E48"/>
  <c r="BE96"/>
  <c r="BE106"/>
  <c r="BE111"/>
  <c r="BE136"/>
  <c r="BE141"/>
  <c r="BE186"/>
  <c r="BE226"/>
  <c r="BE236"/>
  <c r="BE291"/>
  <c r="BE306"/>
  <c r="BE321"/>
  <c r="BE331"/>
  <c r="BE337"/>
  <c r="BE346"/>
  <c i="15" r="J54"/>
  <c r="F86"/>
  <c r="BE116"/>
  <c r="BE141"/>
  <c r="BE201"/>
  <c r="BE211"/>
  <c r="BE246"/>
  <c r="BE255"/>
  <c r="BE281"/>
  <c r="BE318"/>
  <c r="BE335"/>
  <c r="BE348"/>
  <c r="BE352"/>
  <c r="J52"/>
  <c r="E79"/>
  <c r="BE92"/>
  <c r="BE96"/>
  <c r="BE171"/>
  <c r="BE206"/>
  <c r="BE216"/>
  <c r="BE226"/>
  <c r="BE236"/>
  <c r="BE337"/>
  <c r="BE340"/>
  <c r="BE350"/>
  <c r="BE131"/>
  <c r="BE136"/>
  <c r="BE181"/>
  <c r="BE221"/>
  <c r="BE251"/>
  <c r="BE286"/>
  <c r="BE311"/>
  <c r="BE327"/>
  <c r="BE358"/>
  <c r="BE362"/>
  <c r="BE364"/>
  <c r="BE366"/>
  <c r="BE369"/>
  <c r="BE371"/>
  <c i="14" r="BK99"/>
  <c r="J99"/>
  <c r="J62"/>
  <c i="15" r="BE191"/>
  <c r="BE260"/>
  <c r="BE270"/>
  <c r="BE296"/>
  <c r="BE301"/>
  <c r="BE320"/>
  <c r="BE331"/>
  <c i="14" r="J87"/>
  <c r="J61"/>
  <c i="15" r="BE101"/>
  <c r="BE111"/>
  <c r="BE126"/>
  <c r="BE146"/>
  <c r="BE161"/>
  <c r="BE186"/>
  <c r="BE196"/>
  <c r="BE231"/>
  <c r="BE241"/>
  <c r="BE249"/>
  <c r="BE265"/>
  <c r="BE306"/>
  <c r="BE321"/>
  <c r="BE333"/>
  <c r="BE354"/>
  <c r="BE356"/>
  <c r="BE360"/>
  <c r="BE106"/>
  <c r="BE121"/>
  <c r="BE151"/>
  <c r="BE156"/>
  <c r="BE166"/>
  <c r="BE176"/>
  <c r="BE248"/>
  <c r="BE276"/>
  <c r="BE291"/>
  <c r="BE324"/>
  <c r="BE344"/>
  <c r="BE346"/>
  <c i="13" r="BK93"/>
  <c r="J93"/>
  <c r="J60"/>
  <c i="14" r="J52"/>
  <c r="BE101"/>
  <c r="BE110"/>
  <c r="BE130"/>
  <c r="BE147"/>
  <c r="J81"/>
  <c r="BE124"/>
  <c r="BE132"/>
  <c r="BE137"/>
  <c r="BE139"/>
  <c i="13" r="J286"/>
  <c r="J72"/>
  <c i="14" r="E48"/>
  <c r="F55"/>
  <c r="BE97"/>
  <c r="BE126"/>
  <c r="BE92"/>
  <c r="BE115"/>
  <c r="BE143"/>
  <c r="BE90"/>
  <c r="BE94"/>
  <c r="BE107"/>
  <c r="BE117"/>
  <c r="BE134"/>
  <c r="BE88"/>
  <c r="BE113"/>
  <c r="BE128"/>
  <c r="BE141"/>
  <c i="12" r="J94"/>
  <c r="J61"/>
  <c i="13" r="E48"/>
  <c r="F55"/>
  <c r="J88"/>
  <c r="BE95"/>
  <c r="BE122"/>
  <c r="BE131"/>
  <c r="BE162"/>
  <c r="BE178"/>
  <c r="BE220"/>
  <c r="BE222"/>
  <c r="BE241"/>
  <c r="BE247"/>
  <c r="BE248"/>
  <c r="BE288"/>
  <c r="J52"/>
  <c r="BE104"/>
  <c r="BE121"/>
  <c r="BE140"/>
  <c r="BE146"/>
  <c r="BE150"/>
  <c r="BE166"/>
  <c r="BE170"/>
  <c r="BE174"/>
  <c r="BE181"/>
  <c r="BE184"/>
  <c r="BE199"/>
  <c r="BE208"/>
  <c r="BE212"/>
  <c r="BE229"/>
  <c r="BE231"/>
  <c r="BE233"/>
  <c r="BE245"/>
  <c r="BE267"/>
  <c r="BE271"/>
  <c r="BE111"/>
  <c r="BE152"/>
  <c r="BE156"/>
  <c r="BE188"/>
  <c r="BE201"/>
  <c r="BE277"/>
  <c r="BE279"/>
  <c r="BE118"/>
  <c r="BE138"/>
  <c r="BE154"/>
  <c r="BE159"/>
  <c r="BE173"/>
  <c r="BE176"/>
  <c r="BE179"/>
  <c r="BE182"/>
  <c r="BE185"/>
  <c r="BE194"/>
  <c r="BE197"/>
  <c r="BE210"/>
  <c r="BE214"/>
  <c r="BE216"/>
  <c r="BE218"/>
  <c r="BE225"/>
  <c r="BE250"/>
  <c r="BE260"/>
  <c r="BE273"/>
  <c r="BE281"/>
  <c r="BE283"/>
  <c r="BE287"/>
  <c r="BE289"/>
  <c i="12" r="E48"/>
  <c r="F55"/>
  <c r="BE95"/>
  <c r="BE103"/>
  <c r="BE127"/>
  <c r="BE156"/>
  <c r="BE196"/>
  <c r="BE200"/>
  <c r="BE215"/>
  <c r="BE222"/>
  <c r="BE118"/>
  <c r="BE129"/>
  <c r="BE134"/>
  <c r="BE141"/>
  <c r="BE148"/>
  <c r="BE153"/>
  <c r="BE159"/>
  <c r="BE165"/>
  <c r="BE179"/>
  <c i="11" r="BK93"/>
  <c r="J93"/>
  <c r="J60"/>
  <c i="12" r="BE110"/>
  <c r="BE137"/>
  <c r="BE147"/>
  <c r="BE150"/>
  <c r="BE205"/>
  <c r="BE207"/>
  <c r="BE234"/>
  <c r="BE242"/>
  <c i="11" r="J251"/>
  <c r="J72"/>
  <c i="12" r="J52"/>
  <c r="J88"/>
  <c r="BE107"/>
  <c r="BE125"/>
  <c r="BE152"/>
  <c r="BE162"/>
  <c r="BE185"/>
  <c r="BE189"/>
  <c r="BE191"/>
  <c r="BE238"/>
  <c r="BE243"/>
  <c r="BE244"/>
  <c r="BE121"/>
  <c r="BE131"/>
  <c r="BE155"/>
  <c r="BE158"/>
  <c r="BE168"/>
  <c r="BE183"/>
  <c r="BE187"/>
  <c r="BE193"/>
  <c r="BE228"/>
  <c r="BE232"/>
  <c r="BE144"/>
  <c r="BE170"/>
  <c r="BE172"/>
  <c r="BE181"/>
  <c r="BE202"/>
  <c r="BE204"/>
  <c r="BE226"/>
  <c r="BE236"/>
  <c i="10" r="BK93"/>
  <c i="11" r="F89"/>
  <c r="BE95"/>
  <c r="BE111"/>
  <c r="BE134"/>
  <c r="BE139"/>
  <c r="BE146"/>
  <c r="BE150"/>
  <c r="BE156"/>
  <c r="BE159"/>
  <c r="BE161"/>
  <c r="BE162"/>
  <c r="BE179"/>
  <c r="BE196"/>
  <c r="BE205"/>
  <c r="BE242"/>
  <c i="10" r="J145"/>
  <c r="J66"/>
  <c r="BK250"/>
  <c r="J250"/>
  <c r="J71"/>
  <c i="11" r="BE104"/>
  <c r="BE126"/>
  <c r="BE154"/>
  <c r="BE164"/>
  <c r="BE177"/>
  <c r="BE194"/>
  <c r="BE200"/>
  <c r="BE236"/>
  <c r="E48"/>
  <c r="BE108"/>
  <c r="BE142"/>
  <c r="BE158"/>
  <c r="BE168"/>
  <c r="BE174"/>
  <c r="BE188"/>
  <c r="BE192"/>
  <c r="BE232"/>
  <c r="BE248"/>
  <c r="J54"/>
  <c r="BE198"/>
  <c r="BE202"/>
  <c r="BE246"/>
  <c r="BE253"/>
  <c r="BE254"/>
  <c r="J52"/>
  <c r="BE130"/>
  <c r="BE136"/>
  <c r="BE153"/>
  <c r="BE165"/>
  <c r="BE190"/>
  <c r="BE209"/>
  <c r="BE211"/>
  <c r="BE225"/>
  <c r="BE244"/>
  <c r="BE252"/>
  <c r="BE120"/>
  <c r="BE132"/>
  <c r="BE181"/>
  <c r="BE213"/>
  <c r="BE214"/>
  <c r="BE216"/>
  <c r="BE238"/>
  <c i="9" r="J165"/>
  <c r="J66"/>
  <c i="10" r="F55"/>
  <c r="BE111"/>
  <c r="BE136"/>
  <c r="BE156"/>
  <c r="BE161"/>
  <c r="BE164"/>
  <c r="BE190"/>
  <c r="BE192"/>
  <c i="9" r="J94"/>
  <c r="J61"/>
  <c i="10" r="J88"/>
  <c r="BE104"/>
  <c r="BE132"/>
  <c r="BE134"/>
  <c r="BE146"/>
  <c r="BE153"/>
  <c r="BE214"/>
  <c r="BE225"/>
  <c r="BE236"/>
  <c r="BE244"/>
  <c r="E48"/>
  <c r="BE130"/>
  <c r="BE142"/>
  <c r="BE158"/>
  <c r="BE188"/>
  <c r="BE194"/>
  <c r="BE196"/>
  <c r="BE205"/>
  <c r="BE242"/>
  <c r="BE246"/>
  <c r="BE248"/>
  <c r="BE252"/>
  <c r="J52"/>
  <c r="BE108"/>
  <c r="BE174"/>
  <c r="BE177"/>
  <c r="BE200"/>
  <c r="BE216"/>
  <c r="BE238"/>
  <c r="BE254"/>
  <c r="BE139"/>
  <c r="BE159"/>
  <c r="BE165"/>
  <c r="BE211"/>
  <c r="BE232"/>
  <c r="BE95"/>
  <c r="BE120"/>
  <c r="BE126"/>
  <c r="BE150"/>
  <c r="BE154"/>
  <c r="BE162"/>
  <c r="BE168"/>
  <c r="BE179"/>
  <c r="BE181"/>
  <c r="BE198"/>
  <c r="BE202"/>
  <c r="BE209"/>
  <c r="BE213"/>
  <c r="BE253"/>
  <c i="8" r="J94"/>
  <c r="J61"/>
  <c i="9" r="J54"/>
  <c r="F89"/>
  <c r="BE150"/>
  <c r="BE156"/>
  <c r="BE176"/>
  <c r="BE199"/>
  <c r="BE201"/>
  <c r="BE225"/>
  <c r="BE267"/>
  <c r="BE279"/>
  <c r="BE287"/>
  <c r="E48"/>
  <c r="J52"/>
  <c r="BE95"/>
  <c r="BE104"/>
  <c r="BE111"/>
  <c r="BE118"/>
  <c r="BE140"/>
  <c r="BE154"/>
  <c r="BE162"/>
  <c r="BE166"/>
  <c r="BE170"/>
  <c r="BE174"/>
  <c r="BE178"/>
  <c r="BE181"/>
  <c r="BE188"/>
  <c r="BE222"/>
  <c r="BE271"/>
  <c r="BE277"/>
  <c r="BE122"/>
  <c r="BE146"/>
  <c r="BE152"/>
  <c r="BE179"/>
  <c r="BE182"/>
  <c r="BE208"/>
  <c r="BE212"/>
  <c r="BE214"/>
  <c r="BE216"/>
  <c r="BE218"/>
  <c r="BE220"/>
  <c r="BE233"/>
  <c r="BE241"/>
  <c r="BE248"/>
  <c r="BE250"/>
  <c r="BE273"/>
  <c r="BE281"/>
  <c r="BE283"/>
  <c r="BE289"/>
  <c r="BE121"/>
  <c r="BE131"/>
  <c r="BE138"/>
  <c r="BE159"/>
  <c r="BE173"/>
  <c r="BE184"/>
  <c r="BE185"/>
  <c r="BE194"/>
  <c r="BE197"/>
  <c r="BE210"/>
  <c r="BE229"/>
  <c r="BE231"/>
  <c r="BE245"/>
  <c r="BE247"/>
  <c r="BE260"/>
  <c r="BE288"/>
  <c i="7" r="BK93"/>
  <c i="8" r="J54"/>
  <c r="J86"/>
  <c r="BE103"/>
  <c r="BE107"/>
  <c r="BE118"/>
  <c r="BE121"/>
  <c r="BE125"/>
  <c r="BE129"/>
  <c r="BE131"/>
  <c r="BE137"/>
  <c r="BE144"/>
  <c r="BE170"/>
  <c r="BE196"/>
  <c r="F55"/>
  <c r="BE95"/>
  <c r="BE148"/>
  <c r="BE172"/>
  <c r="BE181"/>
  <c r="BE200"/>
  <c r="BE202"/>
  <c r="BE242"/>
  <c r="BE243"/>
  <c r="E48"/>
  <c r="BE134"/>
  <c r="BE159"/>
  <c r="BE168"/>
  <c r="BE179"/>
  <c r="BE183"/>
  <c r="BE185"/>
  <c r="BE189"/>
  <c r="BE204"/>
  <c r="BE205"/>
  <c r="BE215"/>
  <c r="BE236"/>
  <c i="7" r="BK240"/>
  <c r="J240"/>
  <c r="J71"/>
  <c i="8" r="BE127"/>
  <c r="BE141"/>
  <c r="BE150"/>
  <c r="BE156"/>
  <c r="BE158"/>
  <c r="BE162"/>
  <c r="BE191"/>
  <c r="BE226"/>
  <c r="BE228"/>
  <c r="BE232"/>
  <c r="BE234"/>
  <c r="BE147"/>
  <c r="BE152"/>
  <c r="BE155"/>
  <c r="BE187"/>
  <c r="BE222"/>
  <c r="BE110"/>
  <c r="BE153"/>
  <c r="BE165"/>
  <c r="BE193"/>
  <c r="BE207"/>
  <c r="BE238"/>
  <c r="BE244"/>
  <c i="7" r="E48"/>
  <c r="F55"/>
  <c r="BE95"/>
  <c r="BE118"/>
  <c r="BE127"/>
  <c r="BE131"/>
  <c r="BE137"/>
  <c r="BE150"/>
  <c r="BE156"/>
  <c r="BE165"/>
  <c r="BE170"/>
  <c r="BE183"/>
  <c r="BE189"/>
  <c r="BE193"/>
  <c r="BE205"/>
  <c r="BE226"/>
  <c r="J54"/>
  <c r="J86"/>
  <c r="BE103"/>
  <c r="BE110"/>
  <c r="BE147"/>
  <c r="BE155"/>
  <c r="BE158"/>
  <c r="BE181"/>
  <c r="BE185"/>
  <c r="BE191"/>
  <c r="BE228"/>
  <c r="BE238"/>
  <c r="BE242"/>
  <c r="BE244"/>
  <c r="BE107"/>
  <c r="BE125"/>
  <c r="BE129"/>
  <c r="BE134"/>
  <c r="BE141"/>
  <c r="BE144"/>
  <c r="BE148"/>
  <c r="BE159"/>
  <c r="BE162"/>
  <c r="BE168"/>
  <c r="BE179"/>
  <c r="BE196"/>
  <c r="BE200"/>
  <c r="BE204"/>
  <c i="6" r="BK93"/>
  <c i="7" r="BE152"/>
  <c r="BE172"/>
  <c r="BE222"/>
  <c r="BE234"/>
  <c r="BE121"/>
  <c r="BE153"/>
  <c r="BE187"/>
  <c r="BE202"/>
  <c r="BE207"/>
  <c r="BE215"/>
  <c r="BE232"/>
  <c r="BE236"/>
  <c r="BE243"/>
  <c i="5" r="J94"/>
  <c r="J61"/>
  <c i="6" r="J88"/>
  <c r="BE110"/>
  <c r="BE118"/>
  <c r="BE131"/>
  <c r="BE134"/>
  <c r="BE141"/>
  <c r="BE144"/>
  <c r="BE147"/>
  <c r="BE152"/>
  <c r="BE179"/>
  <c r="BE189"/>
  <c r="BE191"/>
  <c r="BE200"/>
  <c r="BE238"/>
  <c r="BE243"/>
  <c r="J52"/>
  <c r="F89"/>
  <c r="BE125"/>
  <c r="BE127"/>
  <c r="BE155"/>
  <c r="BE183"/>
  <c r="BE196"/>
  <c r="BE202"/>
  <c r="BE205"/>
  <c r="BE215"/>
  <c r="BE228"/>
  <c r="BE234"/>
  <c r="BE236"/>
  <c r="BE242"/>
  <c r="BE244"/>
  <c r="E48"/>
  <c r="BE103"/>
  <c r="BE150"/>
  <c r="BE159"/>
  <c r="BE165"/>
  <c r="BE185"/>
  <c r="BE193"/>
  <c r="BE226"/>
  <c r="BE156"/>
  <c r="BE162"/>
  <c r="BE204"/>
  <c r="BE222"/>
  <c r="BE232"/>
  <c r="BE95"/>
  <c r="BE107"/>
  <c r="BE121"/>
  <c r="BE129"/>
  <c r="BE137"/>
  <c r="BE148"/>
  <c r="BE153"/>
  <c r="BE158"/>
  <c r="BE168"/>
  <c r="BE170"/>
  <c r="BE172"/>
  <c r="BE181"/>
  <c r="BE187"/>
  <c r="BE207"/>
  <c i="4" r="J94"/>
  <c r="J61"/>
  <c i="5" r="E48"/>
  <c r="F89"/>
  <c r="BE122"/>
  <c r="BE150"/>
  <c r="BE154"/>
  <c r="BE159"/>
  <c r="BE176"/>
  <c r="BE182"/>
  <c r="BE185"/>
  <c r="BE210"/>
  <c r="BE222"/>
  <c r="BE233"/>
  <c r="BE281"/>
  <c r="J52"/>
  <c r="BE138"/>
  <c r="BE146"/>
  <c r="BE166"/>
  <c r="BE184"/>
  <c r="BE188"/>
  <c r="BE197"/>
  <c r="BE216"/>
  <c r="BE225"/>
  <c r="BE245"/>
  <c r="BE248"/>
  <c r="BE267"/>
  <c r="BE279"/>
  <c r="BE283"/>
  <c r="J54"/>
  <c r="BE95"/>
  <c r="BE140"/>
  <c r="BE152"/>
  <c r="BE156"/>
  <c r="BE178"/>
  <c r="BE179"/>
  <c r="BE199"/>
  <c r="BE208"/>
  <c r="BE212"/>
  <c r="BE220"/>
  <c r="BE241"/>
  <c r="BE260"/>
  <c r="BE271"/>
  <c r="BE111"/>
  <c r="BE118"/>
  <c r="BE121"/>
  <c r="BE131"/>
  <c r="BE174"/>
  <c r="BE194"/>
  <c r="BE214"/>
  <c r="BE229"/>
  <c r="BE231"/>
  <c r="BE247"/>
  <c r="BE250"/>
  <c r="BE277"/>
  <c r="BE287"/>
  <c r="BE289"/>
  <c r="BE104"/>
  <c r="BE162"/>
  <c r="BE170"/>
  <c r="BE173"/>
  <c r="BE181"/>
  <c r="BE201"/>
  <c r="BE218"/>
  <c r="BE273"/>
  <c r="BE288"/>
  <c i="4" r="J88"/>
  <c r="BE104"/>
  <c r="BE122"/>
  <c r="BE154"/>
  <c r="BE162"/>
  <c r="BE182"/>
  <c r="E48"/>
  <c r="F89"/>
  <c r="BE121"/>
  <c r="BE150"/>
  <c r="BE178"/>
  <c r="BE199"/>
  <c r="BE218"/>
  <c r="BE233"/>
  <c r="BE241"/>
  <c r="BE283"/>
  <c r="BE288"/>
  <c r="J52"/>
  <c r="BE95"/>
  <c r="BE111"/>
  <c r="BE131"/>
  <c r="BE152"/>
  <c r="BE156"/>
  <c r="BE194"/>
  <c r="BE212"/>
  <c r="BE216"/>
  <c r="BE231"/>
  <c r="BE245"/>
  <c r="BE250"/>
  <c r="BE271"/>
  <c r="BE279"/>
  <c i="3" r="BK285"/>
  <c r="J285"/>
  <c r="J71"/>
  <c i="4" r="BE138"/>
  <c r="BE140"/>
  <c r="BE166"/>
  <c r="BE174"/>
  <c r="BE208"/>
  <c r="BE229"/>
  <c r="BE247"/>
  <c r="BE273"/>
  <c i="3" r="J94"/>
  <c r="J61"/>
  <c i="4" r="BE118"/>
  <c r="BE170"/>
  <c r="BE176"/>
  <c r="BE179"/>
  <c r="BE220"/>
  <c r="BE222"/>
  <c r="BE225"/>
  <c r="BE267"/>
  <c r="BE277"/>
  <c r="BE281"/>
  <c r="BE287"/>
  <c r="BE289"/>
  <c r="BE146"/>
  <c r="BE159"/>
  <c r="BE173"/>
  <c r="BE181"/>
  <c r="BE184"/>
  <c r="BE185"/>
  <c r="BE188"/>
  <c r="BE197"/>
  <c r="BE201"/>
  <c r="BE210"/>
  <c r="BE214"/>
  <c r="BE248"/>
  <c r="BE260"/>
  <c i="3" r="BE104"/>
  <c r="BE156"/>
  <c r="BE170"/>
  <c r="BE176"/>
  <c r="BE201"/>
  <c r="BE220"/>
  <c r="BE250"/>
  <c r="BE267"/>
  <c r="BE271"/>
  <c r="J86"/>
  <c r="BE154"/>
  <c r="BE159"/>
  <c r="BE182"/>
  <c r="BE188"/>
  <c r="BE199"/>
  <c r="BE212"/>
  <c r="BE216"/>
  <c r="BE225"/>
  <c r="BE229"/>
  <c r="F55"/>
  <c r="BE111"/>
  <c r="BE121"/>
  <c r="BE122"/>
  <c r="BE146"/>
  <c r="BE150"/>
  <c r="BE173"/>
  <c r="BE181"/>
  <c r="BE194"/>
  <c r="BE218"/>
  <c r="BE222"/>
  <c r="BE231"/>
  <c r="BE279"/>
  <c r="BE283"/>
  <c i="2" r="BK162"/>
  <c r="J162"/>
  <c r="J65"/>
  <c i="3" r="E82"/>
  <c r="J88"/>
  <c r="BE118"/>
  <c r="BE131"/>
  <c r="BE140"/>
  <c r="BE152"/>
  <c r="BE162"/>
  <c r="BE179"/>
  <c r="BE184"/>
  <c r="BE185"/>
  <c r="BE273"/>
  <c r="BE281"/>
  <c r="BE288"/>
  <c i="2" r="BK93"/>
  <c r="J93"/>
  <c r="J60"/>
  <c i="3" r="BE138"/>
  <c r="BE166"/>
  <c r="BE210"/>
  <c r="BE214"/>
  <c r="BE233"/>
  <c r="BE245"/>
  <c r="BE248"/>
  <c r="BE260"/>
  <c r="BE95"/>
  <c r="BE174"/>
  <c r="BE178"/>
  <c r="BE197"/>
  <c r="BE208"/>
  <c r="BE241"/>
  <c r="BE247"/>
  <c r="BE277"/>
  <c r="BE287"/>
  <c r="BE289"/>
  <c i="2" r="F55"/>
  <c r="BE111"/>
  <c r="BE184"/>
  <c r="BE191"/>
  <c r="BE198"/>
  <c r="BE205"/>
  <c r="BE226"/>
  <c r="BE230"/>
  <c r="BE232"/>
  <c r="BE236"/>
  <c r="BE238"/>
  <c r="BE240"/>
  <c r="BE253"/>
  <c r="BE258"/>
  <c r="BE264"/>
  <c r="BE265"/>
  <c r="BE290"/>
  <c r="BE292"/>
  <c r="BE299"/>
  <c r="BE303"/>
  <c r="BE309"/>
  <c r="J52"/>
  <c r="BE95"/>
  <c r="BE137"/>
  <c r="BE157"/>
  <c r="BE160"/>
  <c r="BE164"/>
  <c r="BE169"/>
  <c r="BE173"/>
  <c r="BE174"/>
  <c r="BE188"/>
  <c r="BE222"/>
  <c r="BE228"/>
  <c r="BE242"/>
  <c r="BE245"/>
  <c r="BE249"/>
  <c r="BE267"/>
  <c r="BE305"/>
  <c r="BE103"/>
  <c r="BE118"/>
  <c r="BE121"/>
  <c r="BE129"/>
  <c r="BE148"/>
  <c r="BE150"/>
  <c r="BE152"/>
  <c r="BE154"/>
  <c r="BE180"/>
  <c r="BE194"/>
  <c r="BE208"/>
  <c r="BE211"/>
  <c r="BE301"/>
  <c r="J54"/>
  <c r="BE144"/>
  <c r="BE177"/>
  <c r="BE189"/>
  <c r="BE192"/>
  <c r="BE195"/>
  <c r="BE213"/>
  <c r="BE215"/>
  <c r="BE224"/>
  <c r="BE251"/>
  <c r="BE262"/>
  <c r="BE276"/>
  <c r="BE283"/>
  <c i="5" r="F35"/>
  <c i="1" r="BB58"/>
  <c i="14" r="F36"/>
  <c i="1" r="BC67"/>
  <c i="16" r="J34"/>
  <c i="1" r="AW69"/>
  <c i="23" r="F35"/>
  <c i="1" r="BB76"/>
  <c i="5" r="F37"/>
  <c i="1" r="BD58"/>
  <c i="13" r="J34"/>
  <c i="1" r="AW66"/>
  <c i="19" r="F36"/>
  <c i="1" r="BC72"/>
  <c i="3" r="F36"/>
  <c i="1" r="BC56"/>
  <c i="13" r="F35"/>
  <c i="1" r="BB66"/>
  <c i="20" r="F36"/>
  <c i="1" r="BC73"/>
  <c i="2" r="F37"/>
  <c i="1" r="BD55"/>
  <c i="6" r="F37"/>
  <c i="1" r="BD59"/>
  <c i="15" r="J34"/>
  <c i="1" r="AW68"/>
  <c i="22" r="F34"/>
  <c i="1" r="BA75"/>
  <c i="26" r="F37"/>
  <c i="1" r="BD79"/>
  <c i="3" r="F35"/>
  <c i="1" r="BB56"/>
  <c i="9" r="J34"/>
  <c i="1" r="AW62"/>
  <c i="15" r="F35"/>
  <c i="1" r="BB68"/>
  <c i="23" r="J34"/>
  <c i="1" r="AW76"/>
  <c i="25" r="F35"/>
  <c i="1" r="BB78"/>
  <c i="8" r="F36"/>
  <c i="1" r="BC61"/>
  <c i="12" r="F35"/>
  <c i="1" r="BB65"/>
  <c i="20" r="F35"/>
  <c i="1" r="BB73"/>
  <c i="3" r="F34"/>
  <c i="1" r="BA56"/>
  <c i="7" r="F34"/>
  <c i="1" r="BA60"/>
  <c i="12" r="F37"/>
  <c i="1" r="BD65"/>
  <c i="22" r="F37"/>
  <c i="1" r="BD75"/>
  <c i="7" r="J34"/>
  <c i="1" r="AW60"/>
  <c i="10" r="F34"/>
  <c i="1" r="BA63"/>
  <c i="12" r="J34"/>
  <c i="1" r="AW65"/>
  <c i="15" r="F36"/>
  <c i="1" r="BC68"/>
  <c i="25" r="F36"/>
  <c i="1" r="BC78"/>
  <c i="8" r="J34"/>
  <c i="1" r="AW61"/>
  <c i="12" r="F36"/>
  <c i="1" r="BC65"/>
  <c i="17" r="J34"/>
  <c i="1" r="AW70"/>
  <c i="26" r="F36"/>
  <c i="1" r="BC79"/>
  <c i="18" r="F36"/>
  <c i="1" r="BC71"/>
  <c i="23" r="F34"/>
  <c i="1" r="BA76"/>
  <c i="2" r="F36"/>
  <c i="1" r="BC55"/>
  <c i="7" r="F36"/>
  <c i="1" r="BC60"/>
  <c i="14" r="F35"/>
  <c i="1" r="BB67"/>
  <c i="18" r="F35"/>
  <c i="1" r="BB71"/>
  <c i="26" r="F34"/>
  <c i="1" r="BA79"/>
  <c i="9" r="F35"/>
  <c i="1" r="BB62"/>
  <c i="21" r="F35"/>
  <c i="1" r="BB74"/>
  <c i="26" r="F35"/>
  <c i="1" r="BB79"/>
  <c i="9" r="F37"/>
  <c i="1" r="BD62"/>
  <c i="20" r="F34"/>
  <c i="1" r="BA73"/>
  <c i="21" r="F36"/>
  <c i="1" r="BC74"/>
  <c i="2" r="J34"/>
  <c i="1" r="AW55"/>
  <c i="8" r="F35"/>
  <c i="1" r="BB61"/>
  <c i="17" r="F34"/>
  <c i="1" r="BA70"/>
  <c i="19" r="J34"/>
  <c i="1" r="AW72"/>
  <c i="21" r="J34"/>
  <c i="1" r="AW74"/>
  <c i="22" r="F36"/>
  <c i="1" r="BC75"/>
  <c i="7" r="F37"/>
  <c i="1" r="BD60"/>
  <c i="9" r="F36"/>
  <c i="1" r="BC62"/>
  <c i="19" r="F35"/>
  <c i="1" r="BB72"/>
  <c i="24" r="J34"/>
  <c i="1" r="AW77"/>
  <c i="10" r="F35"/>
  <c i="1" r="BB63"/>
  <c i="16" r="F37"/>
  <c i="1" r="BD69"/>
  <c i="21" r="F34"/>
  <c i="1" r="BA74"/>
  <c i="6" r="F35"/>
  <c i="1" r="BB59"/>
  <c i="12" r="F34"/>
  <c i="1" r="BA65"/>
  <c i="20" r="J34"/>
  <c i="1" r="AW73"/>
  <c i="4" r="J34"/>
  <c i="1" r="AW57"/>
  <c i="7" r="F35"/>
  <c i="1" r="BB60"/>
  <c i="13" r="F36"/>
  <c i="1" r="BC66"/>
  <c i="22" r="F35"/>
  <c i="1" r="BB75"/>
  <c i="3" r="J34"/>
  <c i="1" r="AW56"/>
  <c i="8" r="F37"/>
  <c i="1" r="BD61"/>
  <c i="13" r="F34"/>
  <c i="1" r="BA66"/>
  <c i="14" r="F34"/>
  <c i="1" r="BA67"/>
  <c i="16" r="F35"/>
  <c i="1" r="BB69"/>
  <c i="23" r="F36"/>
  <c i="1" r="BC76"/>
  <c i="6" r="F36"/>
  <c i="1" r="BC59"/>
  <c i="10" r="F36"/>
  <c i="1" r="BC63"/>
  <c i="18" r="J34"/>
  <c i="1" r="AW71"/>
  <c i="25" r="F37"/>
  <c i="1" r="BD78"/>
  <c i="8" r="F34"/>
  <c i="1" r="BA61"/>
  <c i="11" r="F37"/>
  <c i="1" r="BD64"/>
  <c i="24" r="F35"/>
  <c i="1" r="BB77"/>
  <c i="4" r="F35"/>
  <c i="1" r="BB57"/>
  <c i="10" r="F37"/>
  <c i="1" r="BD63"/>
  <c i="14" r="F37"/>
  <c i="1" r="BD67"/>
  <c i="19" r="F37"/>
  <c i="1" r="BD72"/>
  <c i="2" r="F35"/>
  <c i="1" r="BB55"/>
  <c i="6" r="F34"/>
  <c i="1" r="BA59"/>
  <c i="10" r="J34"/>
  <c i="1" r="AW63"/>
  <c i="16" r="F34"/>
  <c i="1" r="BA69"/>
  <c i="18" r="F34"/>
  <c i="1" r="BA71"/>
  <c i="19" r="F34"/>
  <c i="1" r="BA72"/>
  <c i="23" r="F37"/>
  <c i="1" r="BD76"/>
  <c i="3" r="F37"/>
  <c i="1" r="BD56"/>
  <c i="11" r="F34"/>
  <c i="1" r="BA64"/>
  <c i="17" r="F35"/>
  <c i="1" r="BB70"/>
  <c i="24" r="F34"/>
  <c i="1" r="BA77"/>
  <c i="26" r="J34"/>
  <c i="1" r="AW79"/>
  <c i="5" r="J34"/>
  <c i="1" r="AW58"/>
  <c i="9" r="F34"/>
  <c i="1" r="BA62"/>
  <c i="11" r="J34"/>
  <c i="1" r="AW64"/>
  <c i="13" r="F37"/>
  <c i="1" r="BD66"/>
  <c i="24" r="F37"/>
  <c i="1" r="BD77"/>
  <c i="2" r="F34"/>
  <c i="1" r="BA55"/>
  <c i="15" r="F37"/>
  <c i="1" r="BD68"/>
  <c i="21" r="F37"/>
  <c i="1" r="BD74"/>
  <c i="4" r="F36"/>
  <c i="1" r="BC57"/>
  <c i="14" r="J34"/>
  <c i="1" r="AW67"/>
  <c i="17" r="F36"/>
  <c i="1" r="BC70"/>
  <c i="5" r="F36"/>
  <c i="1" r="BC58"/>
  <c i="11" r="F36"/>
  <c i="1" r="BC64"/>
  <c i="17" r="F37"/>
  <c i="1" r="BD70"/>
  <c i="22" r="J34"/>
  <c i="1" r="AW75"/>
  <c i="24" r="F36"/>
  <c i="1" r="BC77"/>
  <c i="6" r="J34"/>
  <c i="1" r="AW59"/>
  <c i="11" r="F35"/>
  <c i="1" r="BB64"/>
  <c i="16" r="F36"/>
  <c i="1" r="BC69"/>
  <c i="25" r="F34"/>
  <c i="1" r="BA78"/>
  <c i="4" r="F34"/>
  <c i="1" r="BA57"/>
  <c i="5" r="F34"/>
  <c i="1" r="BA58"/>
  <c i="15" r="F34"/>
  <c i="1" r="BA68"/>
  <c i="18" r="F37"/>
  <c i="1" r="BD71"/>
  <c i="25" r="J34"/>
  <c i="1" r="AW78"/>
  <c i="4" r="F37"/>
  <c i="1" r="BD57"/>
  <c i="20" r="F37"/>
  <c i="1" r="BD73"/>
  <c i="26" l="1" r="R379"/>
  <c r="T379"/>
  <c r="P91"/>
  <c r="P90"/>
  <c i="1" r="AU79"/>
  <c i="12" r="P93"/>
  <c i="16" r="R90"/>
  <c i="19" r="R90"/>
  <c i="18" r="R266"/>
  <c i="15" r="P90"/>
  <c i="12" r="BK93"/>
  <c i="11" r="T144"/>
  <c i="7" r="T93"/>
  <c r="T92"/>
  <c i="21" r="P322"/>
  <c i="17" r="T90"/>
  <c i="16" r="R322"/>
  <c i="9" r="BK164"/>
  <c r="J164"/>
  <c r="J65"/>
  <c i="5" r="P164"/>
  <c i="11" r="T92"/>
  <c i="5" r="R164"/>
  <c r="R92"/>
  <c i="3" r="BK93"/>
  <c r="J93"/>
  <c r="J60"/>
  <c i="19" r="R268"/>
  <c i="11" r="R93"/>
  <c i="8" r="BK93"/>
  <c i="4" r="P164"/>
  <c i="26" r="R90"/>
  <c i="13" r="T164"/>
  <c r="T92"/>
  <c i="9" r="P164"/>
  <c r="P92"/>
  <c i="1" r="AU62"/>
  <c i="3" r="T164"/>
  <c i="21" r="R90"/>
  <c i="13" r="P164"/>
  <c i="7" r="P139"/>
  <c i="6" r="T139"/>
  <c r="T92"/>
  <c i="15" r="T90"/>
  <c i="9" r="T164"/>
  <c i="4" r="T164"/>
  <c i="3" r="T93"/>
  <c r="T92"/>
  <c i="23" r="P90"/>
  <c i="20" r="BK267"/>
  <c r="J267"/>
  <c r="J65"/>
  <c i="12" r="R139"/>
  <c i="11" r="P144"/>
  <c r="P92"/>
  <c i="1" r="AU64"/>
  <c i="9" r="R164"/>
  <c i="6" r="P93"/>
  <c i="3" r="R93"/>
  <c i="2" r="R162"/>
  <c r="R92"/>
  <c i="24" r="P267"/>
  <c i="18" r="T90"/>
  <c r="T89"/>
  <c i="17" r="R322"/>
  <c i="10" r="T144"/>
  <c r="T93"/>
  <c r="T92"/>
  <c i="8" r="T139"/>
  <c r="T93"/>
  <c r="T92"/>
  <c i="4" r="R93"/>
  <c i="11" r="R144"/>
  <c i="8" r="P92"/>
  <c i="1" r="AU61"/>
  <c i="7" r="R139"/>
  <c i="23" r="R90"/>
  <c r="R89"/>
  <c i="22" r="R282"/>
  <c r="R89"/>
  <c i="21" r="R322"/>
  <c i="7" r="R93"/>
  <c r="R92"/>
  <c i="5" r="T164"/>
  <c r="T92"/>
  <c i="21" r="BK322"/>
  <c r="J322"/>
  <c r="J65"/>
  <c i="18" r="R90"/>
  <c r="R89"/>
  <c i="16" r="T322"/>
  <c r="T89"/>
  <c i="15" r="T322"/>
  <c i="6" r="R92"/>
  <c i="5" r="BK93"/>
  <c r="J93"/>
  <c r="J60"/>
  <c i="25" r="P89"/>
  <c i="1" r="AU78"/>
  <c i="24" r="T267"/>
  <c i="12" r="R93"/>
  <c r="R92"/>
  <c i="10" r="P144"/>
  <c i="5" r="P93"/>
  <c r="P92"/>
  <c i="1" r="AU58"/>
  <c i="24" r="T90"/>
  <c r="T89"/>
  <c i="9" r="R93"/>
  <c r="R92"/>
  <c i="4" r="P93"/>
  <c r="P92"/>
  <c i="1" r="AU57"/>
  <c i="22" r="P282"/>
  <c r="P89"/>
  <c i="1" r="AU75"/>
  <c i="17" r="P90"/>
  <c r="P89"/>
  <c i="1" r="AU70"/>
  <c i="13" r="R92"/>
  <c i="12" r="P139"/>
  <c i="19" r="T90"/>
  <c i="22" r="T90"/>
  <c r="T89"/>
  <c i="19" r="P90"/>
  <c r="P89"/>
  <c i="1" r="AU72"/>
  <c i="15" r="P322"/>
  <c i="14" r="P85"/>
  <c i="1" r="AU67"/>
  <c i="12" r="T139"/>
  <c r="T92"/>
  <c i="26" r="T91"/>
  <c r="T90"/>
  <c i="25" r="T317"/>
  <c r="T89"/>
  <c i="17" r="T322"/>
  <c i="9" r="T93"/>
  <c r="T92"/>
  <c i="4" r="R164"/>
  <c i="23" r="P267"/>
  <c i="20" r="BK90"/>
  <c r="J90"/>
  <c r="J60"/>
  <c i="19" r="T268"/>
  <c i="16" r="P90"/>
  <c i="10" r="P93"/>
  <c r="P92"/>
  <c i="1" r="AU63"/>
  <c i="9" r="BK93"/>
  <c i="4" r="BK93"/>
  <c r="J93"/>
  <c r="J60"/>
  <c i="16" r="P322"/>
  <c i="10" r="R144"/>
  <c r="R92"/>
  <c i="7" r="P93"/>
  <c r="P92"/>
  <c i="1" r="AU60"/>
  <c i="2" r="P162"/>
  <c r="P92"/>
  <c i="1" r="AU55"/>
  <c i="25" r="R317"/>
  <c r="R89"/>
  <c i="23" r="T90"/>
  <c r="T89"/>
  <c i="20" r="P267"/>
  <c r="P89"/>
  <c i="1" r="AU73"/>
  <c i="17" r="R90"/>
  <c r="R89"/>
  <c i="8" r="R139"/>
  <c r="R92"/>
  <c i="3" r="R164"/>
  <c i="2" r="T162"/>
  <c r="T92"/>
  <c i="24" r="P90"/>
  <c r="P89"/>
  <c i="1" r="AU77"/>
  <c i="20" r="T90"/>
  <c r="T89"/>
  <c i="14" r="T85"/>
  <c i="6" r="P139"/>
  <c i="21" r="P90"/>
  <c r="P89"/>
  <c i="1" r="AU74"/>
  <c i="20" r="R267"/>
  <c r="R89"/>
  <c i="15" r="R90"/>
  <c r="R89"/>
  <c i="13" r="P93"/>
  <c r="P92"/>
  <c i="1" r="AU66"/>
  <c i="10" r="BK144"/>
  <c r="J144"/>
  <c r="J65"/>
  <c i="4" r="T93"/>
  <c r="T92"/>
  <c i="9" r="BK285"/>
  <c r="J285"/>
  <c r="J71"/>
  <c i="17" r="BK322"/>
  <c r="J322"/>
  <c r="J65"/>
  <c i="19" r="BK262"/>
  <c r="J262"/>
  <c r="J63"/>
  <c i="21" r="BK316"/>
  <c r="J316"/>
  <c r="J63"/>
  <c i="6" r="BK240"/>
  <c r="J240"/>
  <c r="J71"/>
  <c i="8" r="BK240"/>
  <c r="J240"/>
  <c r="J71"/>
  <c i="12" r="BK139"/>
  <c r="J139"/>
  <c r="J65"/>
  <c i="19" r="BK268"/>
  <c r="J268"/>
  <c r="J65"/>
  <c i="4" r="BK164"/>
  <c r="J164"/>
  <c r="J65"/>
  <c i="5" r="BK164"/>
  <c r="J164"/>
  <c r="J65"/>
  <c i="6" r="BK139"/>
  <c r="J139"/>
  <c r="J65"/>
  <c i="8" r="BK139"/>
  <c r="J139"/>
  <c r="J65"/>
  <c i="11" r="BK144"/>
  <c r="J144"/>
  <c r="J65"/>
  <c i="14" r="BK145"/>
  <c r="J145"/>
  <c r="J64"/>
  <c i="4" r="BK285"/>
  <c r="J285"/>
  <c r="J71"/>
  <c i="13" r="BK164"/>
  <c r="J164"/>
  <c r="J65"/>
  <c i="26" r="J374"/>
  <c r="J64"/>
  <c i="12" r="BK240"/>
  <c r="J240"/>
  <c r="J71"/>
  <c i="18" r="BK266"/>
  <c r="J266"/>
  <c r="J65"/>
  <c i="23" r="BK261"/>
  <c r="J261"/>
  <c r="J63"/>
  <c i="26" r="BK91"/>
  <c r="J91"/>
  <c r="J60"/>
  <c i="2" r="BK307"/>
  <c r="J307"/>
  <c r="J71"/>
  <c i="3" r="BK164"/>
  <c r="J164"/>
  <c r="J65"/>
  <c i="5" r="BK285"/>
  <c r="J285"/>
  <c r="J71"/>
  <c i="7" r="BK139"/>
  <c r="J139"/>
  <c r="J65"/>
  <c i="16" r="BK316"/>
  <c r="J316"/>
  <c r="J63"/>
  <c i="25" r="BK311"/>
  <c r="J311"/>
  <c r="J63"/>
  <c r="BK317"/>
  <c r="J317"/>
  <c r="J65"/>
  <c i="26" r="BK379"/>
  <c r="J379"/>
  <c r="J65"/>
  <c r="BK399"/>
  <c r="J399"/>
  <c r="J69"/>
  <c i="24" r="BK90"/>
  <c r="J90"/>
  <c r="J60"/>
  <c i="22" r="BK90"/>
  <c r="J90"/>
  <c r="J60"/>
  <c i="18" r="BK89"/>
  <c r="J89"/>
  <c r="J59"/>
  <c i="17" r="BK90"/>
  <c r="J90"/>
  <c r="J60"/>
  <c i="15" r="J90"/>
  <c r="J60"/>
  <c i="14" r="BK85"/>
  <c r="J85"/>
  <c r="J59"/>
  <c i="13" r="BK92"/>
  <c r="J92"/>
  <c r="J59"/>
  <c i="11" r="BK92"/>
  <c r="J92"/>
  <c i="10" r="BK92"/>
  <c r="J92"/>
  <c r="J59"/>
  <c r="J93"/>
  <c r="J60"/>
  <c i="7" r="BK92"/>
  <c r="J92"/>
  <c r="J59"/>
  <c r="J93"/>
  <c r="J60"/>
  <c i="6" r="J93"/>
  <c r="J60"/>
  <c i="3" r="BK92"/>
  <c r="J92"/>
  <c r="J59"/>
  <c i="2" r="BK92"/>
  <c r="J92"/>
  <c r="J59"/>
  <c i="6" r="F33"/>
  <c i="1" r="AZ59"/>
  <c i="15" r="J33"/>
  <c i="1" r="AV68"/>
  <c r="AT68"/>
  <c i="22" r="J33"/>
  <c i="1" r="AV75"/>
  <c r="AT75"/>
  <c r="BC54"/>
  <c r="W32"/>
  <c i="5" r="J33"/>
  <c i="1" r="AV58"/>
  <c r="AT58"/>
  <c i="18" r="J33"/>
  <c i="1" r="AV71"/>
  <c r="AT71"/>
  <c i="25" r="J33"/>
  <c i="1" r="AV78"/>
  <c r="AT78"/>
  <c r="BA54"/>
  <c r="AW54"/>
  <c r="AK30"/>
  <c i="3" r="F33"/>
  <c i="1" r="AZ56"/>
  <c i="7" r="J33"/>
  <c i="1" r="AV60"/>
  <c r="AT60"/>
  <c i="21" r="J33"/>
  <c i="1" r="AV74"/>
  <c r="AT74"/>
  <c i="4" r="F33"/>
  <c i="1" r="AZ57"/>
  <c i="11" r="F33"/>
  <c i="1" r="AZ64"/>
  <c i="15" r="F33"/>
  <c i="1" r="AZ68"/>
  <c i="23" r="F33"/>
  <c i="1" r="AZ76"/>
  <c i="3" r="J33"/>
  <c i="1" r="AV56"/>
  <c r="AT56"/>
  <c i="20" r="J33"/>
  <c i="1" r="AV73"/>
  <c r="AT73"/>
  <c r="BD54"/>
  <c r="W33"/>
  <c i="6" r="J33"/>
  <c i="1" r="AV59"/>
  <c r="AT59"/>
  <c i="9" r="J33"/>
  <c i="1" r="AV62"/>
  <c r="AT62"/>
  <c i="19" r="F33"/>
  <c i="1" r="AZ72"/>
  <c i="24" r="J33"/>
  <c i="1" r="AV77"/>
  <c r="AT77"/>
  <c i="14" r="J33"/>
  <c i="1" r="AV67"/>
  <c r="AT67"/>
  <c i="23" r="J33"/>
  <c i="1" r="AV76"/>
  <c r="AT76"/>
  <c i="9" r="F33"/>
  <c i="1" r="AZ62"/>
  <c i="16" r="J33"/>
  <c i="1" r="AV69"/>
  <c r="AT69"/>
  <c i="26" r="J33"/>
  <c i="1" r="AV79"/>
  <c r="AT79"/>
  <c i="10" r="F33"/>
  <c i="1" r="AZ63"/>
  <c i="11" r="J30"/>
  <c i="1" r="AG64"/>
  <c i="18" r="F33"/>
  <c i="1" r="AZ71"/>
  <c i="25" r="F33"/>
  <c i="1" r="AZ78"/>
  <c i="13" r="J33"/>
  <c i="1" r="AV66"/>
  <c r="AT66"/>
  <c i="2" r="J33"/>
  <c i="1" r="AV55"/>
  <c r="AT55"/>
  <c i="21" r="F33"/>
  <c i="1" r="AZ74"/>
  <c i="14" r="F33"/>
  <c i="1" r="AZ67"/>
  <c i="24" r="F33"/>
  <c i="1" r="AZ77"/>
  <c i="5" r="F33"/>
  <c i="1" r="AZ58"/>
  <c i="10" r="J33"/>
  <c i="1" r="AV63"/>
  <c r="AT63"/>
  <c i="17" r="F33"/>
  <c i="1" r="AZ70"/>
  <c i="26" r="F33"/>
  <c i="1" r="AZ79"/>
  <c i="8" r="F33"/>
  <c i="1" r="AZ61"/>
  <c i="12" r="J33"/>
  <c i="1" r="AV65"/>
  <c r="AT65"/>
  <c i="22" r="F33"/>
  <c i="1" r="AZ75"/>
  <c i="4" r="J33"/>
  <c i="1" r="AV57"/>
  <c r="AT57"/>
  <c i="15" r="J30"/>
  <c i="1" r="AG68"/>
  <c i="17" r="J33"/>
  <c i="1" r="AV70"/>
  <c r="AT70"/>
  <c r="BB54"/>
  <c r="AX54"/>
  <c i="8" r="J33"/>
  <c i="1" r="AV61"/>
  <c r="AT61"/>
  <c i="11" r="J33"/>
  <c i="1" r="AV64"/>
  <c r="AT64"/>
  <c i="16" r="F33"/>
  <c i="1" r="AZ69"/>
  <c i="12" r="F33"/>
  <c i="1" r="AZ65"/>
  <c i="20" r="F33"/>
  <c i="1" r="AZ73"/>
  <c i="2" r="F33"/>
  <c i="1" r="AZ55"/>
  <c i="7" r="F33"/>
  <c i="1" r="AZ60"/>
  <c i="13" r="F33"/>
  <c i="1" r="AZ66"/>
  <c i="19" r="J33"/>
  <c i="1" r="AV72"/>
  <c r="AT72"/>
  <c i="19" l="1" r="T89"/>
  <c i="3" r="R92"/>
  <c i="17" r="T89"/>
  <c i="4" r="R92"/>
  <c i="15" r="T89"/>
  <c i="11" r="R92"/>
  <c i="9" r="BK92"/>
  <c r="J92"/>
  <c i="6" r="P92"/>
  <c i="1" r="AU59"/>
  <c i="23" r="P89"/>
  <c i="1" r="AU76"/>
  <c i="21" r="R89"/>
  <c i="8" r="BK92"/>
  <c r="J92"/>
  <c r="J59"/>
  <c i="12" r="BK92"/>
  <c r="J92"/>
  <c i="19" r="R89"/>
  <c i="12" r="P92"/>
  <c i="1" r="AU65"/>
  <c i="16" r="P89"/>
  <c i="1" r="AU69"/>
  <c i="15" r="P89"/>
  <c i="1" r="AU68"/>
  <c i="16" r="R89"/>
  <c r="BK90"/>
  <c r="J90"/>
  <c r="J60"/>
  <c i="9" r="J93"/>
  <c r="J60"/>
  <c i="21" r="BK90"/>
  <c r="J90"/>
  <c r="J60"/>
  <c i="8" r="J93"/>
  <c r="J60"/>
  <c i="12" r="J93"/>
  <c r="J60"/>
  <c i="19" r="BK90"/>
  <c r="J90"/>
  <c r="J60"/>
  <c i="25" r="BK90"/>
  <c r="J90"/>
  <c r="J60"/>
  <c i="23" r="BK90"/>
  <c r="J90"/>
  <c r="J60"/>
  <c i="20" r="BK89"/>
  <c r="J89"/>
  <c r="J59"/>
  <c i="4" r="BK92"/>
  <c r="J92"/>
  <c r="J59"/>
  <c i="26" r="BK90"/>
  <c r="J90"/>
  <c r="J59"/>
  <c i="5" r="BK92"/>
  <c r="J92"/>
  <c r="J59"/>
  <c i="6" r="BK92"/>
  <c r="J92"/>
  <c r="J59"/>
  <c i="24" r="BK89"/>
  <c r="J89"/>
  <c i="22" r="BK89"/>
  <c r="J89"/>
  <c i="17" r="BK89"/>
  <c r="J89"/>
  <c r="J59"/>
  <c i="1" r="AN68"/>
  <c i="15" r="J39"/>
  <c i="1" r="AN64"/>
  <c i="11" r="J59"/>
  <c r="J39"/>
  <c i="14" r="J30"/>
  <c i="1" r="AG67"/>
  <c r="AN67"/>
  <c r="AY54"/>
  <c r="W30"/>
  <c i="24" r="J30"/>
  <c i="1" r="AG77"/>
  <c r="AN77"/>
  <c i="9" r="J30"/>
  <c i="1" r="AG62"/>
  <c i="10" r="J30"/>
  <c i="1" r="AG63"/>
  <c r="AN63"/>
  <c i="18" r="J30"/>
  <c i="1" r="AG71"/>
  <c r="AN71"/>
  <c i="7" r="J30"/>
  <c i="1" r="AG60"/>
  <c r="AN60"/>
  <c r="W31"/>
  <c i="2" r="J30"/>
  <c i="1" r="AG55"/>
  <c i="22" r="J30"/>
  <c i="1" r="AG75"/>
  <c r="AN75"/>
  <c r="AZ54"/>
  <c r="AV54"/>
  <c r="AK29"/>
  <c i="13" r="J30"/>
  <c i="1" r="AG66"/>
  <c r="AN66"/>
  <c i="12" r="J30"/>
  <c i="1" r="AG65"/>
  <c i="3" r="J30"/>
  <c i="1" r="AG56"/>
  <c r="AN56"/>
  <c i="9" l="1" r="J39"/>
  <c i="12" r="J39"/>
  <c i="21" r="BK89"/>
  <c r="J89"/>
  <c i="19" r="BK89"/>
  <c r="J89"/>
  <c r="J59"/>
  <c i="16" r="BK89"/>
  <c r="J89"/>
  <c i="12" r="J59"/>
  <c i="9" r="J59"/>
  <c i="25" r="BK89"/>
  <c r="J89"/>
  <c r="J59"/>
  <c i="23" r="BK89"/>
  <c r="J89"/>
  <c r="J59"/>
  <c i="24" r="J39"/>
  <c r="J59"/>
  <c i="22" r="J39"/>
  <c r="J59"/>
  <c i="18" r="J39"/>
  <c i="14" r="J39"/>
  <c i="13" r="J39"/>
  <c i="10" r="J39"/>
  <c i="7" r="J39"/>
  <c i="3" r="J39"/>
  <c i="2" r="J39"/>
  <c i="1" r="AN55"/>
  <c r="AN65"/>
  <c r="AN62"/>
  <c i="26" r="J30"/>
  <c i="1" r="AG79"/>
  <c r="AU54"/>
  <c r="W29"/>
  <c i="6" r="J30"/>
  <c i="1" r="AG59"/>
  <c r="AN59"/>
  <c i="8" r="J30"/>
  <c i="1" r="AG61"/>
  <c i="16" r="J30"/>
  <c i="1" r="AG69"/>
  <c r="AN69"/>
  <c i="5" r="J30"/>
  <c i="1" r="AG58"/>
  <c r="AN58"/>
  <c i="4" r="J30"/>
  <c i="1" r="AG57"/>
  <c r="AN57"/>
  <c r="AT54"/>
  <c i="21" r="J30"/>
  <c i="1" r="AG74"/>
  <c r="AN74"/>
  <c i="20" r="J30"/>
  <c i="1" r="AG73"/>
  <c r="AN73"/>
  <c i="17" r="J30"/>
  <c i="1" r="AG70"/>
  <c r="AN70"/>
  <c i="8" l="1" r="J39"/>
  <c i="20" r="J39"/>
  <c i="6" r="J39"/>
  <c i="21" r="J39"/>
  <c i="4" r="J39"/>
  <c i="16" r="J39"/>
  <c i="5" r="J39"/>
  <c i="26" r="J39"/>
  <c i="21" r="J59"/>
  <c i="16" r="J59"/>
  <c i="17" r="J39"/>
  <c i="1" r="AN61"/>
  <c r="AN79"/>
  <c i="25" r="J30"/>
  <c i="1" r="AG78"/>
  <c r="AN78"/>
  <c i="19" r="J30"/>
  <c i="1" r="AG72"/>
  <c r="AN72"/>
  <c i="23" r="J30"/>
  <c i="1" r="AG76"/>
  <c r="AN76"/>
  <c i="19" l="1" r="J39"/>
  <c i="25" r="J39"/>
  <c i="23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<sst xmlns="http://schemas.openxmlformats.org/spreadsheetml/2006/main">
  <si>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</si>
  <si>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</si>
  <si>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</si>
  <si>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</si>
  <si>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</si>
  <si>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{c7f659c3-400f-4e87-b0cc-313061fcd428}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</si>
  <si>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</si>
  <si>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</si>
  <si>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</si>
  <si>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</si>
  <si>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</si>
  <si>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</si>
  <si>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</si>
  <si>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</si>
  <si>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</si>
  <si>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</si>
  <si>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</si>
  <si>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Pionýrů, Sokolov - Oprava elektroinstalace učeben v 2.NP 2. stupně</t>
  </si>
  <si>
    <t>KSO:</t>
  </si>
  <si>
    <t/>
  </si>
  <si>
    <t>CC-CZ:</t>
  </si>
  <si>
    <t>Místo:</t>
  </si>
  <si>
    <t>Sokolov, Pionýrů 1614</t>
  </si>
  <si>
    <t>Datum:</t>
  </si>
  <si>
    <t>8. 2. 2024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</si>
  <si>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</si>
  <si>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</si>
  <si>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</si>
  <si>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</si>
  <si>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</si>
  <si>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</si>
  <si>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</si>
  <si>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</si>
  <si>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</si>
  <si>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</si>
  <si>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</si>
  <si>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</si>
  <si>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</si>
  <si>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</si>
  <si>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</si>
  <si>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</si>
  <si>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</si>
  <si>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</si>
  <si>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</si>
  <si>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</si>
  <si>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</si>
  <si>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</si>
  <si>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</si>
  <si>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</si>
  <si>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</si>
  <si>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</si>
  <si>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</si>
  <si>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</si>
  <si>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</si>
  <si>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</si>
  <si>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</si>
  <si>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</si>
  <si>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</si>
  <si>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</si>
  <si>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</si>
  <si>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</si>
  <si>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</si>
  <si>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</si>
  <si>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</si>
  <si>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</si>
  <si>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</si>
  <si>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</si>
  <si>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</si>
  <si>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</si>
  <si>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</si>
  <si>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</si>
  <si>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</si>
  <si>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</si>
  <si>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</si>
  <si>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</si>
  <si>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</si>
  <si>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</si>
  <si>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</si>
  <si>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m.č. 202 a 210 - stavební část</t>
  </si>
  <si>
    <t>STA</t>
  </si>
  <si>
    <t>1</t>
  </si>
  <si>
    <t>{1eb7915c-0919-420a-b4e9-a9084e6774da}</t>
  </si>
  <si>
    <t>2</t>
  </si>
  <si>
    <t>02</t>
  </si>
  <si>
    <t>m.č. 204 - stavební část</t>
  </si>
  <si>
    <t>{280e59db-b0bf-42c5-bdb0-0c6fb380a54b}</t>
  </si>
  <si>
    <t>03</t>
  </si>
  <si>
    <t>m.č. 205 - stavební část</t>
  </si>
  <si>
    <t>{0e4658f3-b486-4619-afca-26f5c4d47a42}</t>
  </si>
  <si>
    <t>04</t>
  </si>
  <si>
    <t>m.č. 206 - stavební část</t>
  </si>
  <si>
    <t>{fafbb8ac-59ff-4014-87b1-f069c3958d24}</t>
  </si>
  <si>
    <t>05</t>
  </si>
  <si>
    <t>m.č. 207 - stavební část</t>
  </si>
  <si>
    <t>{cd4c5483-bbb5-435d-badf-e58cdc743c08}</t>
  </si>
  <si>
    <t>06</t>
  </si>
  <si>
    <t>m.č. 208 - stavební část</t>
  </si>
  <si>
    <t>{dedae87b-cab7-4b47-91cf-acfce602c371}</t>
  </si>
  <si>
    <t>07</t>
  </si>
  <si>
    <t>m.č. 209 - stavební část</t>
  </si>
  <si>
    <t>{925fe5ad-2f35-4957-a96b-d0303506997a}</t>
  </si>
  <si>
    <t>08</t>
  </si>
  <si>
    <t>m.č. 211 - stavební část</t>
  </si>
  <si>
    <t>{6abb41b4-b31f-499b-bf88-02668f90d51a}</t>
  </si>
  <si>
    <t>09</t>
  </si>
  <si>
    <t>m.č. 212 - stavební část</t>
  </si>
  <si>
    <t>{030babdf-dca5-462a-adf5-b0eebf4d37de}</t>
  </si>
  <si>
    <t>10</t>
  </si>
  <si>
    <t>m.č. 213 - stavební část</t>
  </si>
  <si>
    <t>{e46b926d-e17a-4cf1-a216-b943b8db312c}</t>
  </si>
  <si>
    <t>11</t>
  </si>
  <si>
    <t>m.č. 214 - stavební část</t>
  </si>
  <si>
    <t>{7a83c86e-261d-43ed-aa6f-d93aebc50fbc}</t>
  </si>
  <si>
    <t>12</t>
  </si>
  <si>
    <t>m.č. 216 - stavební část</t>
  </si>
  <si>
    <t>{3e346d1b-49dc-462d-a898-9749be9ea9de}</t>
  </si>
  <si>
    <t>13</t>
  </si>
  <si>
    <t>podlaha chodby 3.NP - stavební část</t>
  </si>
  <si>
    <t>{599a44a4-ea92-44ad-af8e-53e4748752b6}</t>
  </si>
  <si>
    <t>14</t>
  </si>
  <si>
    <t>elektroinstalace m.č. 204</t>
  </si>
  <si>
    <t>{bc70aaf5-731d-4891-904b-b48c604c92cf}</t>
  </si>
  <si>
    <t>elektroinstalace m.č. 205</t>
  </si>
  <si>
    <t>{c9c35f94-8ba0-477e-8ee5-e93bb75b98b8}</t>
  </si>
  <si>
    <t>16</t>
  </si>
  <si>
    <t>elektroinstalace m.č. 206</t>
  </si>
  <si>
    <t>{8a2338b9-5ea4-4d4d-bfe6-a7230b46b4e1}</t>
  </si>
  <si>
    <t>17</t>
  </si>
  <si>
    <t>elektroinstalace m.č. 207</t>
  </si>
  <si>
    <t>{176720fa-b059-4ecc-aad4-15a033d403f5}</t>
  </si>
  <si>
    <t>18</t>
  </si>
  <si>
    <t>elektroinstalace m.č. 208</t>
  </si>
  <si>
    <t>{7d54fa40-94c9-4be2-a8d1-a481c417add6}</t>
  </si>
  <si>
    <t>19</t>
  </si>
  <si>
    <t>elektroinstalace m.č. 209</t>
  </si>
  <si>
    <t>{00e7f86a-5363-430e-87bf-6a1a187db696}</t>
  </si>
  <si>
    <t>20</t>
  </si>
  <si>
    <t>elektroinstalace m.č. 211</t>
  </si>
  <si>
    <t>{b36eca32-ea9d-488c-8fee-8cea04965c89}</t>
  </si>
  <si>
    <t>elektroinstalace m.č. 212</t>
  </si>
  <si>
    <t>{25cd4a0b-9b1a-4675-a860-c448cd521240}</t>
  </si>
  <si>
    <t>22</t>
  </si>
  <si>
    <t>elektroinstalace m.č. 213</t>
  </si>
  <si>
    <t>{7be0776e-98c7-44b8-a715-1f7a42dcaeb5}</t>
  </si>
  <si>
    <t>23</t>
  </si>
  <si>
    <t>elektroinstalace m.č. 214</t>
  </si>
  <si>
    <t>{b160eb4d-de38-44ca-88ce-924a8bba6bd7}</t>
  </si>
  <si>
    <t>24</t>
  </si>
  <si>
    <t>elektroinstalace m.č. 216</t>
  </si>
  <si>
    <t>{eae8da4d-0be0-4216-998d-0a90bf188749}</t>
  </si>
  <si>
    <t>25</t>
  </si>
  <si>
    <t>elektroinstalace m.č. 201, 202, 203, 210, 215, 217</t>
  </si>
  <si>
    <t>{5c2a9395-691e-4f20-8d36-2dc6aee3da7d}</t>
  </si>
  <si>
    <t>KRYCÍ LIST SOUPISU PRACÍ</t>
  </si>
  <si>
    <t>Objekt:</t>
  </si>
  <si>
    <t>01 - m.č. 202 a 210 -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</si>
  <si>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</si>
  <si>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</si>
  <si>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</si>
  <si>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</si>
  <si>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</si>
  <si>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</si>
  <si>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</si>
  <si>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</si>
  <si>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</si>
  <si>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</si>
  <si>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</si>
  <si>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</si>
  <si>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</si>
  <si>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</si>
  <si>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</si>
  <si>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</si>
  <si>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</si>
  <si>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</si>
  <si>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</si>
  <si>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</si>
  <si>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</si>
  <si>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</si>
  <si>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</si>
  <si>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</si>
  <si>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</si>
  <si>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</si>
  <si>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</si>
  <si>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</si>
  <si>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</si>
  <si>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</si>
  <si>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</si>
  <si>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</si>
  <si>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</si>
  <si>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</si>
  <si>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</si>
  <si>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</si>
  <si>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612325411</t>
  </si>
  <si>
    <t>Oprava vápenocementové omítky vnitřních ploch hladké, tloušťky do 20 mm stěn, v rozsahu opravované plochy do 10%</t>
  </si>
  <si>
    <t>m2</t>
  </si>
  <si>
    <t>CS ÚRS 2024 01</t>
  </si>
  <si>
    <t>4</t>
  </si>
  <si>
    <t>-144483896</t>
  </si>
  <si>
    <t>Online PSC</t>
  </si>
  <si>
    <t>https://podminky.urs.cz/item/CS_URS_2024_01/612325411</t>
  </si>
  <si>
    <t>VV</t>
  </si>
  <si>
    <t>Stěny nad olejovým soklem 10%</t>
  </si>
  <si>
    <t>(19,19+19,19+17,06+17,06+2,82+2,82+3,35+3,35)*1,96</t>
  </si>
  <si>
    <t>-(0,9+0,9-1-1-1-1-1-1-1-0,9-0,9-0,9-0,9)*0,5</t>
  </si>
  <si>
    <t>-(2,2*1,55)*3</t>
  </si>
  <si>
    <t>((2,2+1,55+1,55)*0,23)*3</t>
  </si>
  <si>
    <t>Součet</t>
  </si>
  <si>
    <t>612325412</t>
  </si>
  <si>
    <t>Oprava vápenocementové omítky vnitřních ploch hladké, tloušťky do 20 mm stěn, v rozsahu opravované plochy přes 10 do 30%</t>
  </si>
  <si>
    <t>-232477462</t>
  </si>
  <si>
    <t>https://podminky.urs.cz/item/CS_URS_2024_01/612325412</t>
  </si>
  <si>
    <t>Olejový sokl 30%</t>
  </si>
  <si>
    <t>(19,19+19,19+17,06+17,06+2,82+2,82+3,35+3,35)*1,5</t>
  </si>
  <si>
    <t>-(0,9+0,9-1-1-1-1-1-1-1-0,9-0,9-0,9-0,9)*1,5</t>
  </si>
  <si>
    <t>-(2,2*0,6)*3</t>
  </si>
  <si>
    <t>((0,6+0,6)*0,23)*3</t>
  </si>
  <si>
    <t>3</t>
  </si>
  <si>
    <t>612131121</t>
  </si>
  <si>
    <t>Podkladní a spojovací vrstva vnitřních omítaných ploch penetrace disperzní nanášená ručně stěn</t>
  </si>
  <si>
    <t>-917059811</t>
  </si>
  <si>
    <t>https://podminky.urs.cz/item/CS_URS_2024_01/612131121</t>
  </si>
  <si>
    <t>Nad olejovým soklem - 50%</t>
  </si>
  <si>
    <t>164,113*0,5</t>
  </si>
  <si>
    <t>Olejový sokl - 100%</t>
  </si>
  <si>
    <t>137,328</t>
  </si>
  <si>
    <t>612311131</t>
  </si>
  <si>
    <t>Vápenný štuk vnitřních ploch tloušťky do 3 mm svislých konstrukcí stěn</t>
  </si>
  <si>
    <t>-1447205003</t>
  </si>
  <si>
    <t>https://podminky.urs.cz/item/CS_URS_2024_01/612311131</t>
  </si>
  <si>
    <t>9</t>
  </si>
  <si>
    <t>Ostatní konstrukce a práce, bourání</t>
  </si>
  <si>
    <t>5</t>
  </si>
  <si>
    <t>978013121</t>
  </si>
  <si>
    <t>Otlučení vápenných nebo vápenocementových omítek vnitřních ploch stěn s vyškrabáním spar, s očištěním zdiva, v rozsahu přes 5 do 10 %</t>
  </si>
  <si>
    <t>-1344592923</t>
  </si>
  <si>
    <t>https://podminky.urs.cz/item/CS_URS_2024_01/978013121</t>
  </si>
  <si>
    <t>Stěny nad olejovým soklem v rozsahu 10%</t>
  </si>
  <si>
    <t>978013141</t>
  </si>
  <si>
    <t>Otlučení vápenných nebo vápenocementových omítek vnitřních ploch stěn s vyškrabáním spar, s očištěním zdiva, v rozsahu přes 10 do 30 %</t>
  </si>
  <si>
    <t>1532846694</t>
  </si>
  <si>
    <t>https://podminky.urs.cz/item/CS_URS_2024_01/978013141</t>
  </si>
  <si>
    <t>7</t>
  </si>
  <si>
    <t>949101111</t>
  </si>
  <si>
    <t>Lešení pomocné pracovní pro objekty pozemních staveb pro zatížení do 150 kg/m2, o výšce lešeňové podlahy do 1,9 m</t>
  </si>
  <si>
    <t>-1300522147</t>
  </si>
  <si>
    <t>https://podminky.urs.cz/item/CS_URS_2024_01/949101111</t>
  </si>
  <si>
    <t>(19,19+17,06)*2.82</t>
  </si>
  <si>
    <t>9,02*3,35</t>
  </si>
  <si>
    <t>(3*0,66)*2</t>
  </si>
  <si>
    <t>(0,8*0,15)*4</t>
  </si>
  <si>
    <t>8</t>
  </si>
  <si>
    <t>952901111</t>
  </si>
  <si>
    <t>Vyčištění budov nebo objektů před předáním do užívání budov bytové nebo občanské výstavby, světlé výšky podlaží do 4 m</t>
  </si>
  <si>
    <t>2126045319</t>
  </si>
  <si>
    <t>https://podminky.urs.cz/item/CS_URS_2024_01/952901111</t>
  </si>
  <si>
    <t>136,882</t>
  </si>
  <si>
    <t>997</t>
  </si>
  <si>
    <t>Přesun sutě</t>
  </si>
  <si>
    <t>997002611</t>
  </si>
  <si>
    <t>Nakládání suti a vybouraných hmot na dopravní prostředek pro vodorovné přemístění</t>
  </si>
  <si>
    <t>t</t>
  </si>
  <si>
    <t>-920617715</t>
  </si>
  <si>
    <t>https://podminky.urs.cz/item/CS_URS_2024_01/997002611</t>
  </si>
  <si>
    <t>997013212</t>
  </si>
  <si>
    <t>Vnitrostaveništní doprava suti a vybouraných hmot vodorovně do 50 m svisle ručně pro budovy a haly výšky přes 6 do 9 m</t>
  </si>
  <si>
    <t>-2010683141</t>
  </si>
  <si>
    <t>https://podminky.urs.cz/item/CS_URS_2024_01/997013212</t>
  </si>
  <si>
    <t>997013501</t>
  </si>
  <si>
    <t>Odvoz suti a vybouraných hmot na skládku nebo meziskládku se složením, na vzdálenost do 1 km</t>
  </si>
  <si>
    <t>450795232</t>
  </si>
  <si>
    <t>https://podminky.urs.cz/item/CS_URS_2024_01/997013501</t>
  </si>
  <si>
    <t>997013509</t>
  </si>
  <si>
    <t>Odvoz suti a vybouraných hmot na skládku nebo meziskládku se složením, na vzdálenost Příplatek k ceně za každý další i započatý 1 km přes 1 km</t>
  </si>
  <si>
    <t>1271482968</t>
  </si>
  <si>
    <t>https://podminky.urs.cz/item/CS_URS_2024_01/997013509</t>
  </si>
  <si>
    <t>2,491*6</t>
  </si>
  <si>
    <t>997013631</t>
  </si>
  <si>
    <t>Poplatek za uložení stavebního odpadu na skládce (skládkovné) směsného stavebního a demoličního zatříděného do Katalogu odpadů pod kódem 17 09 04</t>
  </si>
  <si>
    <t>136511505</t>
  </si>
  <si>
    <t>https://podminky.urs.cz/item/CS_URS_2024_01/997013631</t>
  </si>
  <si>
    <t>998</t>
  </si>
  <si>
    <t>Přesun hmot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</si>
  <si>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</si>
  <si>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</si>
  <si>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-1205822168</t>
  </si>
  <si>
    <t>https://podminky.urs.cz/item/CS_URS_2024_01/998018002</t>
  </si>
  <si>
    <t>PSV</t>
  </si>
  <si>
    <t>Práce a dodávky PSV</t>
  </si>
  <si>
    <t>763</t>
  </si>
  <si>
    <t>Konstrukce suché výstavby</t>
  </si>
  <si>
    <t>763131411</t>
  </si>
  <si>
    <t>Podhled ze sádrokartonových desek dvouvrstvá zavěšená spodní konstrukce z ocelových profilů CD, UD jednoduše opláštěná deskou standardní A, tl. 12,5 mm, bez izolace</t>
  </si>
  <si>
    <t>-2047251362</t>
  </si>
  <si>
    <t>https://podminky.urs.cz/item/CS_URS_2024_01/763131411</t>
  </si>
  <si>
    <t>763172352</t>
  </si>
  <si>
    <t>Montáž dvířek pro konstrukce ze sádrokartonových desek revizních jednoplášťových pro podhledy velikost (šxv) 300 x 300 mm</t>
  </si>
  <si>
    <t>kus</t>
  </si>
  <si>
    <t>1738792770</t>
  </si>
  <si>
    <t>https://podminky.urs.cz/item/CS_URS_2024_01/763172352</t>
  </si>
  <si>
    <t>Uzávěr plynu</t>
  </si>
  <si>
    <t>M</t>
  </si>
  <si>
    <t>59030711</t>
  </si>
  <si>
    <t>dvířka revizní jednokřídlá s automatickým zámkem 300x300mm</t>
  </si>
  <si>
    <t>32</t>
  </si>
  <si>
    <t>-1242051797</t>
  </si>
  <si>
    <t>998763402</t>
  </si>
  <si>
    <t>Přesun hmot pro konstrukce montované z desek stanovený procentní sazbou (%) z ceny vodorovná dopravní vzdálenost do 50 m v objektech výšky přes 6 do 12 m</t>
  </si>
  <si>
    <t>%</t>
  </si>
  <si>
    <t>459225985</t>
  </si>
  <si>
    <t>https://podminky.urs.cz/item/CS_URS_2024_01/998763402</t>
  </si>
  <si>
    <t>766</t>
  </si>
  <si>
    <t>Konstrukce truhlářské</t>
  </si>
  <si>
    <t>766662811/R</t>
  </si>
  <si>
    <t>Demontáž dveřních konstrukcí do suti prahů dveří jednokřídlových</t>
  </si>
  <si>
    <t>1814178548</t>
  </si>
  <si>
    <t>Dveře na WC</t>
  </si>
  <si>
    <t>766691914</t>
  </si>
  <si>
    <t>Ostatní práce vyvěšení nebo zavěšení křídel s případným uložením a opětovným zavěšením po provedení stavebních změn dřevěných dveřních, plochy do 2 m2</t>
  </si>
  <si>
    <t>1628023945</t>
  </si>
  <si>
    <t>https://podminky.urs.cz/item/CS_URS_2024_01/766691914</t>
  </si>
  <si>
    <t>766660001</t>
  </si>
  <si>
    <t>Montáž dveřních křídel dřevěných nebo plastových otevíravých do ocelové zárubně povrchově upravených jednokřídlových, šířky do 800 mm</t>
  </si>
  <si>
    <t>131042682</t>
  </si>
  <si>
    <t>https://podminky.urs.cz/item/CS_URS_2024_01/766660001</t>
  </si>
  <si>
    <t>61162086</t>
  </si>
  <si>
    <t>dveře jednokřídlé dřevotřískové povrch laminátový plné 800x1970-2100mm</t>
  </si>
  <si>
    <t>-1234492070</t>
  </si>
  <si>
    <t>766660729</t>
  </si>
  <si>
    <t>Montáž dveřních doplňků dveřního kování interiérového štítku s klikou</t>
  </si>
  <si>
    <t>1373169729</t>
  </si>
  <si>
    <t>https://podminky.urs.cz/item/CS_URS_2024_01/766660729</t>
  </si>
  <si>
    <t>54914620/R</t>
  </si>
  <si>
    <t>kování dveřní klika/klika - výběr dle investora</t>
  </si>
  <si>
    <t>-2038485941</t>
  </si>
  <si>
    <t>766660728</t>
  </si>
  <si>
    <t>Montáž dveřních doplňků dveřního kování interiérového zámku</t>
  </si>
  <si>
    <t>1444521884</t>
  </si>
  <si>
    <t>https://podminky.urs.cz/item/CS_URS_2024_01/766660728</t>
  </si>
  <si>
    <t>26</t>
  </si>
  <si>
    <t>54964150</t>
  </si>
  <si>
    <t>vložka zámková cylindrická oboustranná+4 klíče</t>
  </si>
  <si>
    <t>1774758395</t>
  </si>
  <si>
    <t>27</t>
  </si>
  <si>
    <t>998766202</t>
  </si>
  <si>
    <t>Přesun hmot pro konstrukce truhlářské stanovený procentní sazbou (%) z ceny vodorovná dopravní vzdálenost do 50 m v objektech výšky přes 6 do 12 m</t>
  </si>
  <si>
    <t>-1999113908</t>
  </si>
  <si>
    <t>https://podminky.urs.cz/item/CS_URS_2024_01/998766202</t>
  </si>
  <si>
    <t>776</t>
  </si>
  <si>
    <t>Podlahy povlakové</t>
  </si>
  <si>
    <t>28</t>
  </si>
  <si>
    <t>776201811</t>
  </si>
  <si>
    <t>Demontáž povlakových podlahovin lepených ručně bez podložky</t>
  </si>
  <si>
    <t>-2080555584</t>
  </si>
  <si>
    <t>https://podminky.urs.cz/item/CS_URS_2024_01/776201811</t>
  </si>
  <si>
    <t>29</t>
  </si>
  <si>
    <t>776410811</t>
  </si>
  <si>
    <t>Demontáž soklíků nebo lišt pryžových nebo plastových</t>
  </si>
  <si>
    <t>m</t>
  </si>
  <si>
    <t>-1278614565</t>
  </si>
  <si>
    <t>https://podminky.urs.cz/item/CS_URS_2024_01/776410811</t>
  </si>
  <si>
    <t>19,19+19,19+17,06+17,06+2,82+2,82+3,35+3,35+0,66*4-3-3-0,9*6-1*7</t>
  </si>
  <si>
    <t>30</t>
  </si>
  <si>
    <t>776430811</t>
  </si>
  <si>
    <t>Demontáž soklíků nebo lišt hran schodišťových</t>
  </si>
  <si>
    <t>-854172327</t>
  </si>
  <si>
    <t>https://podminky.urs.cz/item/CS_URS_2024_01/776430811</t>
  </si>
  <si>
    <t>1,45*2</t>
  </si>
  <si>
    <t>31</t>
  </si>
  <si>
    <t>776111117</t>
  </si>
  <si>
    <t>Příprava podkladu broušení podlah stávajícího podkladu pro odstranění nerovností (diamantovým kotoučem)</t>
  </si>
  <si>
    <t>-1627228476</t>
  </si>
  <si>
    <t>https://podminky.urs.cz/item/CS_URS_2024_01/776111117</t>
  </si>
  <si>
    <t>776111311</t>
  </si>
  <si>
    <t>Příprava podkladu vysátí podlah</t>
  </si>
  <si>
    <t>-1846231934</t>
  </si>
  <si>
    <t>https://podminky.urs.cz/item/CS_URS_2024_01/776111311</t>
  </si>
  <si>
    <t>33</t>
  </si>
  <si>
    <t>776121112</t>
  </si>
  <si>
    <t>Příprava podkladu penetrace vodou ředitelná podlah</t>
  </si>
  <si>
    <t>-589738927</t>
  </si>
  <si>
    <t>https://podminky.urs.cz/item/CS_URS_2024_01/776121112</t>
  </si>
  <si>
    <t>Pod samonivelační stěrku</t>
  </si>
  <si>
    <t>Pod vinyl</t>
  </si>
  <si>
    <t>34</t>
  </si>
  <si>
    <t>776141113</t>
  </si>
  <si>
    <t>Příprava podkladu vyrovnání samonivelační stěrkou podlah min.pevnosti 20 MPa, tloušťky přes 5 do 8 mm</t>
  </si>
  <si>
    <t>2129172246</t>
  </si>
  <si>
    <t>https://podminky.urs.cz/item/CS_URS_2024_01/776141113</t>
  </si>
  <si>
    <t>35</t>
  </si>
  <si>
    <t>776231111</t>
  </si>
  <si>
    <t>Montáž podlahovin z vinylu lepením lamel nebo čtverců standardním lepidlem</t>
  </si>
  <si>
    <t>2138132624</t>
  </si>
  <si>
    <t>https://podminky.urs.cz/item/CS_URS_2024_01/776231111</t>
  </si>
  <si>
    <t>36</t>
  </si>
  <si>
    <t>28411051</t>
  </si>
  <si>
    <t>dílce vinylové tl 2,5mm, nášlapná vrstva 0,55mm, úprava PUR, třída zátěže 23/33/42, otlak 0,05mm, R10, třída otěru T, hořlavost Bfl S1, bez ftalátů - výběr dle ředitelky školy</t>
  </si>
  <si>
    <t>1726165757</t>
  </si>
  <si>
    <t>136,882*1,1 'Přepočtené koeficientem množství</t>
  </si>
  <si>
    <t>37</t>
  </si>
  <si>
    <t>776411111</t>
  </si>
  <si>
    <t>Montáž soklíků lepením obvodových, výšky do 80 mm</t>
  </si>
  <si>
    <t>1244700111</t>
  </si>
  <si>
    <t>https://podminky.urs.cz/item/CS_URS_2024_01/776411111</t>
  </si>
  <si>
    <t>38</t>
  </si>
  <si>
    <t>28411004</t>
  </si>
  <si>
    <t>lišta soklová PVC samolepící 30x30mm - výběr dle ředitelky školky</t>
  </si>
  <si>
    <t>-1656519746</t>
  </si>
  <si>
    <t>69,08*1,05 'Přepočtené koeficientem množství</t>
  </si>
  <si>
    <t>39</t>
  </si>
  <si>
    <t>776421312</t>
  </si>
  <si>
    <t>Montáž lišt přechodových šroubovaných</t>
  </si>
  <si>
    <t>-651228532</t>
  </si>
  <si>
    <t>https://podminky.urs.cz/item/CS_URS_2024_01/776421312</t>
  </si>
  <si>
    <t>0,8*2</t>
  </si>
  <si>
    <t>40</t>
  </si>
  <si>
    <t>55343120</t>
  </si>
  <si>
    <t>profil přechodový Al vrtaný 30mm - výběr dle ředitelky školky</t>
  </si>
  <si>
    <t>300697078</t>
  </si>
  <si>
    <t>1,6*1,05 'Přepočtené koeficientem množství</t>
  </si>
  <si>
    <t>41</t>
  </si>
  <si>
    <t>776431111</t>
  </si>
  <si>
    <t>Montáž schodišťových hran kovových nebo plastových lepených</t>
  </si>
  <si>
    <t>-1616172210</t>
  </si>
  <si>
    <t>https://podminky.urs.cz/item/CS_URS_2024_01/776431111</t>
  </si>
  <si>
    <t>42</t>
  </si>
  <si>
    <t>28342170</t>
  </si>
  <si>
    <t>hrana schodová z PVC 45x42x2,5mm - výběr dle ředitelky školy</t>
  </si>
  <si>
    <t>435248373</t>
  </si>
  <si>
    <t>2,9*1,1 'Přepočtené koeficientem množství</t>
  </si>
  <si>
    <t>43</t>
  </si>
  <si>
    <t>998776202</t>
  </si>
  <si>
    <t>Přesun hmot pro podlahy povlakové stanovený procentní sazbou (%) z ceny vodorovná dopravní vzdálenost do 50 m v objektech výšky přes 6 do 12 m</t>
  </si>
  <si>
    <t>-1618466683</t>
  </si>
  <si>
    <t>https://podminky.urs.cz/item/CS_URS_2024_01/998776202</t>
  </si>
  <si>
    <t>783</t>
  </si>
  <si>
    <t>Dokončovací práce - nátěry</t>
  </si>
  <si>
    <t>44</t>
  </si>
  <si>
    <t>783306801</t>
  </si>
  <si>
    <t>Odstranění nátěrů ze zámečnických konstrukcí obroušením</t>
  </si>
  <si>
    <t>-2102606310</t>
  </si>
  <si>
    <t>https://podminky.urs.cz/item/CS_URS_2024_01/783306801</t>
  </si>
  <si>
    <t>Dveřní zárubeň na WC</t>
  </si>
  <si>
    <t>((0,8+2+2)*0,25)*2</t>
  </si>
  <si>
    <t>45</t>
  </si>
  <si>
    <t>783315101</t>
  </si>
  <si>
    <t>Mezinátěr zámečnických konstrukcí jednonásobný syntetický standardní</t>
  </si>
  <si>
    <t>927210915</t>
  </si>
  <si>
    <t>https://podminky.urs.cz/item/CS_URS_2024_01/783315101</t>
  </si>
  <si>
    <t>46</t>
  </si>
  <si>
    <t>783317101</t>
  </si>
  <si>
    <t>Krycí nátěr (email) zámečnických konstrukcí jednonásobný syntetický standardní</t>
  </si>
  <si>
    <t>-1616063154</t>
  </si>
  <si>
    <t>https://podminky.urs.cz/item/CS_URS_2024_01/783317101</t>
  </si>
  <si>
    <t>47</t>
  </si>
  <si>
    <t>783806805</t>
  </si>
  <si>
    <t>Odstranění nátěrů z omítek opálením s obroušením</t>
  </si>
  <si>
    <t>-237485821</t>
  </si>
  <si>
    <t>https://podminky.urs.cz/item/CS_URS_2024_01/783806805</t>
  </si>
  <si>
    <t>Stěny v místech bez otlučení</t>
  </si>
  <si>
    <t>Olejový sokl - rozsah 70%</t>
  </si>
  <si>
    <t>137,328*0,7</t>
  </si>
  <si>
    <t>48</t>
  </si>
  <si>
    <t>783801403</t>
  </si>
  <si>
    <t>Příprava podkladu omítek před provedením nátěru oprášení</t>
  </si>
  <si>
    <t>1772276254</t>
  </si>
  <si>
    <t>https://podminky.urs.cz/item/CS_URS_2024_01/783801403</t>
  </si>
  <si>
    <t>Olejový sokl</t>
  </si>
  <si>
    <t>49</t>
  </si>
  <si>
    <t>783-x1</t>
  </si>
  <si>
    <t>D+M+PH Dvojnásobný olejový nátěr soklu vč. podkladní penetrace - odstín dle ředitelky školy</t>
  </si>
  <si>
    <t>1620633553</t>
  </si>
  <si>
    <t>50</t>
  </si>
  <si>
    <t>783-x2</t>
  </si>
  <si>
    <t>D+M+PH Nátěr radiátorů - obroušení, očištění, 2x nátěr</t>
  </si>
  <si>
    <t>1886059145</t>
  </si>
  <si>
    <t>51</t>
  </si>
  <si>
    <t>783-x3</t>
  </si>
  <si>
    <t>D+M+PH Nátěr potrubí vytápění - obroušení, očištění, 2x nátěr</t>
  </si>
  <si>
    <t>soubor</t>
  </si>
  <si>
    <t>-1611046112</t>
  </si>
  <si>
    <t>784</t>
  </si>
  <si>
    <t>Dokončovací práce - malby a tapety</t>
  </si>
  <si>
    <t>52</t>
  </si>
  <si>
    <t>784121001</t>
  </si>
  <si>
    <t>Oškrabání malby v místnostech výšky do 3,80 m</t>
  </si>
  <si>
    <t>440333137</t>
  </si>
  <si>
    <t>https://podminky.urs.cz/item/CS_URS_2024_01/784121001</t>
  </si>
  <si>
    <t>Stěny nad olejovým soklem 90%</t>
  </si>
  <si>
    <t>((19,19+19,19+17,06+17,06+2,82+2,82+3,35+3,35)*1,96)*0,9</t>
  </si>
  <si>
    <t>(-(0,9+0,9-1-1-1-1-1-1-1-0,9-0,9-0,9-0,9)*0,5)*0,9</t>
  </si>
  <si>
    <t>(-(2,2*1,55)*3)*0,9</t>
  </si>
  <si>
    <t>(((2,2+1,55+1,55)*0,23)*3)*0,9</t>
  </si>
  <si>
    <t>53</t>
  </si>
  <si>
    <t>784111001</t>
  </si>
  <si>
    <t>Oprášení (ometení) podkladu v místnostech výšky do 3,80 m</t>
  </si>
  <si>
    <t>469849020</t>
  </si>
  <si>
    <t>https://podminky.urs.cz/item/CS_URS_2024_01/784111001</t>
  </si>
  <si>
    <t>Stěny</t>
  </si>
  <si>
    <t>164,113</t>
  </si>
  <si>
    <t>Stropy</t>
  </si>
  <si>
    <t>132,442</t>
  </si>
  <si>
    <t>54</t>
  </si>
  <si>
    <t>784171001</t>
  </si>
  <si>
    <t>Olepování vnitřních ploch (materiál ve specifikaci) včetně pozdějšího odlepení páskou nebo fólií v místnostech výšky do 3,80 m</t>
  </si>
  <si>
    <t>522623199</t>
  </si>
  <si>
    <t>https://podminky.urs.cz/item/CS_URS_2024_01/784171001</t>
  </si>
  <si>
    <t>Okna</t>
  </si>
  <si>
    <t>(2,15+2,15+2,15+2,27+2,27+2,27)*3</t>
  </si>
  <si>
    <t>Luxfery</t>
  </si>
  <si>
    <t>3+3+1+1+1</t>
  </si>
  <si>
    <t>55</t>
  </si>
  <si>
    <t>58124838</t>
  </si>
  <si>
    <t>páska maskovací krepová pro malířské potřeby š 50mm</t>
  </si>
  <si>
    <t>1119222177</t>
  </si>
  <si>
    <t>48,78*1,2 'Přepočtené koeficientem množství</t>
  </si>
  <si>
    <t>56</t>
  </si>
  <si>
    <t>784171111</t>
  </si>
  <si>
    <t>Zakrytí nemalovaných ploch (materiál ve specifikaci) včetně pozdějšího odkrytí svislých ploch např. stěn, oken, dveří v místnostech výšky do 3,80</t>
  </si>
  <si>
    <t>-1831771234</t>
  </si>
  <si>
    <t>https://podminky.urs.cz/item/CS_URS_2024_01/784171111</t>
  </si>
  <si>
    <t>(2,15*2,27)*3</t>
  </si>
  <si>
    <t>3*1</t>
  </si>
  <si>
    <t>57</t>
  </si>
  <si>
    <t>58124844</t>
  </si>
  <si>
    <t>fólie pro malířské potřeby zakrývací tl 25µ 4x5m</t>
  </si>
  <si>
    <t>-1462120724</t>
  </si>
  <si>
    <t>17,642*1,2 'Přepočtené koeficientem množství</t>
  </si>
  <si>
    <t>58</t>
  </si>
  <si>
    <t>784181121</t>
  </si>
  <si>
    <t>Penetrace podkladu jednonásobná hloubková akrylátová bezbarvá v místnostech výšky do 3,80 m</t>
  </si>
  <si>
    <t>181918456</t>
  </si>
  <si>
    <t>https://podminky.urs.cz/item/CS_URS_2024_01/784181121</t>
  </si>
  <si>
    <t>59</t>
  </si>
  <si>
    <t>784211101</t>
  </si>
  <si>
    <t>Malby z malířských směsí oděruvzdorných za mokra dvojnásobné, bílé za mokra oděruvzdorné výborně v místnostech výšky do 3,80 m</t>
  </si>
  <si>
    <t>-770149348</t>
  </si>
  <si>
    <t>https://podminky.urs.cz/item/CS_URS_2024_01/784211101</t>
  </si>
  <si>
    <t>60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</si>
  <si>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</si>
  <si>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</si>
  <si>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1674137706</t>
  </si>
  <si>
    <t>https://podminky.urs.cz/item/CS_URS_2024_01/784211163</t>
  </si>
  <si>
    <t>VRN</t>
  </si>
  <si>
    <t>Vedlejší rozpočtové náklady</t>
  </si>
  <si>
    <t>VRN9</t>
  </si>
  <si>
    <t>Ostatní náklady</t>
  </si>
  <si>
    <t>61</t>
  </si>
  <si>
    <t>VRN9-x3</t>
  </si>
  <si>
    <t>Průběžný a závěrečný úklid prostor školy dotčených výstavbou - např. schodiště, chodby k místu stavby, apod...</t>
  </si>
  <si>
    <t>1405273987</t>
  </si>
  <si>
    <t>02 - m.č. 204 - stavební část</t>
  </si>
  <si>
    <t>-2024547349</t>
  </si>
  <si>
    <t>(9,44+9,44+6,27+6,27)*1,96</t>
  </si>
  <si>
    <t>((2,2+1,55+1,55)*0,26)*3</t>
  </si>
  <si>
    <t>-1*0,5</t>
  </si>
  <si>
    <t>(2,35+1,67+1,67+2,26+1,67+1,67+2,35+1,67+1,67)*0,3</t>
  </si>
  <si>
    <t>1240797844</t>
  </si>
  <si>
    <t>(9,44+9,44+6,27+6,27-1+0,3*6)*1,5</t>
  </si>
  <si>
    <t>(0,6*6)*0,23</t>
  </si>
  <si>
    <t>-1610260171</t>
  </si>
  <si>
    <t>60,081*0,5</t>
  </si>
  <si>
    <t>45,198</t>
  </si>
  <si>
    <t>-531932954</t>
  </si>
  <si>
    <t>009-x1</t>
  </si>
  <si>
    <t>Demontáž třídní tabule vč. likvidace odpadu</t>
  </si>
  <si>
    <t>867078730</t>
  </si>
  <si>
    <t>1642651555</t>
  </si>
  <si>
    <t>785424424</t>
  </si>
  <si>
    <t>009-x2</t>
  </si>
  <si>
    <t>D+M+PH Tabule trojlistá pylonová MIX vel. složené tabule 200x100cm, vel. rozložené tabule 400x100cm</t>
  </si>
  <si>
    <t>540946228</t>
  </si>
  <si>
    <t>P</t>
  </si>
  <si>
    <t>Poznámka k položce:_x000d_
Třídílná magnetická tabule s vysoce odolným keramickým povrchem nejvyšší kvality vhodným pro intenzivní popis fixem a křídou._x000d_
Kombinace ploch pro popis fixem a křídou – zavřená tabule pro popis křídou (zelená), otevřená tabule křídla pro popis křídou (zelená) a střed pro popis fixem (bílá)._x000d_
Keramický povrch e3 je vhodný pro nejvyšší zatížení nejen pro školy a vzdělávací instituce, při běžném provozu je téměř nezničitelný. Plocha je velmi dobře stíratelná, odolná proti poškrábání a snadno se udržuje._x000d_
Na keramický povrch poskytnutí 25 let záruky._x000d_
Barva povrchu bílá pro popis fixem a zelená pro popis křídou._x000d_
Díky sendvičové konstrukci se tabule nekroutí._x000d_
Tabule je opatřena hranatým hliníkovým rámem s plastovými rohy_x000d_
Tloušťka tabule je 20 mm._x000d_
Tabule je upevněna na hliníkových pylonových sloupech délky 290 cm._x000d_
Součástí jsou dvě odkládací poličky délky 30 cm.</t>
  </si>
  <si>
    <t>474771117</t>
  </si>
  <si>
    <t>9,44*6,27</t>
  </si>
  <si>
    <t>(2,35+2,26+2,35)*0,3</t>
  </si>
  <si>
    <t>0,9*0,15</t>
  </si>
  <si>
    <t>-504921077</t>
  </si>
  <si>
    <t>61,412</t>
  </si>
  <si>
    <t>1549967113</t>
  </si>
  <si>
    <t>-768665593</t>
  </si>
  <si>
    <t>877644759</t>
  </si>
  <si>
    <t>-1210630706</t>
  </si>
  <si>
    <t>0,898*6</t>
  </si>
  <si>
    <t>1687259569</t>
  </si>
  <si>
    <t>338846936</t>
  </si>
  <si>
    <t>756663744</t>
  </si>
  <si>
    <t>Plocha stropu bez výklenků</t>
  </si>
  <si>
    <t>1734510789</t>
  </si>
  <si>
    <t>1484039131</t>
  </si>
  <si>
    <t>901960193</t>
  </si>
  <si>
    <t>766660002</t>
  </si>
  <si>
    <t>Montáž dveřních křídel dřevěných nebo plastových otevíravých do ocelové zárubně povrchově upravených jednokřídlových, šířky přes 800 mm</t>
  </si>
  <si>
    <t>-220224746</t>
  </si>
  <si>
    <t>https://podminky.urs.cz/item/CS_URS_2024_01/766660002</t>
  </si>
  <si>
    <t>61162087</t>
  </si>
  <si>
    <t>dveře jednokřídlé dřevotřískové povrch laminátový plné 900x1970-2100mm</t>
  </si>
  <si>
    <t>-1506612768</t>
  </si>
  <si>
    <t>1236010817</t>
  </si>
  <si>
    <t>258903478</t>
  </si>
  <si>
    <t>935436588</t>
  </si>
  <si>
    <t>-375044684</t>
  </si>
  <si>
    <t>2067705719</t>
  </si>
  <si>
    <t>1244736678</t>
  </si>
  <si>
    <t>-2002866839</t>
  </si>
  <si>
    <t>9,44+9,44+6,27+6,27+0,3*6-1</t>
  </si>
  <si>
    <t>-662365812</t>
  </si>
  <si>
    <t>1612043885</t>
  </si>
  <si>
    <t>-1557685881</t>
  </si>
  <si>
    <t>-1643099261</t>
  </si>
  <si>
    <t>1274782781</t>
  </si>
  <si>
    <t>1944033804</t>
  </si>
  <si>
    <t>61,412*1,1 'Přepočtené koeficientem množství</t>
  </si>
  <si>
    <t>-1781274382</t>
  </si>
  <si>
    <t>-133488447</t>
  </si>
  <si>
    <t>32,22*1,05 'Přepočtené koeficientem množství</t>
  </si>
  <si>
    <t>-865088383</t>
  </si>
  <si>
    <t>-1348921522</t>
  </si>
  <si>
    <t>0,9*1,05 'Přepočtené koeficientem množství</t>
  </si>
  <si>
    <t>-2026776939</t>
  </si>
  <si>
    <t>-1593519234</t>
  </si>
  <si>
    <t>Dveřní zárubeň</t>
  </si>
  <si>
    <t>(0,9+2+2)*0,25</t>
  </si>
  <si>
    <t>1523878018</t>
  </si>
  <si>
    <t>1673340692</t>
  </si>
  <si>
    <t>719715311</t>
  </si>
  <si>
    <t>((9,44+9,44+6,27+6,27-1+0,3*6)*1,5)*0,7</t>
  </si>
  <si>
    <t>(-(2,2*0,6)*3)*0,7</t>
  </si>
  <si>
    <t>((0,6*6)*0,23)*0,7</t>
  </si>
  <si>
    <t>708120767</t>
  </si>
  <si>
    <t>-587156896</t>
  </si>
  <si>
    <t>-437897970</t>
  </si>
  <si>
    <t>1815462835</t>
  </si>
  <si>
    <t>1678120895</t>
  </si>
  <si>
    <t>((9,44+9,44+6,27+6,27)*1,96)*0,9</t>
  </si>
  <si>
    <t>(((2,2+1,55+1,55)*0,26)*3)*0,9</t>
  </si>
  <si>
    <t>(-1*0,5)*0,9</t>
  </si>
  <si>
    <t>((2,35+1,67+1,67+2,26+1,67+1,67+2,35+1,67+1,67)*0,3)*0,9</t>
  </si>
  <si>
    <t>-112292924</t>
  </si>
  <si>
    <t>60,081</t>
  </si>
  <si>
    <t>59,189</t>
  </si>
  <si>
    <t>2032891653</t>
  </si>
  <si>
    <t>864528910</t>
  </si>
  <si>
    <t>39,78*1,2 'Přepočtené koeficientem množství</t>
  </si>
  <si>
    <t>-1056214343</t>
  </si>
  <si>
    <t>-197438557</t>
  </si>
  <si>
    <t>14,642*1,2 'Přepočtené koeficientem množství</t>
  </si>
  <si>
    <t>1324437875</t>
  </si>
  <si>
    <t>-373131671</t>
  </si>
  <si>
    <t>-1272621282</t>
  </si>
  <si>
    <t>VRN9-x1</t>
  </si>
  <si>
    <t>Vystěhování vybavení třídy</t>
  </si>
  <si>
    <t>2064759172</t>
  </si>
  <si>
    <t>VRN9-x2</t>
  </si>
  <si>
    <t>Zpětná nastěhování vybavení třídy</t>
  </si>
  <si>
    <t>1487485054</t>
  </si>
  <si>
    <t>-446872584</t>
  </si>
  <si>
    <t>03 - m.č. 205 - stavební část</t>
  </si>
  <si>
    <t>-338148738</t>
  </si>
  <si>
    <t>(8,95+8,95+6,64+6,64)*1,96</t>
  </si>
  <si>
    <t>(1,55+1,67+1,67+1,88+1,67+1,67+2,52+1,67+1,67)*0,4</t>
  </si>
  <si>
    <t>121434622</t>
  </si>
  <si>
    <t>(8,95+8,95+6,64+6,64-1+0,3*6)*1,5</t>
  </si>
  <si>
    <t>(0,6*6)*0,4</t>
  </si>
  <si>
    <t>-945937344</t>
  </si>
  <si>
    <t>60,905*0,5</t>
  </si>
  <si>
    <t>45,45</t>
  </si>
  <si>
    <t>-1398324241</t>
  </si>
  <si>
    <t>-234336385</t>
  </si>
  <si>
    <t>-1732727693</t>
  </si>
  <si>
    <t>188861730</t>
  </si>
  <si>
    <t>-1038252819</t>
  </si>
  <si>
    <t>-1096109674</t>
  </si>
  <si>
    <t>8,95*6,64</t>
  </si>
  <si>
    <t>(1,55+1,88+2,52)*0,4</t>
  </si>
  <si>
    <t>150783015</t>
  </si>
  <si>
    <t>61,943</t>
  </si>
  <si>
    <t>-528996934</t>
  </si>
  <si>
    <t>-1693771480</t>
  </si>
  <si>
    <t>727846583</t>
  </si>
  <si>
    <t>-847678663</t>
  </si>
  <si>
    <t>0,906*6</t>
  </si>
  <si>
    <t>1897630886</t>
  </si>
  <si>
    <t>-152128001</t>
  </si>
  <si>
    <t>-1819910454</t>
  </si>
  <si>
    <t>-965821395</t>
  </si>
  <si>
    <t>-398623099</t>
  </si>
  <si>
    <t>-929221558</t>
  </si>
  <si>
    <t>-1810603286</t>
  </si>
  <si>
    <t>1448172171</t>
  </si>
  <si>
    <t>-1980118070</t>
  </si>
  <si>
    <t>-1838582041</t>
  </si>
  <si>
    <t>-1828780609</t>
  </si>
  <si>
    <t>1808568816</t>
  </si>
  <si>
    <t>-1520717941</t>
  </si>
  <si>
    <t>1545422553</t>
  </si>
  <si>
    <t>-1185515152</t>
  </si>
  <si>
    <t>8,95+8,95+6,64+6,64-1+0,4*6</t>
  </si>
  <si>
    <t>816066222</t>
  </si>
  <si>
    <t>1965571345</t>
  </si>
  <si>
    <t>-574881747</t>
  </si>
  <si>
    <t>1664981508</t>
  </si>
  <si>
    <t>820880753</t>
  </si>
  <si>
    <t>-2105563084</t>
  </si>
  <si>
    <t>61,943*1,1 'Přepočtené koeficientem množství</t>
  </si>
  <si>
    <t>-1432395209</t>
  </si>
  <si>
    <t>330049506</t>
  </si>
  <si>
    <t>32,58*1,05 'Přepočtené koeficientem množství</t>
  </si>
  <si>
    <t>-1298888567</t>
  </si>
  <si>
    <t>-1712389604</t>
  </si>
  <si>
    <t>1682226931</t>
  </si>
  <si>
    <t>545163787</t>
  </si>
  <si>
    <t>1627149745</t>
  </si>
  <si>
    <t>-550549400</t>
  </si>
  <si>
    <t>-1045427055</t>
  </si>
  <si>
    <t>Solejový sokl - rozsah 70%</t>
  </si>
  <si>
    <t>((8,95+8,95+6,64+6,64-1+0,3*6)*1,5)*0,7</t>
  </si>
  <si>
    <t>((0,6*6)*0,4)*0,7</t>
  </si>
  <si>
    <t>2026243463</t>
  </si>
  <si>
    <t>1077399466</t>
  </si>
  <si>
    <t>425048588</t>
  </si>
  <si>
    <t>-377389331</t>
  </si>
  <si>
    <t>1301297183</t>
  </si>
  <si>
    <t>((8,95+8,95+6,64+6,64)*1,96)*0,9</t>
  </si>
  <si>
    <t>((1,55+1,67+1,67+1,88+1,67+1,67+2,52+1,67+1,67)*0,4)*0,9</t>
  </si>
  <si>
    <t>-1753419315</t>
  </si>
  <si>
    <t>60,905</t>
  </si>
  <si>
    <t>59,428</t>
  </si>
  <si>
    <t>-1798485594</t>
  </si>
  <si>
    <t>1254850802</t>
  </si>
  <si>
    <t>1430930784</t>
  </si>
  <si>
    <t>-587234797</t>
  </si>
  <si>
    <t>-1273958438</t>
  </si>
  <si>
    <t>788030697</t>
  </si>
  <si>
    <t>-1807009214</t>
  </si>
  <si>
    <t>977020986</t>
  </si>
  <si>
    <t>-1068093730</t>
  </si>
  <si>
    <t>111238242</t>
  </si>
  <si>
    <t>04 - m.č. 206 - stavební část</t>
  </si>
  <si>
    <t>561266792</t>
  </si>
  <si>
    <t>(8,91+8,91+6,23+6,23)*1,96</t>
  </si>
  <si>
    <t>(2+1,67+1,67+2,03+1,67+1,67+2,19+1,67+1,67)*0,4</t>
  </si>
  <si>
    <t>868777148</t>
  </si>
  <si>
    <t>(8,91+8,91+6,23+6,23-1+0,3*6)*1,5</t>
  </si>
  <si>
    <t>-1315972655</t>
  </si>
  <si>
    <t>59,249*0,5</t>
  </si>
  <si>
    <t>44,1</t>
  </si>
  <si>
    <t>441819140</t>
  </si>
  <si>
    <t>-38124931</t>
  </si>
  <si>
    <t>CS ÚRS 2022 01</t>
  </si>
  <si>
    <t>21563165</t>
  </si>
  <si>
    <t>https://podminky.urs.cz/item/CS_URS_2022_01/978013121</t>
  </si>
  <si>
    <t>829794654</t>
  </si>
  <si>
    <t>https://podminky.urs.cz/item/CS_URS_2022_01/978013141</t>
  </si>
  <si>
    <t>-24488584</t>
  </si>
  <si>
    <t>818658895</t>
  </si>
  <si>
    <t>https://podminky.urs.cz/item/CS_URS_2022_01/949101111</t>
  </si>
  <si>
    <t>8,91*6,23</t>
  </si>
  <si>
    <t>(2+2,03+2,19)*0,4</t>
  </si>
  <si>
    <t>89094168</t>
  </si>
  <si>
    <t>https://podminky.urs.cz/item/CS_URS_2022_01/952901111</t>
  </si>
  <si>
    <t>58,132</t>
  </si>
  <si>
    <t>1553517343</t>
  </si>
  <si>
    <t>https://podminky.urs.cz/item/CS_URS_2022_01/997002611</t>
  </si>
  <si>
    <t>2081057321</t>
  </si>
  <si>
    <t>https://podminky.urs.cz/item/CS_URS_2022_01/997013212</t>
  </si>
  <si>
    <t>-638425680</t>
  </si>
  <si>
    <t>https://podminky.urs.cz/item/CS_URS_2022_01/997013501</t>
  </si>
  <si>
    <t>654468957</t>
  </si>
  <si>
    <t>https://podminky.urs.cz/item/CS_URS_2022_01/997013509</t>
  </si>
  <si>
    <t>0,876*6</t>
  </si>
  <si>
    <t>1945620105</t>
  </si>
  <si>
    <t>https://podminky.urs.cz/item/CS_URS_2022_01/997013631</t>
  </si>
  <si>
    <t>1937599777</t>
  </si>
  <si>
    <t>https://podminky.urs.cz/item/CS_URS_2022_01/998018002</t>
  </si>
  <si>
    <t>-35883841</t>
  </si>
  <si>
    <t>https://podminky.urs.cz/item/CS_URS_2022_01/763131411</t>
  </si>
  <si>
    <t>4248073</t>
  </si>
  <si>
    <t>https://podminky.urs.cz/item/CS_URS_2022_01/998763402</t>
  </si>
  <si>
    <t>898514205</t>
  </si>
  <si>
    <t>-1864048203</t>
  </si>
  <si>
    <t>https://podminky.urs.cz/item/CS_URS_2022_01/766691914</t>
  </si>
  <si>
    <t>-1490465295</t>
  </si>
  <si>
    <t>1302675932</t>
  </si>
  <si>
    <t>-2135837965</t>
  </si>
  <si>
    <t>https://podminky.urs.cz/item/CS_URS_2022_01/766660729</t>
  </si>
  <si>
    <t>-857403533</t>
  </si>
  <si>
    <t>994694667</t>
  </si>
  <si>
    <t>https://podminky.urs.cz/item/CS_URS_2022_01/766660728</t>
  </si>
  <si>
    <t>-82582656</t>
  </si>
  <si>
    <t>547200188</t>
  </si>
  <si>
    <t>https://podminky.urs.cz/item/CS_URS_2022_01/998766202</t>
  </si>
  <si>
    <t>-834223417</t>
  </si>
  <si>
    <t>https://podminky.urs.cz/item/CS_URS_2022_01/776201811</t>
  </si>
  <si>
    <t>(2,35+2,03+2,19)*0,4</t>
  </si>
  <si>
    <t>881725325</t>
  </si>
  <si>
    <t>https://podminky.urs.cz/item/CS_URS_2022_01/776410811</t>
  </si>
  <si>
    <t>8,91+8,91+6,23+6,23+0,4*6-1</t>
  </si>
  <si>
    <t>-1383655329</t>
  </si>
  <si>
    <t>https://podminky.urs.cz/item/CS_URS_2022_01/776111117</t>
  </si>
  <si>
    <t>-1266440663</t>
  </si>
  <si>
    <t>https://podminky.urs.cz/item/CS_URS_2022_01/776111311</t>
  </si>
  <si>
    <t>329777387</t>
  </si>
  <si>
    <t>https://podminky.urs.cz/item/CS_URS_2022_01/776121112</t>
  </si>
  <si>
    <t>58,272</t>
  </si>
  <si>
    <t>-490018177</t>
  </si>
  <si>
    <t>https://podminky.urs.cz/item/CS_URS_2022_01/776141113</t>
  </si>
  <si>
    <t>1339433079</t>
  </si>
  <si>
    <t>1063906131</t>
  </si>
  <si>
    <t>58,272*1,1 'Přepočtené koeficientem množství</t>
  </si>
  <si>
    <t>962509698</t>
  </si>
  <si>
    <t>https://podminky.urs.cz/item/CS_URS_2022_01/776411111</t>
  </si>
  <si>
    <t>-1307963464</t>
  </si>
  <si>
    <t>31,68*1,05 'Přepočtené koeficientem množství</t>
  </si>
  <si>
    <t>-1386035260</t>
  </si>
  <si>
    <t>https://podminky.urs.cz/item/CS_URS_2022_01/776421312</t>
  </si>
  <si>
    <t>-1110926356</t>
  </si>
  <si>
    <t>190388436</t>
  </si>
  <si>
    <t>https://podminky.urs.cz/item/CS_URS_2022_01/998776202</t>
  </si>
  <si>
    <t>1125448115</t>
  </si>
  <si>
    <t>https://podminky.urs.cz/item/CS_URS_2022_01/783306801</t>
  </si>
  <si>
    <t>-1852883706</t>
  </si>
  <si>
    <t>https://podminky.urs.cz/item/CS_URS_2022_01/783315101</t>
  </si>
  <si>
    <t>-513159828</t>
  </si>
  <si>
    <t>https://podminky.urs.cz/item/CS_URS_2022_01/783317101</t>
  </si>
  <si>
    <t>-1442557924</t>
  </si>
  <si>
    <t>((8,91+8,91+6,23+6,23-1+0,3*6)*1,5)*0,7</t>
  </si>
  <si>
    <t>980428372</t>
  </si>
  <si>
    <t>https://podminky.urs.cz/item/CS_URS_2022_01/783801403</t>
  </si>
  <si>
    <t>-1310430018</t>
  </si>
  <si>
    <t>-2067716740</t>
  </si>
  <si>
    <t>720660608</t>
  </si>
  <si>
    <t>-1666579908</t>
  </si>
  <si>
    <t>https://podminky.urs.cz/item/CS_URS_2022_01/784121001</t>
  </si>
  <si>
    <t>((8,91+8,91+6,23+6,23)*1,96)*0,9</t>
  </si>
  <si>
    <t>((2+1,67+1,67+2,03+1,67+1,67+2,19+1,67+1,67)*0,4)*0,9</t>
  </si>
  <si>
    <t>-808661730</t>
  </si>
  <si>
    <t>https://podminky.urs.cz/item/CS_URS_2022_01/784111001</t>
  </si>
  <si>
    <t>59,249</t>
  </si>
  <si>
    <t>55,509</t>
  </si>
  <si>
    <t>1788188767</t>
  </si>
  <si>
    <t>https://podminky.urs.cz/item/CS_URS_2022_01/784171001</t>
  </si>
  <si>
    <t>-482959751</t>
  </si>
  <si>
    <t>-869742415</t>
  </si>
  <si>
    <t>https://podminky.urs.cz/item/CS_URS_2022_01/784171111</t>
  </si>
  <si>
    <t>1170818554</t>
  </si>
  <si>
    <t>1976306572</t>
  </si>
  <si>
    <t>https://podminky.urs.cz/item/CS_URS_2022_01/784181121</t>
  </si>
  <si>
    <t>-1457532894</t>
  </si>
  <si>
    <t>https://podminky.urs.cz/item/CS_URS_2022_01/784211101</t>
  </si>
  <si>
    <t>1976364056</t>
  </si>
  <si>
    <t>https://podminky.urs.cz/item/CS_URS_2022_01/784211163</t>
  </si>
  <si>
    <t>-1955032712</t>
  </si>
  <si>
    <t>-592791864</t>
  </si>
  <si>
    <t>1531909616</t>
  </si>
  <si>
    <t>05 - m.č. 207 - stavební část</t>
  </si>
  <si>
    <t>-619314644</t>
  </si>
  <si>
    <t>rozsah 10%</t>
  </si>
  <si>
    <t>(3,65+3,65+3,17+3,17)*3,46</t>
  </si>
  <si>
    <t>-2,2*2,15</t>
  </si>
  <si>
    <t>(2,2+2,15+2,15)*0,26</t>
  </si>
  <si>
    <t>-0,9*2</t>
  </si>
  <si>
    <t>-911000689</t>
  </si>
  <si>
    <t>rozsah 50%</t>
  </si>
  <si>
    <t>42,354*0,5</t>
  </si>
  <si>
    <t>1592087314</t>
  </si>
  <si>
    <t>1396448626</t>
  </si>
  <si>
    <t>618611744</t>
  </si>
  <si>
    <t>3,65*3,17</t>
  </si>
  <si>
    <t>85397516</t>
  </si>
  <si>
    <t>11,571</t>
  </si>
  <si>
    <t>1746519921</t>
  </si>
  <si>
    <t>-1288965259</t>
  </si>
  <si>
    <t>-1851955842</t>
  </si>
  <si>
    <t>-511978221</t>
  </si>
  <si>
    <t>0,24*6</t>
  </si>
  <si>
    <t>2043761295</t>
  </si>
  <si>
    <t>1189808297</t>
  </si>
  <si>
    <t>1119412099</t>
  </si>
  <si>
    <t>751323938</t>
  </si>
  <si>
    <t>1690390868</t>
  </si>
  <si>
    <t>1888193985</t>
  </si>
  <si>
    <t>573796886</t>
  </si>
  <si>
    <t>689494551</t>
  </si>
  <si>
    <t>-518870009</t>
  </si>
  <si>
    <t>1745607306</t>
  </si>
  <si>
    <t>-818861663</t>
  </si>
  <si>
    <t>-443510092</t>
  </si>
  <si>
    <t>499022277</t>
  </si>
  <si>
    <t>1309617937</t>
  </si>
  <si>
    <t>222204580</t>
  </si>
  <si>
    <t>3,65+3,65+3,17+3,17-0,9</t>
  </si>
  <si>
    <t>54849536</t>
  </si>
  <si>
    <t>-1791932108</t>
  </si>
  <si>
    <t>-1323382434</t>
  </si>
  <si>
    <t>1155676841</t>
  </si>
  <si>
    <t>-1544667693</t>
  </si>
  <si>
    <t>212059206</t>
  </si>
  <si>
    <t>11,571*1,1 'Přepočtené koeficientem množství</t>
  </si>
  <si>
    <t>-1034815624</t>
  </si>
  <si>
    <t>-1765000584</t>
  </si>
  <si>
    <t>12,74*1,05 'Přepočtené koeficientem množství</t>
  </si>
  <si>
    <t>-1905418104</t>
  </si>
  <si>
    <t>-541983960</t>
  </si>
  <si>
    <t>0,8*1,05 'Přepočtené koeficientem množství</t>
  </si>
  <si>
    <t>35851632</t>
  </si>
  <si>
    <t>-1449009317</t>
  </si>
  <si>
    <t>(0,8+2+2)*0,25</t>
  </si>
  <si>
    <t>-1612686090</t>
  </si>
  <si>
    <t>-792819106</t>
  </si>
  <si>
    <t>1374830619</t>
  </si>
  <si>
    <t>-106440010</t>
  </si>
  <si>
    <t>325226267</t>
  </si>
  <si>
    <t>Stěny v místech bez otlučení - rozsah 90%</t>
  </si>
  <si>
    <t>((3,65+3,65+3,17+3,17)*3,46)*0,9</t>
  </si>
  <si>
    <t>(-2,2*2,15)*0,9</t>
  </si>
  <si>
    <t>((2,2+2,15+2,15)*0,26)*0,9</t>
  </si>
  <si>
    <t>(-0,9*2)*0,9</t>
  </si>
  <si>
    <t>-828269149</t>
  </si>
  <si>
    <t>42,354</t>
  </si>
  <si>
    <t>-1139011688</t>
  </si>
  <si>
    <t>Okno</t>
  </si>
  <si>
    <t>2,15+2,15+2,15+2,27+2,27+2,27</t>
  </si>
  <si>
    <t>-1473254884</t>
  </si>
  <si>
    <t>13,26*1,2 'Přepočtené koeficientem množství</t>
  </si>
  <si>
    <t>-1880505805</t>
  </si>
  <si>
    <t>2,15*2,27</t>
  </si>
  <si>
    <t>-612232350</t>
  </si>
  <si>
    <t>4,881*1,2 'Přepočtené koeficientem množství</t>
  </si>
  <si>
    <t>-551158791</t>
  </si>
  <si>
    <t>733005003</t>
  </si>
  <si>
    <t>-1147630488</t>
  </si>
  <si>
    <t>Vystěhování vybavení kabinetu</t>
  </si>
  <si>
    <t>-2085320859</t>
  </si>
  <si>
    <t>Zpětná nastěhování vybavení kabinetu</t>
  </si>
  <si>
    <t>-99708917</t>
  </si>
  <si>
    <t>-583272872</t>
  </si>
  <si>
    <t>06 - m.č. 208 - stavební část</t>
  </si>
  <si>
    <t>-1353461590</t>
  </si>
  <si>
    <t>(2,82+2,82+3,2+3,2)*3,46</t>
  </si>
  <si>
    <t>495916609</t>
  </si>
  <si>
    <t>36,818*0,5</t>
  </si>
  <si>
    <t>-799461590</t>
  </si>
  <si>
    <t>2014795752</t>
  </si>
  <si>
    <t>1215465315</t>
  </si>
  <si>
    <t>2,82*3,2</t>
  </si>
  <si>
    <t>636581668</t>
  </si>
  <si>
    <t>9,024</t>
  </si>
  <si>
    <t>-1314389942</t>
  </si>
  <si>
    <t>499904225</t>
  </si>
  <si>
    <t>-810307307</t>
  </si>
  <si>
    <t>-789533073</t>
  </si>
  <si>
    <t>0,209*6</t>
  </si>
  <si>
    <t>531561019</t>
  </si>
  <si>
    <t>344233836</t>
  </si>
  <si>
    <t>345806902</t>
  </si>
  <si>
    <t>1063732083</t>
  </si>
  <si>
    <t>-1918644771</t>
  </si>
  <si>
    <t>1789092021</t>
  </si>
  <si>
    <t>-1620873461</t>
  </si>
  <si>
    <t>2099849269</t>
  </si>
  <si>
    <t>-583931028</t>
  </si>
  <si>
    <t>392306737</t>
  </si>
  <si>
    <t>263482007</t>
  </si>
  <si>
    <t>665301984</t>
  </si>
  <si>
    <t>-1896119693</t>
  </si>
  <si>
    <t>1446459939</t>
  </si>
  <si>
    <t>-1240760625</t>
  </si>
  <si>
    <t>2,82+2,82+3,2+3,2-0,9</t>
  </si>
  <si>
    <t>1208176354</t>
  </si>
  <si>
    <t>-766493062</t>
  </si>
  <si>
    <t>1535006341</t>
  </si>
  <si>
    <t>1574636587</t>
  </si>
  <si>
    <t>1936169709</t>
  </si>
  <si>
    <t>289972210</t>
  </si>
  <si>
    <t>9,024*1,1 'Přepočtené koeficientem množství</t>
  </si>
  <si>
    <t>-1588850704</t>
  </si>
  <si>
    <t>-1231451410</t>
  </si>
  <si>
    <t>11,14*1,05 'Přepočtené koeficientem množství</t>
  </si>
  <si>
    <t>-1446866947</t>
  </si>
  <si>
    <t>331148404</t>
  </si>
  <si>
    <t>-1040700544</t>
  </si>
  <si>
    <t>1695769489</t>
  </si>
  <si>
    <t>1787014305</t>
  </si>
  <si>
    <t>419855626</t>
  </si>
  <si>
    <t>450916451</t>
  </si>
  <si>
    <t>1586709420</t>
  </si>
  <si>
    <t>-1429982389</t>
  </si>
  <si>
    <t>((2,82+2,82+3,2+3,2)*3,46)*0,9</t>
  </si>
  <si>
    <t>-487948955</t>
  </si>
  <si>
    <t>36,818</t>
  </si>
  <si>
    <t>164096189</t>
  </si>
  <si>
    <t>-1395015782</t>
  </si>
  <si>
    <t>-1222463124</t>
  </si>
  <si>
    <t>-1698747537</t>
  </si>
  <si>
    <t>-1663249778</t>
  </si>
  <si>
    <t>-1777651613</t>
  </si>
  <si>
    <t>-1443941964</t>
  </si>
  <si>
    <t>643173468</t>
  </si>
  <si>
    <t>-186219789</t>
  </si>
  <si>
    <t>1492490078</t>
  </si>
  <si>
    <t>07 - m.č. 209 - stavební část</t>
  </si>
  <si>
    <t>527240378</t>
  </si>
  <si>
    <t>(2,63+2,63+3,15+3,15)*3,46</t>
  </si>
  <si>
    <t>-1906421542</t>
  </si>
  <si>
    <t>35,158/2</t>
  </si>
  <si>
    <t>1216109071</t>
  </si>
  <si>
    <t>1501601090</t>
  </si>
  <si>
    <t>739309463</t>
  </si>
  <si>
    <t>2,63*3,15</t>
  </si>
  <si>
    <t>1653205266</t>
  </si>
  <si>
    <t>8,285</t>
  </si>
  <si>
    <t>-785883734</t>
  </si>
  <si>
    <t>-1228247478</t>
  </si>
  <si>
    <t>1998806075</t>
  </si>
  <si>
    <t>-403058026</t>
  </si>
  <si>
    <t>0,2*6</t>
  </si>
  <si>
    <t>-922197394</t>
  </si>
  <si>
    <t>-1193630536</t>
  </si>
  <si>
    <t>462890319</t>
  </si>
  <si>
    <t>469501063</t>
  </si>
  <si>
    <t>1664659416</t>
  </si>
  <si>
    <t>216366756</t>
  </si>
  <si>
    <t>-1497794336</t>
  </si>
  <si>
    <t>-661699548</t>
  </si>
  <si>
    <t>-1614369618</t>
  </si>
  <si>
    <t>1159668530</t>
  </si>
  <si>
    <t>1042490254</t>
  </si>
  <si>
    <t>822294282</t>
  </si>
  <si>
    <t>-1664436501</t>
  </si>
  <si>
    <t>960565787</t>
  </si>
  <si>
    <t>-44601060</t>
  </si>
  <si>
    <t>2,63+2,63+3,15+3,15-0,9</t>
  </si>
  <si>
    <t>1407310858</t>
  </si>
  <si>
    <t>1117228236</t>
  </si>
  <si>
    <t>-1034896404</t>
  </si>
  <si>
    <t>-1984199095</t>
  </si>
  <si>
    <t>-561205827</t>
  </si>
  <si>
    <t>-317316341</t>
  </si>
  <si>
    <t>8,285*1,1 'Přepočtené koeficientem množství</t>
  </si>
  <si>
    <t>-1176898093</t>
  </si>
  <si>
    <t>457031753</t>
  </si>
  <si>
    <t>10,66*1,05 'Přepočtené koeficientem množství</t>
  </si>
  <si>
    <t>305876760</t>
  </si>
  <si>
    <t>-400375251</t>
  </si>
  <si>
    <t>1262722956</t>
  </si>
  <si>
    <t>931031297</t>
  </si>
  <si>
    <t>511026631</t>
  </si>
  <si>
    <t>730675366</t>
  </si>
  <si>
    <t>-1585579693</t>
  </si>
  <si>
    <t>-772707749</t>
  </si>
  <si>
    <t>226246137</t>
  </si>
  <si>
    <t>((2,63+2,63+3,15+3,15)*3,46)*0,9</t>
  </si>
  <si>
    <t>1347038705</t>
  </si>
  <si>
    <t>35,158</t>
  </si>
  <si>
    <t>-1822117290</t>
  </si>
  <si>
    <t>-1133474836</t>
  </si>
  <si>
    <t>-1661099080</t>
  </si>
  <si>
    <t>-620819998</t>
  </si>
  <si>
    <t>1635391593</t>
  </si>
  <si>
    <t>1410974227</t>
  </si>
  <si>
    <t>80154463</t>
  </si>
  <si>
    <t>-1777063903</t>
  </si>
  <si>
    <t>337096733</t>
  </si>
  <si>
    <t>-1826425983</t>
  </si>
  <si>
    <t>08 - m.č. 211 - stavební část</t>
  </si>
  <si>
    <t>-476746845</t>
  </si>
  <si>
    <t>(8,89+8,89+6,24+6,24)*1,96</t>
  </si>
  <si>
    <t>(2,34+1,67+1,67+2,06+1,67+1,67+2,03+1,67+1,67)*0,4</t>
  </si>
  <si>
    <t>-843956759</t>
  </si>
  <si>
    <t>(8,89+8,89+6,24+6,24-1+0,3*6)*1,5</t>
  </si>
  <si>
    <t>-69366921</t>
  </si>
  <si>
    <t>59,294*0,5</t>
  </si>
  <si>
    <t>44,07</t>
  </si>
  <si>
    <t>2007805968</t>
  </si>
  <si>
    <t>-1192988345</t>
  </si>
  <si>
    <t>1541322279</t>
  </si>
  <si>
    <t>1566943545</t>
  </si>
  <si>
    <t>1120143317</t>
  </si>
  <si>
    <t>-1358164425</t>
  </si>
  <si>
    <t>8,89*6,24</t>
  </si>
  <si>
    <t>(2,34+2,06+2,03)*0,4</t>
  </si>
  <si>
    <t>56046683</t>
  </si>
  <si>
    <t>58,181</t>
  </si>
  <si>
    <t>-1706763338</t>
  </si>
  <si>
    <t>1820271499</t>
  </si>
  <si>
    <t>-1595128286</t>
  </si>
  <si>
    <t>1740398754</t>
  </si>
  <si>
    <t>0,875*6</t>
  </si>
  <si>
    <t>874257357</t>
  </si>
  <si>
    <t>1018838600</t>
  </si>
  <si>
    <t>2064412224</t>
  </si>
  <si>
    <t>-1743422295</t>
  </si>
  <si>
    <t>-1791753480</t>
  </si>
  <si>
    <t>-174668454</t>
  </si>
  <si>
    <t>1756318372</t>
  </si>
  <si>
    <t>-862997034</t>
  </si>
  <si>
    <t>-583759034</t>
  </si>
  <si>
    <t>1027969956</t>
  </si>
  <si>
    <t>432196736</t>
  </si>
  <si>
    <t>1714550696</t>
  </si>
  <si>
    <t>-1250405800</t>
  </si>
  <si>
    <t>-1348921069</t>
  </si>
  <si>
    <t>-550159333</t>
  </si>
  <si>
    <t>8,89+8,89+6,24+6,24-1+0,4*6</t>
  </si>
  <si>
    <t>1461823116</t>
  </si>
  <si>
    <t>2139894902</t>
  </si>
  <si>
    <t>-397882268</t>
  </si>
  <si>
    <t>-1879997080</t>
  </si>
  <si>
    <t>-1603975133</t>
  </si>
  <si>
    <t>1441798311</t>
  </si>
  <si>
    <t>58,181*1,1 'Přepočtené koeficientem množství</t>
  </si>
  <si>
    <t>70507349</t>
  </si>
  <si>
    <t>1340059031</t>
  </si>
  <si>
    <t>31,66*1,05 'Přepočtené koeficientem množství</t>
  </si>
  <si>
    <t>-108676042</t>
  </si>
  <si>
    <t>-1758299292</t>
  </si>
  <si>
    <t>1171990884</t>
  </si>
  <si>
    <t>978647576</t>
  </si>
  <si>
    <t>1453525786</t>
  </si>
  <si>
    <t>-1226117035</t>
  </si>
  <si>
    <t>-1133498965</t>
  </si>
  <si>
    <t>((8,89+8,89+6,24+6,24-1+0,3*6)*1,5)*0,7</t>
  </si>
  <si>
    <t>653783781</t>
  </si>
  <si>
    <t>1250564517</t>
  </si>
  <si>
    <t>-1817358815</t>
  </si>
  <si>
    <t>1694988062</t>
  </si>
  <si>
    <t>-1271784359</t>
  </si>
  <si>
    <t>((8,89+8,89+6,24+6,24)*1,96)*0,9</t>
  </si>
  <si>
    <t>((2,34+1,67+1,67+2,06+1,67+1,67+2,03+1,67+1,67)*0,4)*0,9</t>
  </si>
  <si>
    <t>1934417822</t>
  </si>
  <si>
    <t>59,294</t>
  </si>
  <si>
    <t>55,474</t>
  </si>
  <si>
    <t>552359809</t>
  </si>
  <si>
    <t>-1322990668</t>
  </si>
  <si>
    <t>-865471782</t>
  </si>
  <si>
    <t>-84804515</t>
  </si>
  <si>
    <t>568888530</t>
  </si>
  <si>
    <t>-763826616</t>
  </si>
  <si>
    <t>194052204</t>
  </si>
  <si>
    <t>-1305025687</t>
  </si>
  <si>
    <t>-1901019770</t>
  </si>
  <si>
    <t>-2087941175</t>
  </si>
  <si>
    <t>09 - m.č. 212 - stavební část</t>
  </si>
  <si>
    <t>1304451173</t>
  </si>
  <si>
    <t>(5,94+5,94+6,2+6,2)*3,46</t>
  </si>
  <si>
    <t>-(2,2*2,15)*2</t>
  </si>
  <si>
    <t>((2,2+2,15+2,15)*0,26)*2</t>
  </si>
  <si>
    <t>-1*2</t>
  </si>
  <si>
    <t>(2,08+1,67+1,67+2,5+1,67+1,67)*0,4</t>
  </si>
  <si>
    <t>2077273321</t>
  </si>
  <si>
    <t>80,433*0,5</t>
  </si>
  <si>
    <t>168256325</t>
  </si>
  <si>
    <t>439616766</t>
  </si>
  <si>
    <t>1148797456</t>
  </si>
  <si>
    <t>5,94*6,2</t>
  </si>
  <si>
    <t>(2,08+2,5)*0,4</t>
  </si>
  <si>
    <t>-1415222702</t>
  </si>
  <si>
    <t>38,795</t>
  </si>
  <si>
    <t>-187746805</t>
  </si>
  <si>
    <t>1757909207</t>
  </si>
  <si>
    <t>-1516250671</t>
  </si>
  <si>
    <t>-1481896055</t>
  </si>
  <si>
    <t>0,474*6</t>
  </si>
  <si>
    <t>-1040016550</t>
  </si>
  <si>
    <t>-58193468</t>
  </si>
  <si>
    <t>697204726</t>
  </si>
  <si>
    <t>Strop bez výklenků</t>
  </si>
  <si>
    <t>2136797969</t>
  </si>
  <si>
    <t>359505760</t>
  </si>
  <si>
    <t>-1385855244</t>
  </si>
  <si>
    <t>-598527600</t>
  </si>
  <si>
    <t>-2059087671</t>
  </si>
  <si>
    <t>-1328583848</t>
  </si>
  <si>
    <t>480037756</t>
  </si>
  <si>
    <t>1053209552</t>
  </si>
  <si>
    <t>-2032303283</t>
  </si>
  <si>
    <t>-411308341</t>
  </si>
  <si>
    <t>1901687574</t>
  </si>
  <si>
    <t>26093066</t>
  </si>
  <si>
    <t>5,94+5,94+6,2+6,2+0,4*4-1</t>
  </si>
  <si>
    <t>-202326583</t>
  </si>
  <si>
    <t>-339696017</t>
  </si>
  <si>
    <t>451953296</t>
  </si>
  <si>
    <t>-1761786652</t>
  </si>
  <si>
    <t>-81061122</t>
  </si>
  <si>
    <t>1914969870</t>
  </si>
  <si>
    <t>38,795*1,1 'Přepočtené koeficientem množství</t>
  </si>
  <si>
    <t>-868767835</t>
  </si>
  <si>
    <t>-963352793</t>
  </si>
  <si>
    <t>24,88*1,05 'Přepočtené koeficientem množství</t>
  </si>
  <si>
    <t>1502523834</t>
  </si>
  <si>
    <t>-1730710887</t>
  </si>
  <si>
    <t>-312963814</t>
  </si>
  <si>
    <t>-1540496048</t>
  </si>
  <si>
    <t>1103509994</t>
  </si>
  <si>
    <t>1320431037</t>
  </si>
  <si>
    <t>-2079361091</t>
  </si>
  <si>
    <t>1308254575</t>
  </si>
  <si>
    <t>-1460327689</t>
  </si>
  <si>
    <t>((5,94+5,94+6,2+6,2)*3,46)*0,9</t>
  </si>
  <si>
    <t>(-(2,2*2,15)*2)*0,9</t>
  </si>
  <si>
    <t>(((2,2+2,15+2,15)*0,26)*2)*0,9</t>
  </si>
  <si>
    <t>(-1*2)*0,9</t>
  </si>
  <si>
    <t>((2,08+1,67+1,67+2,5+1,67+1,67)*0,4)*0,9</t>
  </si>
  <si>
    <t>268105789</t>
  </si>
  <si>
    <t>80,433</t>
  </si>
  <si>
    <t>36,828</t>
  </si>
  <si>
    <t>1518382740</t>
  </si>
  <si>
    <t>(2,15+2,15+2,15+2,27+2,27+2,27)*2</t>
  </si>
  <si>
    <t>1026870139</t>
  </si>
  <si>
    <t>26,52*1,2 'Přepočtené koeficientem množství</t>
  </si>
  <si>
    <t>-1564045709</t>
  </si>
  <si>
    <t>(2,15*2,27)*2</t>
  </si>
  <si>
    <t>2087673721</t>
  </si>
  <si>
    <t>9,761*1,2 'Přepočtené koeficientem množství</t>
  </si>
  <si>
    <t>2098508673</t>
  </si>
  <si>
    <t>736877014</t>
  </si>
  <si>
    <t>1018568018</t>
  </si>
  <si>
    <t>-508451127</t>
  </si>
  <si>
    <t>-955241497</t>
  </si>
  <si>
    <t>554843863</t>
  </si>
  <si>
    <t>10 - m.č. 213 - stavební část</t>
  </si>
  <si>
    <t>1316301624</t>
  </si>
  <si>
    <t>(6,27+6,27+2,93+2,93)*3,46</t>
  </si>
  <si>
    <t>(2,09+1,67+1,67)*0,4</t>
  </si>
  <si>
    <t>-601797974</t>
  </si>
  <si>
    <t>60,796*0,5</t>
  </si>
  <si>
    <t>-539964122</t>
  </si>
  <si>
    <t>1641714666</t>
  </si>
  <si>
    <t>1829861270</t>
  </si>
  <si>
    <t>6,27*2,93</t>
  </si>
  <si>
    <t>2,09*0,4</t>
  </si>
  <si>
    <t>1701239400</t>
  </si>
  <si>
    <t>19,342</t>
  </si>
  <si>
    <t>-351509923</t>
  </si>
  <si>
    <t>2112796132</t>
  </si>
  <si>
    <t>1697865278</t>
  </si>
  <si>
    <t>-1827720526</t>
  </si>
  <si>
    <t>0,34*6</t>
  </si>
  <si>
    <t>766060023</t>
  </si>
  <si>
    <t>-85512176</t>
  </si>
  <si>
    <t>-709238998</t>
  </si>
  <si>
    <t>-635644845</t>
  </si>
  <si>
    <t>-69748694</t>
  </si>
  <si>
    <t>-1490217333</t>
  </si>
  <si>
    <t>-1539895118</t>
  </si>
  <si>
    <t>-1216189173</t>
  </si>
  <si>
    <t>-1841835140</t>
  </si>
  <si>
    <t>1989581994</t>
  </si>
  <si>
    <t>-824227096</t>
  </si>
  <si>
    <t>-1158498502</t>
  </si>
  <si>
    <t>585508208</t>
  </si>
  <si>
    <t>-838751353</t>
  </si>
  <si>
    <t>829323010</t>
  </si>
  <si>
    <t>6,27+6,27+2,93+2,93+0,4+0,4-1</t>
  </si>
  <si>
    <t>23728196</t>
  </si>
  <si>
    <t>-523611726</t>
  </si>
  <si>
    <t>-852517662</t>
  </si>
  <si>
    <t>1926757995</t>
  </si>
  <si>
    <t>-552338977</t>
  </si>
  <si>
    <t>-781597506</t>
  </si>
  <si>
    <t>19,342*1,1 'Přepočtené koeficientem množství</t>
  </si>
  <si>
    <t>1225058491</t>
  </si>
  <si>
    <t>-1633914655</t>
  </si>
  <si>
    <t>18,2*1,05 'Přepočtené koeficientem množství</t>
  </si>
  <si>
    <t>565120555</t>
  </si>
  <si>
    <t>2026016929</t>
  </si>
  <si>
    <t>-537138535</t>
  </si>
  <si>
    <t>-1799238864</t>
  </si>
  <si>
    <t>-877028317</t>
  </si>
  <si>
    <t>1781698710</t>
  </si>
  <si>
    <t>653318746</t>
  </si>
  <si>
    <t>-2017386</t>
  </si>
  <si>
    <t>-1046072415</t>
  </si>
  <si>
    <t>((6,27+6,27+2,93+2,93)*3,46)*0,9</t>
  </si>
  <si>
    <t>((2,09+1,67+1,67)*0,4)*0,9</t>
  </si>
  <si>
    <t>402675720</t>
  </si>
  <si>
    <t>60,796</t>
  </si>
  <si>
    <t>18,371</t>
  </si>
  <si>
    <t>-773668903</t>
  </si>
  <si>
    <t>-1900497681</t>
  </si>
  <si>
    <t>-875461966</t>
  </si>
  <si>
    <t>1899929725</t>
  </si>
  <si>
    <t>-297728509</t>
  </si>
  <si>
    <t>-497845299</t>
  </si>
  <si>
    <t>-203827437</t>
  </si>
  <si>
    <t>849973463</t>
  </si>
  <si>
    <t>-115552158</t>
  </si>
  <si>
    <t>-1065582336</t>
  </si>
  <si>
    <t>11 - m.č. 214 - stavební část</t>
  </si>
  <si>
    <t>-2138422610</t>
  </si>
  <si>
    <t>(3,17+3,17+5,98+5,98)*3,46</t>
  </si>
  <si>
    <t>1209362237</t>
  </si>
  <si>
    <t>55,438*0,5</t>
  </si>
  <si>
    <t>133203091</t>
  </si>
  <si>
    <t>-1325692762</t>
  </si>
  <si>
    <t>1934644845</t>
  </si>
  <si>
    <t>3,17*5,98</t>
  </si>
  <si>
    <t>-380613023</t>
  </si>
  <si>
    <t>18,957</t>
  </si>
  <si>
    <t>-1547634195</t>
  </si>
  <si>
    <t>727138132</t>
  </si>
  <si>
    <t>735331478</t>
  </si>
  <si>
    <t>1687085816</t>
  </si>
  <si>
    <t>-2019100791</t>
  </si>
  <si>
    <t>1359527588</t>
  </si>
  <si>
    <t>1620612221</t>
  </si>
  <si>
    <t>1116889793</t>
  </si>
  <si>
    <t>229867511</t>
  </si>
  <si>
    <t>883750837</t>
  </si>
  <si>
    <t>1786446607</t>
  </si>
  <si>
    <t>2086128747</t>
  </si>
  <si>
    <t>-855500565</t>
  </si>
  <si>
    <t>1028311802</t>
  </si>
  <si>
    <t>2050943220</t>
  </si>
  <si>
    <t>2104322777</t>
  </si>
  <si>
    <t>-167487464</t>
  </si>
  <si>
    <t>1632832626</t>
  </si>
  <si>
    <t>649119460</t>
  </si>
  <si>
    <t>3,17+3,17+5,98+5,98-0,9</t>
  </si>
  <si>
    <t>119418146</t>
  </si>
  <si>
    <t>-1736706295</t>
  </si>
  <si>
    <t>-1477410923</t>
  </si>
  <si>
    <t>1483131189</t>
  </si>
  <si>
    <t>1358912037</t>
  </si>
  <si>
    <t>1357861120</t>
  </si>
  <si>
    <t>18,957*1,1 'Přepočtené koeficientem množství</t>
  </si>
  <si>
    <t>1605167380</t>
  </si>
  <si>
    <t>-1625769715</t>
  </si>
  <si>
    <t>17,4*1,05 'Přepočtené koeficientem množství</t>
  </si>
  <si>
    <t>611741371</t>
  </si>
  <si>
    <t>2076872175</t>
  </si>
  <si>
    <t>-2101804960</t>
  </si>
  <si>
    <t>-1037670261</t>
  </si>
  <si>
    <t>1902067014</t>
  </si>
  <si>
    <t>458225556</t>
  </si>
  <si>
    <t>-2061737881</t>
  </si>
  <si>
    <t>-1923252861</t>
  </si>
  <si>
    <t>1758730309</t>
  </si>
  <si>
    <t>((3,17+3,17+5,98+5,98)*3,46)*0,9</t>
  </si>
  <si>
    <t>-1861784795</t>
  </si>
  <si>
    <t>55,438</t>
  </si>
  <si>
    <t>-298016320</t>
  </si>
  <si>
    <t>-927282853</t>
  </si>
  <si>
    <t>703550567</t>
  </si>
  <si>
    <t>-766804581</t>
  </si>
  <si>
    <t>474291825</t>
  </si>
  <si>
    <t>262521236</t>
  </si>
  <si>
    <t>1386751972</t>
  </si>
  <si>
    <t>-1426505597</t>
  </si>
  <si>
    <t>1968158145</t>
  </si>
  <si>
    <t>1746300658</t>
  </si>
  <si>
    <t>12 - m.č. 216 - stavební část</t>
  </si>
  <si>
    <t>684787722</t>
  </si>
  <si>
    <t>1644839357</t>
  </si>
  <si>
    <t>1430770662</t>
  </si>
  <si>
    <t>1433315041</t>
  </si>
  <si>
    <t>1177526843</t>
  </si>
  <si>
    <t>741248712</t>
  </si>
  <si>
    <t>564791738</t>
  </si>
  <si>
    <t>1397123175</t>
  </si>
  <si>
    <t>-1663494047</t>
  </si>
  <si>
    <t>828346193</t>
  </si>
  <si>
    <t>1081985243</t>
  </si>
  <si>
    <t>-2000799230</t>
  </si>
  <si>
    <t>311515291</t>
  </si>
  <si>
    <t>-738312781</t>
  </si>
  <si>
    <t>-1282577800</t>
  </si>
  <si>
    <t>1764572272</t>
  </si>
  <si>
    <t>572869999</t>
  </si>
  <si>
    <t>541795875</t>
  </si>
  <si>
    <t>-2043507844</t>
  </si>
  <si>
    <t>-822620817</t>
  </si>
  <si>
    <t>2103646595</t>
  </si>
  <si>
    <t>-1201669628</t>
  </si>
  <si>
    <t>409006578</t>
  </si>
  <si>
    <t>-1472711683</t>
  </si>
  <si>
    <t>1815283003</t>
  </si>
  <si>
    <t>487470849</t>
  </si>
  <si>
    <t>-1190620821</t>
  </si>
  <si>
    <t>1130376152</t>
  </si>
  <si>
    <t>-1532106604</t>
  </si>
  <si>
    <t>-1545587264</t>
  </si>
  <si>
    <t>-571372609</t>
  </si>
  <si>
    <t>818702236</t>
  </si>
  <si>
    <t>-59420672</t>
  </si>
  <si>
    <t>-1211580721</t>
  </si>
  <si>
    <t>1812237323</t>
  </si>
  <si>
    <t>-348195093</t>
  </si>
  <si>
    <t>570604545</t>
  </si>
  <si>
    <t>-1740190104</t>
  </si>
  <si>
    <t>538782202</t>
  </si>
  <si>
    <t>-721025699</t>
  </si>
  <si>
    <t>999380763</t>
  </si>
  <si>
    <t>569803845</t>
  </si>
  <si>
    <t>-37893441</t>
  </si>
  <si>
    <t>1339600816</t>
  </si>
  <si>
    <t>-59696515</t>
  </si>
  <si>
    <t>-659044142</t>
  </si>
  <si>
    <t>653740474</t>
  </si>
  <si>
    <t>-497126328</t>
  </si>
  <si>
    <t>-822049393</t>
  </si>
  <si>
    <t>-1672563079</t>
  </si>
  <si>
    <t>1809037722</t>
  </si>
  <si>
    <t>1849198386</t>
  </si>
  <si>
    <t>45331957</t>
  </si>
  <si>
    <t>-748927083</t>
  </si>
  <si>
    <t>768715168</t>
  </si>
  <si>
    <t>-1487723834</t>
  </si>
  <si>
    <t>597369973</t>
  </si>
  <si>
    <t>-1204657745</t>
  </si>
  <si>
    <t>-628123823</t>
  </si>
  <si>
    <t>-962318248</t>
  </si>
  <si>
    <t>13 - podlaha chodby 3.NP - stavební část</t>
  </si>
  <si>
    <t>365168642</t>
  </si>
  <si>
    <t>-1156566523</t>
  </si>
  <si>
    <t>1978435365</t>
  </si>
  <si>
    <t>-2084230360</t>
  </si>
  <si>
    <t>0,199*6</t>
  </si>
  <si>
    <t>-887544258</t>
  </si>
  <si>
    <t>2135083243</t>
  </si>
  <si>
    <t>12,07*2,89</t>
  </si>
  <si>
    <t>12,1*2,87</t>
  </si>
  <si>
    <t>-962228895</t>
  </si>
  <si>
    <t>12,07+12,07+2,89+2,89+12,1+12,1+2,87+2,87+0,66*4-1,45*2-1*8-0,9*4</t>
  </si>
  <si>
    <t>960150520</t>
  </si>
  <si>
    <t>-1912635334</t>
  </si>
  <si>
    <t>1165462732</t>
  </si>
  <si>
    <t>454498897</t>
  </si>
  <si>
    <t>73,569</t>
  </si>
  <si>
    <t>476998347</t>
  </si>
  <si>
    <t>-2133280614</t>
  </si>
  <si>
    <t>357675094</t>
  </si>
  <si>
    <t>73,569*1,1 'Přepočtené koeficientem množství</t>
  </si>
  <si>
    <t>1560972420</t>
  </si>
  <si>
    <t>-926347992</t>
  </si>
  <si>
    <t>48*1,05 'Přepočtené koeficientem množství</t>
  </si>
  <si>
    <t>910810371</t>
  </si>
  <si>
    <t>0,8*4+0,9*8</t>
  </si>
  <si>
    <t>-2103550116</t>
  </si>
  <si>
    <t>10,4*1,05 'Přepočtené koeficientem množství</t>
  </si>
  <si>
    <t>-906446357</t>
  </si>
  <si>
    <t>618376934</t>
  </si>
  <si>
    <t>-1600126187</t>
  </si>
  <si>
    <t>-1419081434</t>
  </si>
  <si>
    <t>14 - elektroinstalace m.č. 204</t>
  </si>
  <si>
    <t>741 - Elektroinstalace - silnoproud a slaboproud</t>
  </si>
  <si>
    <t xml:space="preserve">    SILN - Silnoproud</t>
  </si>
  <si>
    <t xml:space="preserve">    SLAB - Slaboproud</t>
  </si>
  <si>
    <t xml:space="preserve">    OST - Ostatní</t>
  </si>
  <si>
    <t xml:space="preserve">      VRN - Vedlejší rozpočtové náklady</t>
  </si>
  <si>
    <t>M - Práce a dodávky M</t>
  </si>
  <si>
    <t xml:space="preserve">    46-M - Zemní práce při extr.mont.pracích</t>
  </si>
  <si>
    <t>741</t>
  </si>
  <si>
    <t>Elektroinstalace - silnoproud a slaboproud</t>
  </si>
  <si>
    <t>SILN</t>
  </si>
  <si>
    <t>Silnoproud</t>
  </si>
  <si>
    <t>IP-Rx</t>
  </si>
  <si>
    <t>doplnění a úprava stávající okruhové rozvodnice nebo osazení nové dočasné okruhové rozvodnice, práce + materiál</t>
  </si>
  <si>
    <t>1457396493</t>
  </si>
  <si>
    <t>Struktura výpočtu: počet kusů</t>
  </si>
  <si>
    <t>741122031</t>
  </si>
  <si>
    <t>Montáž kabelů měděných bez ukončení uložených pod omítku plných kulatých (např. CYKY), počtu a průřezu žil 5x1,5 až 2,5 mm2</t>
  </si>
  <si>
    <t>-2005338562</t>
  </si>
  <si>
    <t>https://podminky.urs.cz/item/CS_URS_2024_01/741122031</t>
  </si>
  <si>
    <t>IP-KAB4</t>
  </si>
  <si>
    <t>kabel silový instalační, PRAKAB, typ PRAFlaSafe X 5x1,5-J B2cas1d1a1</t>
  </si>
  <si>
    <t>-18365739</t>
  </si>
  <si>
    <t>Poznámka k položce:_x000d_
Poznámka k položce: doporučený typ</t>
  </si>
  <si>
    <t>741122016</t>
  </si>
  <si>
    <t>Montáž kabelů měděných bez ukončení uložených pod omítku plných kulatých (např. CYKY), počtu a průřezu žil 3x2,5 až 6 mm2</t>
  </si>
  <si>
    <t>-2092042559</t>
  </si>
  <si>
    <t>https://podminky.urs.cz/item/CS_URS_2024_01/741122016</t>
  </si>
  <si>
    <t>84</t>
  </si>
  <si>
    <t>IP-KAB3</t>
  </si>
  <si>
    <t>kabel silový instalační, PRAKAB, typ PRAFlaSafe X 3x2,5-J B2cas1d1a1</t>
  </si>
  <si>
    <t>-729582097</t>
  </si>
  <si>
    <t>741122015</t>
  </si>
  <si>
    <t>Montáž kabelů měděných bez ukončení uložených pod omítku plných kulatých (např. CYKY), počtu a průřezu žil 3x1,5 mm2</t>
  </si>
  <si>
    <t>-375109991</t>
  </si>
  <si>
    <t>https://podminky.urs.cz/item/CS_URS_2024_01/741122015</t>
  </si>
  <si>
    <t>100</t>
  </si>
  <si>
    <t>IP-KAB6</t>
  </si>
  <si>
    <t>kabel silový instalační, PRAKAB, typ PRAFlaSafe X 3x1,5-J B2cas1d1a1</t>
  </si>
  <si>
    <t>-1049802589</t>
  </si>
  <si>
    <t>741130001</t>
  </si>
  <si>
    <t>Ukončení vodičů izolovaných s označením a zapojením v rozváděči nebo na přístroji, průřezu žíly do 2,5 mm2</t>
  </si>
  <si>
    <t>1532676302</t>
  </si>
  <si>
    <t>https://podminky.urs.cz/item/CS_URS_2024_01/741130001</t>
  </si>
  <si>
    <t>741372062</t>
  </si>
  <si>
    <t>Montáž svítidel s integrovaným zdrojem LED se zapojením vodičů interiérových přisazených stropních hranatých nebo kruhových, plochy přes 0,09 do 0,36 m2</t>
  </si>
  <si>
    <t>168447879</t>
  </si>
  <si>
    <t>https://podminky.urs.cz/item/CS_URS_2024_01/741372062</t>
  </si>
  <si>
    <t>2+9</t>
  </si>
  <si>
    <t>IP-SV-AS1</t>
  </si>
  <si>
    <t>svítidlo asymetrické pro školní tabule, Elkovo Čepelík, typ ZCLED3G32L840/ASHR, LED modul 32W/3030lm/840, IP40</t>
  </si>
  <si>
    <t>-1894150945</t>
  </si>
  <si>
    <t>Poznámka k položce:_x000d_
Poznámka k položce: Doporučený typ.</t>
  </si>
  <si>
    <t>IP-SV-FL1</t>
  </si>
  <si>
    <t>svítidlo stropní, Elkovo Čepelík, typ ZCLED3G32L840/FLAT250-MIKRO-C, LED modul 32W/3209lm/840, matný mikroprismatický optický difuzor, IP40</t>
  </si>
  <si>
    <t>-183524266</t>
  </si>
  <si>
    <t>IP-SV1</t>
  </si>
  <si>
    <t>lankový závěs, délka 1 metr, Elkovo Čepelík, typ ZLY/1</t>
  </si>
  <si>
    <t>-1145812062</t>
  </si>
  <si>
    <t>IP-SV2</t>
  </si>
  <si>
    <t>stropní kalíšek, 3 póly, Elkovo Čepelík, typ ZL-BOX3/1</t>
  </si>
  <si>
    <t>1002406615</t>
  </si>
  <si>
    <t>741313001</t>
  </si>
  <si>
    <t>Montáž zásuvek domovních se zapojením vodičů bezšroubové připojení polozapuštěných nebo zapuštěných 10/16 A, provedení 2P + PE</t>
  </si>
  <si>
    <t>-1172347182</t>
  </si>
  <si>
    <t>https://podminky.urs.cz/item/CS_URS_2024_01/741313001</t>
  </si>
  <si>
    <t>IP-PR-001</t>
  </si>
  <si>
    <t>zásuvka jednonásobná s ochranným kolíkem, s clonkami, ABB Tango, bílá, typ 5519A-A02357 B	</t>
  </si>
  <si>
    <t>ks</t>
  </si>
  <si>
    <t>176615929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</si>
  <si>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</si>
  <si>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</si>
  <si>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1077055947</t>
  </si>
  <si>
    <t>https://podminky.urs.cz/item/CS_URS_2024_01/741313005</t>
  </si>
  <si>
    <t>IP-PR-002</t>
  </si>
  <si>
    <t>zásuvka jednonásobná s ochranným kolíkem, s clonkami a ochranou před přepětím, ABB Tango, bílá, typ 5599A-A02357 B</t>
  </si>
  <si>
    <t>1902150062</t>
  </si>
  <si>
    <t>741310121</t>
  </si>
  <si>
    <t>Montáž spínačů jedno nebo dvoupólových polozapuštěných nebo zapuštěných se zapojením vodičů bezšroubové připojení přepínačů, řazení 5-sériových</t>
  </si>
  <si>
    <t>1366856289</t>
  </si>
  <si>
    <t>https://podminky.urs.cz/item/CS_URS_2024_01/741310121</t>
  </si>
  <si>
    <t>IP-PR-004</t>
  </si>
  <si>
    <t>přístroj přepínače sériového, řazení 5, ABB, typ 3559-A05345</t>
  </si>
  <si>
    <t>741852531</t>
  </si>
  <si>
    <t>IP-PR-008</t>
  </si>
  <si>
    <t>kryt dělený, ABB Tango, bílá, typ 3558A-A652 B</t>
  </si>
  <si>
    <t>-347038141</t>
  </si>
  <si>
    <t>IP-PR-021</t>
  </si>
  <si>
    <t>kryt zaslepovací, ABB Tango, bílá, typ 3902A-A001 B</t>
  </si>
  <si>
    <t>205754399</t>
  </si>
  <si>
    <t>IP-PR-009</t>
  </si>
  <si>
    <t>rámeček pro elektroinstalační přístroje jednonásobný, ABB Tango, bílá, typ 3901A-B10 B</t>
  </si>
  <si>
    <t>1854604673</t>
  </si>
  <si>
    <t>IP-PR-010</t>
  </si>
  <si>
    <t>rámeček pro elektroinstalační přístroje dvojnásobný vodorovný, ABB Tango, bílá, typ 3901A-B20 B</t>
  </si>
  <si>
    <t>449181175</t>
  </si>
  <si>
    <t>IP-PR-011</t>
  </si>
  <si>
    <t>rámeček pro elektroinstalační přístroje trojnásobný vodorovný, ABB Tango, bílá, typ 3901A-B30 B</t>
  </si>
  <si>
    <t>42157511</t>
  </si>
  <si>
    <t>IP-PR-012</t>
  </si>
  <si>
    <t>rámeček pro elektroinstalační přístroje čtyřnásobný vodorovný, ABB Tango, bílá, typ 3901A-B40 B</t>
  </si>
  <si>
    <t>577150464</t>
  </si>
  <si>
    <t>IP-PR-013</t>
  </si>
  <si>
    <t>rámeček pro elektroinstalační přístroje pětinásobný vodorovný, ABB Tango, bílá, typ 3901A-B50 B</t>
  </si>
  <si>
    <t>263005143</t>
  </si>
  <si>
    <t>741112061</t>
  </si>
  <si>
    <t>Montáž krabic elektroinstalačních bez napojení na trubky a lišty, demontáže a montáže víčka a přístroje přístrojových zapuštěných plastových kruhových</t>
  </si>
  <si>
    <t>-78667995</t>
  </si>
  <si>
    <t>https://podminky.urs.cz/item/CS_URS_2024_01/741112061</t>
  </si>
  <si>
    <t>IP-KR-001</t>
  </si>
  <si>
    <t>krabice univerzální přístrojová, Kopos Kolín, typ KU 68-1901</t>
  </si>
  <si>
    <t>638881120</t>
  </si>
  <si>
    <t>741112001</t>
  </si>
  <si>
    <t>Montáž krabic elektroinstalačních bez napojení na trubky a lišty, demontáže a montáže víčka a přístroje protahovacích nebo odbočných zapuštěných plastových kruhových</t>
  </si>
  <si>
    <t>1211592636</t>
  </si>
  <si>
    <t>https://podminky.urs.cz/item/CS_URS_2024_01/741112001</t>
  </si>
  <si>
    <t>IP-KR-002</t>
  </si>
  <si>
    <t>krabice odbočná s víčkem, Kopos Kolín, typ KU 68-1902</t>
  </si>
  <si>
    <t>-514484549</t>
  </si>
  <si>
    <t>IP-BS-001</t>
  </si>
  <si>
    <t>bezšřoubové svorky páčkové, WAGO, typ COMPACT</t>
  </si>
  <si>
    <t>kpl</t>
  </si>
  <si>
    <t>692030141</t>
  </si>
  <si>
    <t>HZS2232</t>
  </si>
  <si>
    <t>Hodinové zúčtovací sazby profesí PSV provádění stavebních instalací elektrikář odborný</t>
  </si>
  <si>
    <t>hod</t>
  </si>
  <si>
    <t>-41724062</t>
  </si>
  <si>
    <t>https://podminky.urs.cz/item/CS_URS_2024_01/HZS2232</t>
  </si>
  <si>
    <t>IP-D-001</t>
  </si>
  <si>
    <t>Demontážní práce silnoproud a slaboproud</t>
  </si>
  <si>
    <t>1519362373</t>
  </si>
  <si>
    <t>IP-DM-001</t>
  </si>
  <si>
    <t>drobný materiál</t>
  </si>
  <si>
    <t>-2084022009</t>
  </si>
  <si>
    <t>SLAB</t>
  </si>
  <si>
    <t>Slaboproud</t>
  </si>
  <si>
    <t>IP-RACK</t>
  </si>
  <si>
    <t>doplnění stávajícího slaboproudého rozvaděče RACK, práce + materiál</t>
  </si>
  <si>
    <t>1896115794</t>
  </si>
  <si>
    <t>741110062</t>
  </si>
  <si>
    <t>Montáž trubek elektroinstalačních s nasunutím nebo našroubováním do krabic plastových ohebných, uložených pod omítku, vnější Ø přes 23 do 35 mm</t>
  </si>
  <si>
    <t>-167560972</t>
  </si>
  <si>
    <t>https://podminky.urs.cz/item/CS_URS_2024_01/741110062</t>
  </si>
  <si>
    <t>16+11</t>
  </si>
  <si>
    <t>IP-TO-001</t>
  </si>
  <si>
    <t>elektroinstalační trubka ohebná s protahovacím drátem, průměr 32 mm, Kopos Kolín, typ 1432_K50D</t>
  </si>
  <si>
    <t>252065590</t>
  </si>
  <si>
    <t>IP-TO-002</t>
  </si>
  <si>
    <t>elektroinstalační trubka ohebná s protahovacím drátem, průměr 25 mm, Kopos Kolín, typ 1425_K50D</t>
  </si>
  <si>
    <t>686911476</t>
  </si>
  <si>
    <t>742121001</t>
  </si>
  <si>
    <t>Montáž kabelů sdělovacích pro vnitřní rozvody počtu žil do 15</t>
  </si>
  <si>
    <t>-2012771915</t>
  </si>
  <si>
    <t>https://podminky.urs.cz/item/CS_URS_2024_01/742121001</t>
  </si>
  <si>
    <t>PSC</t>
  </si>
  <si>
    <t xml:space="preserve">Poznámka k souboru cen:_x000d_
1. Ceny lze použít i pro ocenění koaxiálních kabelů._x000d_
</t>
  </si>
  <si>
    <t>IP-KAB9</t>
  </si>
  <si>
    <t>kabel sdělovací, BELDEN, typ UTP cat. 6</t>
  </si>
  <si>
    <t>728855861</t>
  </si>
  <si>
    <t>742330041</t>
  </si>
  <si>
    <t>Montáž strukturované kabeláže zásuvek datových pod omítku, do nábytku, do parapetního žlabu nebo podlahové krabice jednozásuvky</t>
  </si>
  <si>
    <t>485408097</t>
  </si>
  <si>
    <t>https://podminky.urs.cz/item/CS_URS_2024_01/742330041</t>
  </si>
  <si>
    <t>IP-PR-018</t>
  </si>
  <si>
    <t>přístroj zásuvky komunikační RJ 45-8, nestíněná, ABB, typ RJ45C6U</t>
  </si>
  <si>
    <t>-1292463006</t>
  </si>
  <si>
    <t>IP-PR-019</t>
  </si>
  <si>
    <t>maska nosná jednonásobná, ABB, typ 5014A-B1017</t>
  </si>
  <si>
    <t>1476003453</t>
  </si>
  <si>
    <t>IP-PR-020</t>
  </si>
  <si>
    <t>kryt zásuvky komunikační, ABB Tango, bílá, typ 5014A-A100 B</t>
  </si>
  <si>
    <t>-1537808530</t>
  </si>
  <si>
    <t>742110505</t>
  </si>
  <si>
    <t>Montáž krabic elektroinstalačních s víčkem zapuštěných plastových odbočných čtyřhranných</t>
  </si>
  <si>
    <t>-1244188670</t>
  </si>
  <si>
    <t>https://podminky.urs.cz/item/CS_URS_2024_01/742110505</t>
  </si>
  <si>
    <t>IP-KR-004</t>
  </si>
  <si>
    <t>krabice odbočná s víčkem, Kopos Kolín, typ KO 100 E_KA</t>
  </si>
  <si>
    <t>-1701136625</t>
  </si>
  <si>
    <t>IP-SK-001</t>
  </si>
  <si>
    <t>náhrada multimediální kabeláže pro stávající interaktivní tabuli včetně redukcí, konektorů (HDMI, VGA, USB, audio) atd.</t>
  </si>
  <si>
    <t>-412897457</t>
  </si>
  <si>
    <t>Poznámka k položce:_x000d_
Bude konzultováno se správcem nebo dodavatelem interaktivních tabulí.</t>
  </si>
  <si>
    <t>OST</t>
  </si>
  <si>
    <t>Ostatní</t>
  </si>
  <si>
    <t>741810001</t>
  </si>
  <si>
    <t>Zkoušky a prohlídky elektrických rozvodů a zařízení celková prohlídka a vyhotovení revizní zprávy pro objem montážních prací do 100 tis. Kč</t>
  </si>
  <si>
    <t>-566838796</t>
  </si>
  <si>
    <t>https://podminky.urs.cz/item/CS_URS_2024_01/741810001</t>
  </si>
  <si>
    <t>013254000</t>
  </si>
  <si>
    <t>Dokumentace skutečného provedení stavby</t>
  </si>
  <si>
    <t>-919959330</t>
  </si>
  <si>
    <t>999-VRN-1</t>
  </si>
  <si>
    <t>Vedlejší náklady</t>
  </si>
  <si>
    <t>-1989656117</t>
  </si>
  <si>
    <t>977131110</t>
  </si>
  <si>
    <t>Vrty příklepovými vrtáky do cihelného zdiva nebo prostého betonu průměru do 16 mm</t>
  </si>
  <si>
    <t>932736089</t>
  </si>
  <si>
    <t>https://podminky.urs.cz/item/CS_URS_2024_01/977131110</t>
  </si>
  <si>
    <t>4*0,15</t>
  </si>
  <si>
    <t>977131117</t>
  </si>
  <si>
    <t>Vrty příklepovými vrtáky do cihelného zdiva nebo prostého betonu průměru přes 20 do 25 mm</t>
  </si>
  <si>
    <t>59998581</t>
  </si>
  <si>
    <t>https://podminky.urs.cz/item/CS_URS_2024_01/977131117</t>
  </si>
  <si>
    <t>2*0,15</t>
  </si>
  <si>
    <t>1385376555</t>
  </si>
  <si>
    <t>-1477283898</t>
  </si>
  <si>
    <t>-2131291883</t>
  </si>
  <si>
    <t>-111415073</t>
  </si>
  <si>
    <t>0,001*6</t>
  </si>
  <si>
    <t>997013603</t>
  </si>
  <si>
    <t>Poplatek za uložení stavebního odpadu na skládce (skládkovné) cihelného zatříděného do Katalogu odpadů pod kódem 17 01 02</t>
  </si>
  <si>
    <t>-863790391</t>
  </si>
  <si>
    <t>https://podminky.urs.cz/item/CS_URS_2024_01/997013603</t>
  </si>
  <si>
    <t>Práce a dodávky M</t>
  </si>
  <si>
    <t>46-M</t>
  </si>
  <si>
    <t>Zemní práce při extr.mont.pracích</t>
  </si>
  <si>
    <t>460941211</t>
  </si>
  <si>
    <t>Vyplnění rýh vyplnění a omítnutí rýh ve stěnách hloubky do 3 cm a šířky do 3 cm</t>
  </si>
  <si>
    <t>64</t>
  </si>
  <si>
    <t>-1876936905</t>
  </si>
  <si>
    <t>https://podminky.urs.cz/item/CS_URS_2024_01/460941211</t>
  </si>
  <si>
    <t>460941213</t>
  </si>
  <si>
    <t>Vyplnění rýh vyplnění a omítnutí rýh ve stěnách hloubky do 3 cm a šířky přes 5 do 7 cm</t>
  </si>
  <si>
    <t>100955880</t>
  </si>
  <si>
    <t>https://podminky.urs.cz/item/CS_URS_2024_01/460941213</t>
  </si>
  <si>
    <t>460941221</t>
  </si>
  <si>
    <t>Vyplnění rýh vyplnění a omítnutí rýh ve stěnách hloubky přes 3 do 5 cm a šířky do 5 cm</t>
  </si>
  <si>
    <t>556933535</t>
  </si>
  <si>
    <t>https://podminky.urs.cz/item/CS_URS_2024_01/460941221</t>
  </si>
  <si>
    <t>460941222</t>
  </si>
  <si>
    <t>Vyplnění rýh vyplnění a omítnutí rýh ve stěnách hloubky přes 3 do 5 cm a šířky přes 5 do 7 cm</t>
  </si>
  <si>
    <t>-297338092</t>
  </si>
  <si>
    <t>https://podminky.urs.cz/item/CS_URS_2024_01/460941222</t>
  </si>
  <si>
    <t>62</t>
  </si>
  <si>
    <t>468101411</t>
  </si>
  <si>
    <t>Vysekání rýh pro montáž trubek a kabelů v cihelných zdech hloubky do 3 cm a šířky do 3 cm</t>
  </si>
  <si>
    <t>1339776332</t>
  </si>
  <si>
    <t>https://podminky.urs.cz/item/CS_URS_2024_01/468101411</t>
  </si>
  <si>
    <t>63</t>
  </si>
  <si>
    <t>468101413</t>
  </si>
  <si>
    <t>Vysekání rýh pro montáž trubek a kabelů v cihelných zdech hloubky do 3 cm a šířky přes 5 do 7 cm</t>
  </si>
  <si>
    <t>-677044301</t>
  </si>
  <si>
    <t>https://podminky.urs.cz/item/CS_URS_2024_01/468101413</t>
  </si>
  <si>
    <t>468101421</t>
  </si>
  <si>
    <t>Vysekání rýh pro montáž trubek a kabelů v cihelných zdech hloubky přes 3 do 5 cm a šířky do 5 cm</t>
  </si>
  <si>
    <t>1668943007</t>
  </si>
  <si>
    <t>https://podminky.urs.cz/item/CS_URS_2024_01/468101421</t>
  </si>
  <si>
    <t>65</t>
  </si>
  <si>
    <t>468101422</t>
  </si>
  <si>
    <t>Vysekání rýh pro montáž trubek a kabelů v cihelných zdech hloubky přes 3 do 5 cm a šířky přes 5 do 7 cm</t>
  </si>
  <si>
    <t>643955929</t>
  </si>
  <si>
    <t>https://podminky.urs.cz/item/CS_URS_2024_01/468101422</t>
  </si>
  <si>
    <t>66</t>
  </si>
  <si>
    <t>469971111</t>
  </si>
  <si>
    <t>Odvoz suti a vybouraných hmot svislá doprava suti a vybouraných hmot za první podlaží</t>
  </si>
  <si>
    <t>1687970129</t>
  </si>
  <si>
    <t>https://podminky.urs.cz/item/CS_URS_2024_01/469971111</t>
  </si>
  <si>
    <t>67</t>
  </si>
  <si>
    <t>469971121</t>
  </si>
  <si>
    <t>Odvoz suti a vybouraných hmot svislá doprava suti a vybouraných hmot Příplatek k ceně za každé další podlaží</t>
  </si>
  <si>
    <t>1291579442</t>
  </si>
  <si>
    <t>https://podminky.urs.cz/item/CS_URS_2024_01/469971121</t>
  </si>
  <si>
    <t>68</t>
  </si>
  <si>
    <t>469972111</t>
  </si>
  <si>
    <t>Odvoz suti a vybouraných hmot odvoz suti a vybouraných hmot do 1 km</t>
  </si>
  <si>
    <t>-1385575879</t>
  </si>
  <si>
    <t>https://podminky.urs.cz/item/CS_URS_2024_01/469972111</t>
  </si>
  <si>
    <t>69</t>
  </si>
  <si>
    <t>469972121</t>
  </si>
  <si>
    <t>Odvoz suti a vybouraných hmot odvoz suti a vybouraných hmot Příplatek k ceně za každý další i započatý 1 km</t>
  </si>
  <si>
    <t>313847990</t>
  </si>
  <si>
    <t>https://podminky.urs.cz/item/CS_URS_2024_01/469972121</t>
  </si>
  <si>
    <t>0,236*6</t>
  </si>
  <si>
    <t>70</t>
  </si>
  <si>
    <t>469973113</t>
  </si>
  <si>
    <t>Poplatek za uložení stavebního odpadu (skládkovné) na skládce cihelného zatříděného do Katalogu odpadů pod kódem 17 01 02</t>
  </si>
  <si>
    <t>894078421</t>
  </si>
  <si>
    <t>https://podminky.urs.cz/item/CS_URS_2024_01/469973113</t>
  </si>
  <si>
    <t>71</t>
  </si>
  <si>
    <t>469981111</t>
  </si>
  <si>
    <t>Přesun hmot pro pomocné stavební práce při elektromontážích dopravní vzdálenost do 1 000 m</t>
  </si>
  <si>
    <t>1352526563</t>
  </si>
  <si>
    <t>https://podminky.urs.cz/item/CS_URS_2024_01/469981111</t>
  </si>
  <si>
    <t>15 - elektroinstalace m.č. 205</t>
  </si>
  <si>
    <t>469865175</t>
  </si>
  <si>
    <t>-1231224264</t>
  </si>
  <si>
    <t>-1615533860</t>
  </si>
  <si>
    <t>668130815</t>
  </si>
  <si>
    <t>1527503355</t>
  </si>
  <si>
    <t>1873576516</t>
  </si>
  <si>
    <t>106</t>
  </si>
  <si>
    <t>968624028</t>
  </si>
  <si>
    <t>1924409318</t>
  </si>
  <si>
    <t>995735590</t>
  </si>
  <si>
    <t>1611945388</t>
  </si>
  <si>
    <t>80339455</t>
  </si>
  <si>
    <t>1508762524</t>
  </si>
  <si>
    <t>1729790910</t>
  </si>
  <si>
    <t>856773761</t>
  </si>
  <si>
    <t>1890684156</t>
  </si>
  <si>
    <t>1947044966</t>
  </si>
  <si>
    <t>712565857</t>
  </si>
  <si>
    <t>764483744</t>
  </si>
  <si>
    <t>-995784724</t>
  </si>
  <si>
    <t>-251313735</t>
  </si>
  <si>
    <t>-974087442</t>
  </si>
  <si>
    <t>-126108573</t>
  </si>
  <si>
    <t>-627880270</t>
  </si>
  <si>
    <t>1613702342</t>
  </si>
  <si>
    <t>1319889521</t>
  </si>
  <si>
    <t>1528656174</t>
  </si>
  <si>
    <t>-1567652197</t>
  </si>
  <si>
    <t>243029718</t>
  </si>
  <si>
    <t>-393856457</t>
  </si>
  <si>
    <t>489035640</t>
  </si>
  <si>
    <t>-443702951</t>
  </si>
  <si>
    <t>378419703</t>
  </si>
  <si>
    <t>922362058</t>
  </si>
  <si>
    <t>-2140218353</t>
  </si>
  <si>
    <t>-2005233826</t>
  </si>
  <si>
    <t>1531978196</t>
  </si>
  <si>
    <t>20+18</t>
  </si>
  <si>
    <t>-703994019</t>
  </si>
  <si>
    <t>-1152455092</t>
  </si>
  <si>
    <t>-183514000</t>
  </si>
  <si>
    <t>2127345429</t>
  </si>
  <si>
    <t>-1985684933</t>
  </si>
  <si>
    <t>-227800704</t>
  </si>
  <si>
    <t>92868481</t>
  </si>
  <si>
    <t>-102962534</t>
  </si>
  <si>
    <t>1172214917</t>
  </si>
  <si>
    <t>1382805830</t>
  </si>
  <si>
    <t>840359991</t>
  </si>
  <si>
    <t>1162616039</t>
  </si>
  <si>
    <t>390848747</t>
  </si>
  <si>
    <t>-1064126346</t>
  </si>
  <si>
    <t>602052302</t>
  </si>
  <si>
    <t>4*0,55</t>
  </si>
  <si>
    <t>-1018499766</t>
  </si>
  <si>
    <t>0,15+0,55</t>
  </si>
  <si>
    <t>-1771595312</t>
  </si>
  <si>
    <t>2088048406</t>
  </si>
  <si>
    <t>-463870316</t>
  </si>
  <si>
    <t>1712428221</t>
  </si>
  <si>
    <t>0,004*6</t>
  </si>
  <si>
    <t>-79587189</t>
  </si>
  <si>
    <t>1168612932</t>
  </si>
  <si>
    <t>-727266468</t>
  </si>
  <si>
    <t>-1345560231</t>
  </si>
  <si>
    <t>-1472988754</t>
  </si>
  <si>
    <t>1660675991</t>
  </si>
  <si>
    <t>-1332504843</t>
  </si>
  <si>
    <t>65626649</t>
  </si>
  <si>
    <t>-599537818</t>
  </si>
  <si>
    <t>-924513206</t>
  </si>
  <si>
    <t>1096535143</t>
  </si>
  <si>
    <t>-1288886871</t>
  </si>
  <si>
    <t>294313731</t>
  </si>
  <si>
    <t>0,265*6</t>
  </si>
  <si>
    <t>-755009571</t>
  </si>
  <si>
    <t>-831524669</t>
  </si>
  <si>
    <t>16 - elektroinstalace m.č. 206</t>
  </si>
  <si>
    <t>-1937185781</t>
  </si>
  <si>
    <t>176208597</t>
  </si>
  <si>
    <t>1829748108</t>
  </si>
  <si>
    <t>2092874892</t>
  </si>
  <si>
    <t>3725288</t>
  </si>
  <si>
    <t>376096688</t>
  </si>
  <si>
    <t>108</t>
  </si>
  <si>
    <t>-387785965</t>
  </si>
  <si>
    <t>915203943</t>
  </si>
  <si>
    <t>1020084801</t>
  </si>
  <si>
    <t>-1254394777</t>
  </si>
  <si>
    <t>1734743792</t>
  </si>
  <si>
    <t>1173212777</t>
  </si>
  <si>
    <t>970713311</t>
  </si>
  <si>
    <t>815213564</t>
  </si>
  <si>
    <t>-489254199</t>
  </si>
  <si>
    <t>1761707944</t>
  </si>
  <si>
    <t>510577662</t>
  </si>
  <si>
    <t>-1021669582</t>
  </si>
  <si>
    <t>337059537</t>
  </si>
  <si>
    <t>2030561359</t>
  </si>
  <si>
    <t>-1253916589</t>
  </si>
  <si>
    <t>858687464</t>
  </si>
  <si>
    <t>-1260490095</t>
  </si>
  <si>
    <t>-1027644480</t>
  </si>
  <si>
    <t>632205263</t>
  </si>
  <si>
    <t>-1892254440</t>
  </si>
  <si>
    <t>-5999159</t>
  </si>
  <si>
    <t>-2064338646</t>
  </si>
  <si>
    <t>881177167</t>
  </si>
  <si>
    <t>-455910007</t>
  </si>
  <si>
    <t>1338761229</t>
  </si>
  <si>
    <t>515045726</t>
  </si>
  <si>
    <t>1028321498</t>
  </si>
  <si>
    <t>1469824645</t>
  </si>
  <si>
    <t>796595902</t>
  </si>
  <si>
    <t>-1445664185</t>
  </si>
  <si>
    <t>-1324384875</t>
  </si>
  <si>
    <t>425300166</t>
  </si>
  <si>
    <t>-1087322126</t>
  </si>
  <si>
    <t>-1608041485</t>
  </si>
  <si>
    <t>929940940</t>
  </si>
  <si>
    <t>596379821</t>
  </si>
  <si>
    <t>1891397310</t>
  </si>
  <si>
    <t>1292210621</t>
  </si>
  <si>
    <t>1331310454</t>
  </si>
  <si>
    <t>180698811</t>
  </si>
  <si>
    <t>820794187</t>
  </si>
  <si>
    <t>852086880</t>
  </si>
  <si>
    <t>-34437345</t>
  </si>
  <si>
    <t>-647596333</t>
  </si>
  <si>
    <t>-395546046</t>
  </si>
  <si>
    <t>-1794910714</t>
  </si>
  <si>
    <t>573238791</t>
  </si>
  <si>
    <t>1908780572</t>
  </si>
  <si>
    <t>1222784274</t>
  </si>
  <si>
    <t>1378629499</t>
  </si>
  <si>
    <t>535596232</t>
  </si>
  <si>
    <t>-1710548263</t>
  </si>
  <si>
    <t>-585011837</t>
  </si>
  <si>
    <t>-975118189</t>
  </si>
  <si>
    <t>1537305486</t>
  </si>
  <si>
    <t>276195662</t>
  </si>
  <si>
    <t>494305065</t>
  </si>
  <si>
    <t>850861678</t>
  </si>
  <si>
    <t>-52043794</t>
  </si>
  <si>
    <t>1920409354</t>
  </si>
  <si>
    <t>1365006214</t>
  </si>
  <si>
    <t>-1104732624</t>
  </si>
  <si>
    <t>1600159238</t>
  </si>
  <si>
    <t>0,263*6</t>
  </si>
  <si>
    <t>-65627995</t>
  </si>
  <si>
    <t>-1736522219</t>
  </si>
  <si>
    <t>17 - elektroinstalace m.č. 207</t>
  </si>
  <si>
    <t>-555758813</t>
  </si>
  <si>
    <t>925561746</t>
  </si>
  <si>
    <t>https://podminky.urs.cz/item/CS_URS_2022_01/741122016</t>
  </si>
  <si>
    <t>820756945</t>
  </si>
  <si>
    <t>-1575133318</t>
  </si>
  <si>
    <t>https://podminky.urs.cz/item/CS_URS_2022_01/741122015</t>
  </si>
  <si>
    <t>32428319</t>
  </si>
  <si>
    <t>1317802866</t>
  </si>
  <si>
    <t>253166838</t>
  </si>
  <si>
    <t>IP-SV-FL3</t>
  </si>
  <si>
    <t>svítidlo stropní, Elkovo Čepelík, typ ZCLED3G54L840/FLAT250-MIKRO-C, LED modul 54W/5698lm/840, matný mikroprismatický optický difuzor, IP40</t>
  </si>
  <si>
    <t>-635060854</t>
  </si>
  <si>
    <t>1173285735</t>
  </si>
  <si>
    <t>-313185064</t>
  </si>
  <si>
    <t>-1550014931</t>
  </si>
  <si>
    <t>https://podminky.urs.cz/item/CS_URS_2022_01/741313005</t>
  </si>
  <si>
    <t>-1916833273</t>
  </si>
  <si>
    <t>741310101</t>
  </si>
  <si>
    <t>Montáž spínačů jedno nebo dvoupólových polozapuštěných nebo zapuštěných se zapojením vodičů bezšroubové připojení spínačů, řazení 1-jednopólových</t>
  </si>
  <si>
    <t>64086982</t>
  </si>
  <si>
    <t>https://podminky.urs.cz/item/CS_URS_2022_01/741310101</t>
  </si>
  <si>
    <t>IP-PR-003</t>
  </si>
  <si>
    <t>přístroj spínače jednopólového, řazení 1, ABB, typ 3559-A01345</t>
  </si>
  <si>
    <t>2121413589</t>
  </si>
  <si>
    <t>IP-PR-007</t>
  </si>
  <si>
    <t>kryt jednoduchý, ABB Tango, bílá, typ 3558A-A651 B</t>
  </si>
  <si>
    <t>381710166</t>
  </si>
  <si>
    <t>94992875</t>
  </si>
  <si>
    <t>-1979877182</t>
  </si>
  <si>
    <t>-305150125</t>
  </si>
  <si>
    <t>204935171</t>
  </si>
  <si>
    <t>-127380511</t>
  </si>
  <si>
    <t>-110233689</t>
  </si>
  <si>
    <t>1847493233</t>
  </si>
  <si>
    <t>1275940198</t>
  </si>
  <si>
    <t>313604915</t>
  </si>
  <si>
    <t>-316564887</t>
  </si>
  <si>
    <t>1673295958</t>
  </si>
  <si>
    <t>1248993518</t>
  </si>
  <si>
    <t>743315656</t>
  </si>
  <si>
    <t>1174679969</t>
  </si>
  <si>
    <t>https://podminky.urs.cz/item/CS_URS_2022_01/741110062</t>
  </si>
  <si>
    <t>34+9</t>
  </si>
  <si>
    <t>-316532635</t>
  </si>
  <si>
    <t>1671337248</t>
  </si>
  <si>
    <t>-17665255</t>
  </si>
  <si>
    <t>https://podminky.urs.cz/item/CS_URS_2022_01/742121001</t>
  </si>
  <si>
    <t>-491578488</t>
  </si>
  <si>
    <t>1995986884</t>
  </si>
  <si>
    <t>https://podminky.urs.cz/item/CS_URS_2022_01/742330041</t>
  </si>
  <si>
    <t>56191646</t>
  </si>
  <si>
    <t>1961016610</t>
  </si>
  <si>
    <t>1711849482</t>
  </si>
  <si>
    <t>1589402116</t>
  </si>
  <si>
    <t>https://podminky.urs.cz/item/CS_URS_2022_01/741810001</t>
  </si>
  <si>
    <t>-608641128</t>
  </si>
  <si>
    <t>-1312556975</t>
  </si>
  <si>
    <t>-964379828</t>
  </si>
  <si>
    <t>https://podminky.urs.cz/item/CS_URS_2022_01/977131110</t>
  </si>
  <si>
    <t>3*0,15</t>
  </si>
  <si>
    <t>988952784</t>
  </si>
  <si>
    <t>https://podminky.urs.cz/item/CS_URS_2022_01/977131117</t>
  </si>
  <si>
    <t>977131119</t>
  </si>
  <si>
    <t>Vrty příklepovými vrtáky do cihelného zdiva nebo prostého betonu průměru přes 28 do 32 mm</t>
  </si>
  <si>
    <t>-523813792</t>
  </si>
  <si>
    <t>https://podminky.urs.cz/item/CS_URS_2022_01/977131119</t>
  </si>
  <si>
    <t>0,15*7</t>
  </si>
  <si>
    <t>-1914240426</t>
  </si>
  <si>
    <t>-760580478</t>
  </si>
  <si>
    <t>568558790</t>
  </si>
  <si>
    <t>912052137</t>
  </si>
  <si>
    <t>1361327530</t>
  </si>
  <si>
    <t>https://podminky.urs.cz/item/CS_URS_2022_01/997013603</t>
  </si>
  <si>
    <t>-1211876140</t>
  </si>
  <si>
    <t>https://podminky.urs.cz/item/CS_URS_2022_01/460941211</t>
  </si>
  <si>
    <t>-1718285157</t>
  </si>
  <si>
    <t>https://podminky.urs.cz/item/CS_URS_2022_01/460941221</t>
  </si>
  <si>
    <t>460941224</t>
  </si>
  <si>
    <t>Vyplnění rýh vyplnění a omítnutí rýh ve stěnách hloubky přes 3 do 5 cm a šířky přes 10 do 15 cm</t>
  </si>
  <si>
    <t>-155657904</t>
  </si>
  <si>
    <t>https://podminky.urs.cz/item/CS_URS_2022_01/460941224</t>
  </si>
  <si>
    <t>-2049999351</t>
  </si>
  <si>
    <t>https://podminky.urs.cz/item/CS_URS_2022_01/468101411</t>
  </si>
  <si>
    <t>-343118821</t>
  </si>
  <si>
    <t>https://podminky.urs.cz/item/CS_URS_2022_01/468101421</t>
  </si>
  <si>
    <t>468101424</t>
  </si>
  <si>
    <t>Vysekání rýh pro montáž trubek a kabelů v cihelných zdech hloubky přes 3 do 5 cm a šířky přes 10 do 15 cm</t>
  </si>
  <si>
    <t>-548634175</t>
  </si>
  <si>
    <t>https://podminky.urs.cz/item/CS_URS_2022_01/468101424</t>
  </si>
  <si>
    <t>1183732331</t>
  </si>
  <si>
    <t>https://podminky.urs.cz/item/CS_URS_2022_01/469971111</t>
  </si>
  <si>
    <t>908458285</t>
  </si>
  <si>
    <t>https://podminky.urs.cz/item/CS_URS_2022_01/469971121</t>
  </si>
  <si>
    <t>-338019406</t>
  </si>
  <si>
    <t>https://podminky.urs.cz/item/CS_URS_2022_01/469972111</t>
  </si>
  <si>
    <t>669644999</t>
  </si>
  <si>
    <t>https://podminky.urs.cz/item/CS_URS_2022_01/469972121</t>
  </si>
  <si>
    <t>0,174*6</t>
  </si>
  <si>
    <t>-10648017</t>
  </si>
  <si>
    <t>https://podminky.urs.cz/item/CS_URS_2022_01/469973113</t>
  </si>
  <si>
    <t>1673087653</t>
  </si>
  <si>
    <t>https://podminky.urs.cz/item/CS_URS_2022_01/469981111</t>
  </si>
  <si>
    <t>18 - elektroinstalace m.č. 208</t>
  </si>
  <si>
    <t>1045668983</t>
  </si>
  <si>
    <t>-1160601406</t>
  </si>
  <si>
    <t>1074743750</t>
  </si>
  <si>
    <t>1098416035</t>
  </si>
  <si>
    <t>-921226725</t>
  </si>
  <si>
    <t>-975075587</t>
  </si>
  <si>
    <t>107456274</t>
  </si>
  <si>
    <t>-394742005</t>
  </si>
  <si>
    <t>1441037746</t>
  </si>
  <si>
    <t>-1410027953</t>
  </si>
  <si>
    <t>-818860637</t>
  </si>
  <si>
    <t>-1421039509</t>
  </si>
  <si>
    <t>-156029083</t>
  </si>
  <si>
    <t>https://podminky.urs.cz/item/CS_URS_2024_01/741310101</t>
  </si>
  <si>
    <t>-1061976461</t>
  </si>
  <si>
    <t>722256313</t>
  </si>
  <si>
    <t>-76455356</t>
  </si>
  <si>
    <t>727627075</t>
  </si>
  <si>
    <t>642806431</t>
  </si>
  <si>
    <t>-96141389</t>
  </si>
  <si>
    <t>474915371</t>
  </si>
  <si>
    <t>737436035</t>
  </si>
  <si>
    <t>1938811407</t>
  </si>
  <si>
    <t>931121454</t>
  </si>
  <si>
    <t>-546070683</t>
  </si>
  <si>
    <t>-866879751</t>
  </si>
  <si>
    <t>-1979905659</t>
  </si>
  <si>
    <t>-763929119</t>
  </si>
  <si>
    <t>-1782100425</t>
  </si>
  <si>
    <t>-144106138</t>
  </si>
  <si>
    <t>1131383986</t>
  </si>
  <si>
    <t>-1875051978</t>
  </si>
  <si>
    <t>1213388070</t>
  </si>
  <si>
    <t>-1291744079</t>
  </si>
  <si>
    <t>-1838842545</t>
  </si>
  <si>
    <t>2139566641</t>
  </si>
  <si>
    <t>-518370263</t>
  </si>
  <si>
    <t>SLAB-x1</t>
  </si>
  <si>
    <t>D+M Lišta/kabelová chránička/kabelová lávka pro kabely z Racku visící na stěně</t>
  </si>
  <si>
    <t>-2134682134</t>
  </si>
  <si>
    <t>-645183929</t>
  </si>
  <si>
    <t>-796730087</t>
  </si>
  <si>
    <t>1215596805</t>
  </si>
  <si>
    <t>-129649399</t>
  </si>
  <si>
    <t>0,15*2</t>
  </si>
  <si>
    <t>627945359</t>
  </si>
  <si>
    <t>-502841623</t>
  </si>
  <si>
    <t>https://podminky.urs.cz/item/CS_URS_2024_01/977131119</t>
  </si>
  <si>
    <t>765885349</t>
  </si>
  <si>
    <t>526319683</t>
  </si>
  <si>
    <t>-1636896634</t>
  </si>
  <si>
    <t>631256749</t>
  </si>
  <si>
    <t>-1989779453</t>
  </si>
  <si>
    <t>-1089652918</t>
  </si>
  <si>
    <t>-2028181954</t>
  </si>
  <si>
    <t>-1030065980</t>
  </si>
  <si>
    <t>1389028178</t>
  </si>
  <si>
    <t>755944621</t>
  </si>
  <si>
    <t>-1674656513</t>
  </si>
  <si>
    <t>-102640884</t>
  </si>
  <si>
    <t>-1234350931</t>
  </si>
  <si>
    <t>0,07*6</t>
  </si>
  <si>
    <t>-693991510</t>
  </si>
  <si>
    <t>1827375947</t>
  </si>
  <si>
    <t>19 - elektroinstalace m.č. 209</t>
  </si>
  <si>
    <t>-965136494</t>
  </si>
  <si>
    <t>351553544</t>
  </si>
  <si>
    <t>-1793550124</t>
  </si>
  <si>
    <t>-939660339</t>
  </si>
  <si>
    <t>308931315</t>
  </si>
  <si>
    <t>832066442</t>
  </si>
  <si>
    <t>-1631819471</t>
  </si>
  <si>
    <t>-697932485</t>
  </si>
  <si>
    <t>-1643719755</t>
  </si>
  <si>
    <t>1028950691</t>
  </si>
  <si>
    <t>-1827296784</t>
  </si>
  <si>
    <t>-1539011503</t>
  </si>
  <si>
    <t>1197417267</t>
  </si>
  <si>
    <t>-2100551184</t>
  </si>
  <si>
    <t>1152896946</t>
  </si>
  <si>
    <t>-1266032163</t>
  </si>
  <si>
    <t>-36241774</t>
  </si>
  <si>
    <t>-1801467337</t>
  </si>
  <si>
    <t>1766469566</t>
  </si>
  <si>
    <t>-72859051</t>
  </si>
  <si>
    <t>511011603</t>
  </si>
  <si>
    <t>778711728</t>
  </si>
  <si>
    <t>1682146810</t>
  </si>
  <si>
    <t>457975267</t>
  </si>
  <si>
    <t>1319829778</t>
  </si>
  <si>
    <t>919429058</t>
  </si>
  <si>
    <t>1981855689</t>
  </si>
  <si>
    <t>-630699370</t>
  </si>
  <si>
    <t>1047146099</t>
  </si>
  <si>
    <t>993812654</t>
  </si>
  <si>
    <t>-94416169</t>
  </si>
  <si>
    <t>1418873781</t>
  </si>
  <si>
    <t>-651242148</t>
  </si>
  <si>
    <t>737695621</t>
  </si>
  <si>
    <t>-2115818053</t>
  </si>
  <si>
    <t>487807226</t>
  </si>
  <si>
    <t>1164905112</t>
  </si>
  <si>
    <t>-17957949</t>
  </si>
  <si>
    <t>1996882084</t>
  </si>
  <si>
    <t>-1024337638</t>
  </si>
  <si>
    <t>1371891909</t>
  </si>
  <si>
    <t>448591088</t>
  </si>
  <si>
    <t>-2055178870</t>
  </si>
  <si>
    <t>93102012</t>
  </si>
  <si>
    <t>-196387319</t>
  </si>
  <si>
    <t>-1610628432</t>
  </si>
  <si>
    <t>1720731950</t>
  </si>
  <si>
    <t>-38512111</t>
  </si>
  <si>
    <t>755212494</t>
  </si>
  <si>
    <t>-1027705817</t>
  </si>
  <si>
    <t>163476319</t>
  </si>
  <si>
    <t>-2010021084</t>
  </si>
  <si>
    <t>-175530953</t>
  </si>
  <si>
    <t>2063964819</t>
  </si>
  <si>
    <t>440213165</t>
  </si>
  <si>
    <t>-268684919</t>
  </si>
  <si>
    <t>20 - elektroinstalace m.č. 211</t>
  </si>
  <si>
    <t>-392296670</t>
  </si>
  <si>
    <t>-1598044568</t>
  </si>
  <si>
    <t>-1238029701</t>
  </si>
  <si>
    <t>304172486</t>
  </si>
  <si>
    <t>377042507</t>
  </si>
  <si>
    <t>2127567703</t>
  </si>
  <si>
    <t>101</t>
  </si>
  <si>
    <t>-1108119573</t>
  </si>
  <si>
    <t>-894012597</t>
  </si>
  <si>
    <t>-1903184231</t>
  </si>
  <si>
    <t>-1986719166</t>
  </si>
  <si>
    <t>-1006274078</t>
  </si>
  <si>
    <t>1512455396</t>
  </si>
  <si>
    <t>1241976488</t>
  </si>
  <si>
    <t>1158369439</t>
  </si>
  <si>
    <t>1297372883</t>
  </si>
  <si>
    <t>1619887826</t>
  </si>
  <si>
    <t>-610574202</t>
  </si>
  <si>
    <t>1588778205</t>
  </si>
  <si>
    <t>349254305</t>
  </si>
  <si>
    <t>-1006307264</t>
  </si>
  <si>
    <t>-1245848349</t>
  </si>
  <si>
    <t>329971152</t>
  </si>
  <si>
    <t>1126195506</t>
  </si>
  <si>
    <t>-1911869358</t>
  </si>
  <si>
    <t>-43141434</t>
  </si>
  <si>
    <t>-1094425126</t>
  </si>
  <si>
    <t>-100274868</t>
  </si>
  <si>
    <t>446526319</t>
  </si>
  <si>
    <t>-340447040</t>
  </si>
  <si>
    <t>-991315552</t>
  </si>
  <si>
    <t>-2006523050</t>
  </si>
  <si>
    <t>-1720193806</t>
  </si>
  <si>
    <t>-707420150</t>
  </si>
  <si>
    <t>-2117511414</t>
  </si>
  <si>
    <t>358791829</t>
  </si>
  <si>
    <t>872745407</t>
  </si>
  <si>
    <t>948099662</t>
  </si>
  <si>
    <t>-735438133</t>
  </si>
  <si>
    <t>1889402451</t>
  </si>
  <si>
    <t>427351758</t>
  </si>
  <si>
    <t>1481868384</t>
  </si>
  <si>
    <t>1101885862</t>
  </si>
  <si>
    <t>1153105939</t>
  </si>
  <si>
    <t>1750152733</t>
  </si>
  <si>
    <t>-705185817</t>
  </si>
  <si>
    <t>317524516</t>
  </si>
  <si>
    <t>1922723504</t>
  </si>
  <si>
    <t>-2036275404</t>
  </si>
  <si>
    <t>-664314943</t>
  </si>
  <si>
    <t>2142770405</t>
  </si>
  <si>
    <t>-1200591874</t>
  </si>
  <si>
    <t>1914110178</t>
  </si>
  <si>
    <t>92892973</t>
  </si>
  <si>
    <t>2100982357</t>
  </si>
  <si>
    <t>-1842277473</t>
  </si>
  <si>
    <t>-1118826105</t>
  </si>
  <si>
    <t>-428949720</t>
  </si>
  <si>
    <t>1660769376</t>
  </si>
  <si>
    <t>1557797036</t>
  </si>
  <si>
    <t>-1307396381</t>
  </si>
  <si>
    <t>-1054467055</t>
  </si>
  <si>
    <t>1581431487</t>
  </si>
  <si>
    <t>-1289991841</t>
  </si>
  <si>
    <t>2061237387</t>
  </si>
  <si>
    <t>-2128571049</t>
  </si>
  <si>
    <t>-2084649414</t>
  </si>
  <si>
    <t>1362009938</t>
  </si>
  <si>
    <t>2066217066</t>
  </si>
  <si>
    <t>-1160544412</t>
  </si>
  <si>
    <t>825886094</t>
  </si>
  <si>
    <t>-1544721922</t>
  </si>
  <si>
    <t>21 - elektroinstalace m.č. 212</t>
  </si>
  <si>
    <t>-681304180</t>
  </si>
  <si>
    <t>1819537176</t>
  </si>
  <si>
    <t>-374816770</t>
  </si>
  <si>
    <t>-170243688</t>
  </si>
  <si>
    <t>81</t>
  </si>
  <si>
    <t>1087669802</t>
  </si>
  <si>
    <t>786921566</t>
  </si>
  <si>
    <t>979845725</t>
  </si>
  <si>
    <t>-494583860</t>
  </si>
  <si>
    <t>1494224184</t>
  </si>
  <si>
    <t>IP-SV-FL2</t>
  </si>
  <si>
    <t>svítidlo stropní, Elkovo Čepelík, typ ZCLED3G40L840/FLAT250-MIKRO-C, LED modul 40W/4011lm/840, matný mikroprismatický optický difuzor, IP40</t>
  </si>
  <si>
    <t>1832846988</t>
  </si>
  <si>
    <t>1736881570</t>
  </si>
  <si>
    <t>-260901742</t>
  </si>
  <si>
    <t>-480855817</t>
  </si>
  <si>
    <t>-1953456393</t>
  </si>
  <si>
    <t>588504124</t>
  </si>
  <si>
    <t>-1905332714</t>
  </si>
  <si>
    <t>1081921138</t>
  </si>
  <si>
    <t>40881094</t>
  </si>
  <si>
    <t>-1883013023</t>
  </si>
  <si>
    <t>456418737</t>
  </si>
  <si>
    <t>337397490</t>
  </si>
  <si>
    <t>1423811156</t>
  </si>
  <si>
    <t>-458105224</t>
  </si>
  <si>
    <t>-678824626</t>
  </si>
  <si>
    <t>-82213536</t>
  </si>
  <si>
    <t>1469929207</t>
  </si>
  <si>
    <t>1479131085</t>
  </si>
  <si>
    <t>-1819532212</t>
  </si>
  <si>
    <t>2019670555</t>
  </si>
  <si>
    <t>1622771873</t>
  </si>
  <si>
    <t>-284213238</t>
  </si>
  <si>
    <t>16+13</t>
  </si>
  <si>
    <t>347393761</t>
  </si>
  <si>
    <t>695277421</t>
  </si>
  <si>
    <t>-303240498</t>
  </si>
  <si>
    <t>210</t>
  </si>
  <si>
    <t>999115222</t>
  </si>
  <si>
    <t>-735108392</t>
  </si>
  <si>
    <t>1227549162</t>
  </si>
  <si>
    <t>-1342847118</t>
  </si>
  <si>
    <t>801674233</t>
  </si>
  <si>
    <t>-1862982841</t>
  </si>
  <si>
    <t>-847637399</t>
  </si>
  <si>
    <t>1504245688</t>
  </si>
  <si>
    <t>49458409</t>
  </si>
  <si>
    <t>0,15*4</t>
  </si>
  <si>
    <t>-239401517</t>
  </si>
  <si>
    <t>1964681463</t>
  </si>
  <si>
    <t>-487878804</t>
  </si>
  <si>
    <t>1191567427</t>
  </si>
  <si>
    <t>-1164872012</t>
  </si>
  <si>
    <t>0,002*6</t>
  </si>
  <si>
    <t>1800590902</t>
  </si>
  <si>
    <t>-1545955409</t>
  </si>
  <si>
    <t>909031737</t>
  </si>
  <si>
    <t>-2008479723</t>
  </si>
  <si>
    <t>1476464341</t>
  </si>
  <si>
    <t>460941321</t>
  </si>
  <si>
    <t>Vyplnění rýh vyplnění a omítnutí rýh v betonových podlahách a mazaninách hloubky přes 5 do 7 cm a šířky do 7 cm</t>
  </si>
  <si>
    <t>-551847737</t>
  </si>
  <si>
    <t>https://podminky.urs.cz/item/CS_URS_2024_01/460941321</t>
  </si>
  <si>
    <t>-1963164943</t>
  </si>
  <si>
    <t>133931828</t>
  </si>
  <si>
    <t>-716519359</t>
  </si>
  <si>
    <t>-334131086</t>
  </si>
  <si>
    <t>468101321</t>
  </si>
  <si>
    <t>Vysekání rýh pro montáž trubek a kabelů v betonových podlahách a mazaninách hloubky přes 5 do 7 cm a šířky do 7 cm</t>
  </si>
  <si>
    <t>1347058190</t>
  </si>
  <si>
    <t>https://podminky.urs.cz/item/CS_URS_2024_01/468101321</t>
  </si>
  <si>
    <t>-1723379691</t>
  </si>
  <si>
    <t>897229249</t>
  </si>
  <si>
    <t>-1253167390</t>
  </si>
  <si>
    <t>-2085451039</t>
  </si>
  <si>
    <t>0,231*6</t>
  </si>
  <si>
    <t>469973111</t>
  </si>
  <si>
    <t>Poplatek za uložení stavebního odpadu (skládkovné) na skládce z prostého betonu zatříděného do Katalogu odpadů pod kódem 17 01 01</t>
  </si>
  <si>
    <t>-1101449797</t>
  </si>
  <si>
    <t>https://podminky.urs.cz/item/CS_URS_2024_01/469973111</t>
  </si>
  <si>
    <t>-2118676457</t>
  </si>
  <si>
    <t>496486325</t>
  </si>
  <si>
    <t>22 - elektroinstalace m.č. 213</t>
  </si>
  <si>
    <t>311210201</t>
  </si>
  <si>
    <t>-466237856</t>
  </si>
  <si>
    <t>-592808421</t>
  </si>
  <si>
    <t>408919407</t>
  </si>
  <si>
    <t>1127854400</t>
  </si>
  <si>
    <t>1526999530</t>
  </si>
  <si>
    <t>811379693</t>
  </si>
  <si>
    <t>-739498108</t>
  </si>
  <si>
    <t>-1221462133</t>
  </si>
  <si>
    <t>975655766</t>
  </si>
  <si>
    <t>-1446623043</t>
  </si>
  <si>
    <t>-745960126</t>
  </si>
  <si>
    <t>-1633308780</t>
  </si>
  <si>
    <t>1182581881</t>
  </si>
  <si>
    <t>-1627550865</t>
  </si>
  <si>
    <t>-1263785977</t>
  </si>
  <si>
    <t>-1777151288</t>
  </si>
  <si>
    <t>-981138317</t>
  </si>
  <si>
    <t>-1697686135</t>
  </si>
  <si>
    <t>-245670055</t>
  </si>
  <si>
    <t>-1102321720</t>
  </si>
  <si>
    <t>2104451423</t>
  </si>
  <si>
    <t>-342510247</t>
  </si>
  <si>
    <t>-1356164934</t>
  </si>
  <si>
    <t>-1936063321</t>
  </si>
  <si>
    <t>-1894114617</t>
  </si>
  <si>
    <t>-1185629453</t>
  </si>
  <si>
    <t>-1366924470</t>
  </si>
  <si>
    <t>977316790</t>
  </si>
  <si>
    <t>2017709765</t>
  </si>
  <si>
    <t>-633147809</t>
  </si>
  <si>
    <t>182</t>
  </si>
  <si>
    <t>405260661</t>
  </si>
  <si>
    <t>136786530</t>
  </si>
  <si>
    <t>-1589326944</t>
  </si>
  <si>
    <t>1155545273</t>
  </si>
  <si>
    <t>797880299</t>
  </si>
  <si>
    <t>364631516</t>
  </si>
  <si>
    <t>-1235728239</t>
  </si>
  <si>
    <t>1812689854</t>
  </si>
  <si>
    <t>-1755317639</t>
  </si>
  <si>
    <t>0,55*3</t>
  </si>
  <si>
    <t>1571892507</t>
  </si>
  <si>
    <t>1262498635</t>
  </si>
  <si>
    <t>1589972119</t>
  </si>
  <si>
    <t>987243521</t>
  </si>
  <si>
    <t>619724214</t>
  </si>
  <si>
    <t>0,003*6</t>
  </si>
  <si>
    <t>-1576916164</t>
  </si>
  <si>
    <t>-1804909856</t>
  </si>
  <si>
    <t>203109612</t>
  </si>
  <si>
    <t>-268373864</t>
  </si>
  <si>
    <t>-2098631061</t>
  </si>
  <si>
    <t>2017717788</t>
  </si>
  <si>
    <t>190249483</t>
  </si>
  <si>
    <t>1894013713</t>
  </si>
  <si>
    <t>-1747624330</t>
  </si>
  <si>
    <t>0,143*6</t>
  </si>
  <si>
    <t>-564210872</t>
  </si>
  <si>
    <t>-968908454</t>
  </si>
  <si>
    <t>23 - elektroinstalace m.č. 214</t>
  </si>
  <si>
    <t>693427524</t>
  </si>
  <si>
    <t>1819560565</t>
  </si>
  <si>
    <t>82</t>
  </si>
  <si>
    <t>-166955894</t>
  </si>
  <si>
    <t>1844398470</t>
  </si>
  <si>
    <t>994855546</t>
  </si>
  <si>
    <t>-1676028210</t>
  </si>
  <si>
    <t>-758126684</t>
  </si>
  <si>
    <t>995732921</t>
  </si>
  <si>
    <t>-984745638</t>
  </si>
  <si>
    <t>-230474758</t>
  </si>
  <si>
    <t>-1039403084</t>
  </si>
  <si>
    <t>-1708995083</t>
  </si>
  <si>
    <t>-484837679</t>
  </si>
  <si>
    <t>-1055264464</t>
  </si>
  <si>
    <t>-1821236920</t>
  </si>
  <si>
    <t>-1273632610</t>
  </si>
  <si>
    <t>509677241</t>
  </si>
  <si>
    <t>-575503417</t>
  </si>
  <si>
    <t>-407501197</t>
  </si>
  <si>
    <t>1413116058</t>
  </si>
  <si>
    <t>-880533104</t>
  </si>
  <si>
    <t>1258205089</t>
  </si>
  <si>
    <t>391577049</t>
  </si>
  <si>
    <t>59885526</t>
  </si>
  <si>
    <t>-1554863397</t>
  </si>
  <si>
    <t>-982487277</t>
  </si>
  <si>
    <t>-1318647597</t>
  </si>
  <si>
    <t>-205341138</t>
  </si>
  <si>
    <t>510246407</t>
  </si>
  <si>
    <t>1669851407</t>
  </si>
  <si>
    <t>-1609013401</t>
  </si>
  <si>
    <t>139</t>
  </si>
  <si>
    <t>-1954470284</t>
  </si>
  <si>
    <t>-1798931870</t>
  </si>
  <si>
    <t>-1996927656</t>
  </si>
  <si>
    <t>1623524643</t>
  </si>
  <si>
    <t>638826002</t>
  </si>
  <si>
    <t>-1467212110</t>
  </si>
  <si>
    <t>-1315253609</t>
  </si>
  <si>
    <t>243305516</t>
  </si>
  <si>
    <t>-572862868</t>
  </si>
  <si>
    <t>0,15*3</t>
  </si>
  <si>
    <t>-263441880</t>
  </si>
  <si>
    <t>-1671653027</t>
  </si>
  <si>
    <t>1510488754</t>
  </si>
  <si>
    <t>-1578856527</t>
  </si>
  <si>
    <t>472832944</t>
  </si>
  <si>
    <t>775284967</t>
  </si>
  <si>
    <t>-868890905</t>
  </si>
  <si>
    <t>-691968112</t>
  </si>
  <si>
    <t>1359603105</t>
  </si>
  <si>
    <t>933069541</t>
  </si>
  <si>
    <t>-187189578</t>
  </si>
  <si>
    <t>1435442326</t>
  </si>
  <si>
    <t>392307190</t>
  </si>
  <si>
    <t>-1673052777</t>
  </si>
  <si>
    <t>1745221633</t>
  </si>
  <si>
    <t>0,178*6</t>
  </si>
  <si>
    <t>-1519817556</t>
  </si>
  <si>
    <t>-1251094546</t>
  </si>
  <si>
    <t>24 - elektroinstalace m.č. 216</t>
  </si>
  <si>
    <t>691738162</t>
  </si>
  <si>
    <t>820771262</t>
  </si>
  <si>
    <t>-1149504505</t>
  </si>
  <si>
    <t>-1878118980</t>
  </si>
  <si>
    <t>-1097520887</t>
  </si>
  <si>
    <t>594592283</t>
  </si>
  <si>
    <t>104</t>
  </si>
  <si>
    <t>575847838</t>
  </si>
  <si>
    <t>-1856191973</t>
  </si>
  <si>
    <t>Montáž svítidel LED se zapojením vodičů bytových nebo společenských místností přisazených stropních panelových, obsahu přes 0,09 do 0,36 m2</t>
  </si>
  <si>
    <t>-1175266841</t>
  </si>
  <si>
    <t>2+12</t>
  </si>
  <si>
    <t>1364659052</t>
  </si>
  <si>
    <t>-897305488</t>
  </si>
  <si>
    <t>-225026423</t>
  </si>
  <si>
    <t>-95220472</t>
  </si>
  <si>
    <t>2084682671</t>
  </si>
  <si>
    <t>133588299</t>
  </si>
  <si>
    <t>1741433977</t>
  </si>
  <si>
    <t>-1039082163</t>
  </si>
  <si>
    <t>-1531240951</t>
  </si>
  <si>
    <t>-435983150</t>
  </si>
  <si>
    <t>706002270</t>
  </si>
  <si>
    <t>-346721873</t>
  </si>
  <si>
    <t>-140858326</t>
  </si>
  <si>
    <t>1062742686</t>
  </si>
  <si>
    <t>980911629</t>
  </si>
  <si>
    <t>523714166</t>
  </si>
  <si>
    <t>-83146362</t>
  </si>
  <si>
    <t>149770057</t>
  </si>
  <si>
    <t>-1400936374</t>
  </si>
  <si>
    <t>-79161829</t>
  </si>
  <si>
    <t>-1830046381</t>
  </si>
  <si>
    <t>1991697627</t>
  </si>
  <si>
    <t>-1741662921</t>
  </si>
  <si>
    <t>-1073190348</t>
  </si>
  <si>
    <t>-1563094264</t>
  </si>
  <si>
    <t>-1929712208</t>
  </si>
  <si>
    <t>23+27</t>
  </si>
  <si>
    <t>-87561792</t>
  </si>
  <si>
    <t>-1676461283</t>
  </si>
  <si>
    <t>1075468232</t>
  </si>
  <si>
    <t>-1954719655</t>
  </si>
  <si>
    <t>-339280706</t>
  </si>
  <si>
    <t>225192665</t>
  </si>
  <si>
    <t>-18624446</t>
  </si>
  <si>
    <t>40425163</t>
  </si>
  <si>
    <t>467287729</t>
  </si>
  <si>
    <t>1369256411</t>
  </si>
  <si>
    <t>-127755672</t>
  </si>
  <si>
    <t>-1757326929</t>
  </si>
  <si>
    <t>-2117580351</t>
  </si>
  <si>
    <t>760914307</t>
  </si>
  <si>
    <t>-797842631</t>
  </si>
  <si>
    <t>866391398</t>
  </si>
  <si>
    <t>-1220716212</t>
  </si>
  <si>
    <t>-1601067129</t>
  </si>
  <si>
    <t>1038024983</t>
  </si>
  <si>
    <t>-1382625066</t>
  </si>
  <si>
    <t>-554226543</t>
  </si>
  <si>
    <t>1601823457</t>
  </si>
  <si>
    <t>-42344508</t>
  </si>
  <si>
    <t>-410338403</t>
  </si>
  <si>
    <t>1597841608</t>
  </si>
  <si>
    <t>1212879358</t>
  </si>
  <si>
    <t>-535525135</t>
  </si>
  <si>
    <t>-1931036375</t>
  </si>
  <si>
    <t>-1075739738</t>
  </si>
  <si>
    <t>-1687677434</t>
  </si>
  <si>
    <t>1097853613</t>
  </si>
  <si>
    <t>375695170</t>
  </si>
  <si>
    <t>1308792924</t>
  </si>
  <si>
    <t>0,346*6</t>
  </si>
  <si>
    <t>1547364237</t>
  </si>
  <si>
    <t>-1779049163</t>
  </si>
  <si>
    <t>25 - elektroinstalace m.č. 201, 202, 203, 210, 215, 217</t>
  </si>
  <si>
    <t>741210002</t>
  </si>
  <si>
    <t>Montáž rozvodnic oceloplechových nebo plastových bez zapojení vodičů běžných, hmotnosti do 50 kg</t>
  </si>
  <si>
    <t>316912677</t>
  </si>
  <si>
    <t>https://podminky.urs.cz/item/CS_URS_2024_01/741210002</t>
  </si>
  <si>
    <t>1+1</t>
  </si>
  <si>
    <t>IP-RP2x</t>
  </si>
  <si>
    <t>rozvodnice RP2.x kompletně osazená a zapojená dle schéma, včetně vydrátování, rozvodnice: Eaton typ BF-U-5/120-C</t>
  </si>
  <si>
    <t>230987886</t>
  </si>
  <si>
    <t>Poznámka k položce:_x000d_
Poznámka k položce: Doporučený typ</t>
  </si>
  <si>
    <t>741122033</t>
  </si>
  <si>
    <t>Montáž kabelů měděných bez ukončení uložených pod omítku plných kulatých (např. CYKY), počtu a průřezu žil 5x10 mm2</t>
  </si>
  <si>
    <t>-1536405371</t>
  </si>
  <si>
    <t>https://podminky.urs.cz/item/CS_URS_2024_01/741122033</t>
  </si>
  <si>
    <t>1838717110</t>
  </si>
  <si>
    <t>88</t>
  </si>
  <si>
    <t>-2104386676</t>
  </si>
  <si>
    <t>845353409</t>
  </si>
  <si>
    <t>203+87</t>
  </si>
  <si>
    <t>-1696728779</t>
  </si>
  <si>
    <t>203</t>
  </si>
  <si>
    <t>IP-KAB7</t>
  </si>
  <si>
    <t>kabel silový instalační, PRAKAB, typ PRAFlaSafe X 3x1,5-O B2cas1d1a1</t>
  </si>
  <si>
    <t>-1212342984</t>
  </si>
  <si>
    <t>87</t>
  </si>
  <si>
    <t>741130005</t>
  </si>
  <si>
    <t>Ukončení vodičů izolovaných s označením a zapojením v rozváděči nebo na přístroji, průřezu žíly do 10 mm2</t>
  </si>
  <si>
    <t>133066829</t>
  </si>
  <si>
    <t>https://podminky.urs.cz/item/CS_URS_2024_01/741130005</t>
  </si>
  <si>
    <t>1365513365</t>
  </si>
  <si>
    <t>741372021</t>
  </si>
  <si>
    <t>Montáž svítidel s integrovaným zdrojem LED se zapojením vodičů interiérových přisazených nástěnných hranatých nebo kruhových, plochy do 0,09 m2</t>
  </si>
  <si>
    <t>-1265216729</t>
  </si>
  <si>
    <t>https://podminky.urs.cz/item/CS_URS_2024_01/741372021</t>
  </si>
  <si>
    <t>741372061</t>
  </si>
  <si>
    <t>Montáž svítidel s integrovaným zdrojem LED se zapojením vodičů interiérových přisazených stropních hranatých nebo kruhových, plochy do 0,09 m2</t>
  </si>
  <si>
    <t>1659740082</t>
  </si>
  <si>
    <t>https://podminky.urs.cz/item/CS_URS_2024_01/741372061</t>
  </si>
  <si>
    <t>IP-SV-AL12</t>
  </si>
  <si>
    <t>svítidlo orientační stropní/nástěnné, Fulgur, typ ALPHA 300L LED, 1 hodina, IP44</t>
  </si>
  <si>
    <t>-200957804</t>
  </si>
  <si>
    <t>4+2</t>
  </si>
  <si>
    <t>741372022</t>
  </si>
  <si>
    <t>Montáž svítidel s integrovaným zdrojem LED se zapojením vodičů interiérových přisazených nástěnných hranatých nebo kruhových, plochy přes 0,09 do 0,36 m2</t>
  </si>
  <si>
    <t>2093237758</t>
  </si>
  <si>
    <t>https://podminky.urs.cz/item/CS_URS_2024_01/741372022</t>
  </si>
  <si>
    <t>IP-SV-DE1</t>
  </si>
  <si>
    <t>svítidlo nástěnné, Osmont, typ Delia 2 PC, kód 53837, LED modul 36W/5070lm/840, IP54</t>
  </si>
  <si>
    <t>2029817286</t>
  </si>
  <si>
    <t>2122737320</t>
  </si>
  <si>
    <t>1478411871</t>
  </si>
  <si>
    <t>541732858</t>
  </si>
  <si>
    <t>1930251947</t>
  </si>
  <si>
    <t>-341599771</t>
  </si>
  <si>
    <t>-1454718842</t>
  </si>
  <si>
    <t>-1115496512</t>
  </si>
  <si>
    <t>1288579207</t>
  </si>
  <si>
    <t>741310112</t>
  </si>
  <si>
    <t>Montáž spínačů jedno nebo dvoupólových polozapuštěných nebo zapuštěných se zapojením vodičů bezšroubové připojení ovladačů, řazení 1/0-tlačítkových zapínacích</t>
  </si>
  <si>
    <t>-733419816</t>
  </si>
  <si>
    <t>https://podminky.urs.cz/item/CS_URS_2024_01/741310112</t>
  </si>
  <si>
    <t>IP-PR-006</t>
  </si>
  <si>
    <t>přístroj ovládače zapínacího se svorkou N, řazení 1/0, ABB, typ 3559-A91345</t>
  </si>
  <si>
    <t>-1248674529</t>
  </si>
  <si>
    <t>379387224</t>
  </si>
  <si>
    <t>1+10</t>
  </si>
  <si>
    <t>-535514096</t>
  </si>
  <si>
    <t>1513066175</t>
  </si>
  <si>
    <t>1055038982</t>
  </si>
  <si>
    <t>-1974871072</t>
  </si>
  <si>
    <t>920971089</t>
  </si>
  <si>
    <t>-1201309515</t>
  </si>
  <si>
    <t>545863155</t>
  </si>
  <si>
    <t>796808068</t>
  </si>
  <si>
    <t>1771695002</t>
  </si>
  <si>
    <t>2131865787</t>
  </si>
  <si>
    <t>625177681</t>
  </si>
  <si>
    <t>-408928804</t>
  </si>
  <si>
    <t>-1334861349</t>
  </si>
  <si>
    <t>-2061852691</t>
  </si>
  <si>
    <t>1644619939</t>
  </si>
  <si>
    <t>85+158</t>
  </si>
  <si>
    <t>1843240944</t>
  </si>
  <si>
    <t>85</t>
  </si>
  <si>
    <t>-1232697479</t>
  </si>
  <si>
    <t>158</t>
  </si>
  <si>
    <t>741122121</t>
  </si>
  <si>
    <t>Montáž kabelů měděných bez ukončení uložených v trubkách zatažených plných kulatých nebo bezhalogenových (např. CYKY) počtu a průřezu žil 2x1,5 až 6 mm2</t>
  </si>
  <si>
    <t>1056693421</t>
  </si>
  <si>
    <t>https://podminky.urs.cz/item/CS_URS_2024_01/741122121</t>
  </si>
  <si>
    <t>IP-KAB8</t>
  </si>
  <si>
    <t>kabel silový instalační, PRAKAB, typ PRAFlaSafe X 2x1,5-O B2cas1d1a1</t>
  </si>
  <si>
    <t>-473191761</t>
  </si>
  <si>
    <t>-499775560</t>
  </si>
  <si>
    <t>112</t>
  </si>
  <si>
    <t>425170518</t>
  </si>
  <si>
    <t>1040574148</t>
  </si>
  <si>
    <t>-2042428061</t>
  </si>
  <si>
    <t>1362688524</t>
  </si>
  <si>
    <t>1635178378</t>
  </si>
  <si>
    <t>742340002</t>
  </si>
  <si>
    <t>Montáž jednotného času hodin nástěnných</t>
  </si>
  <si>
    <t>-603949385</t>
  </si>
  <si>
    <t>https://podminky.urs.cz/item/CS_URS_2024_01/742340002</t>
  </si>
  <si>
    <t>IP-SLA-001</t>
  </si>
  <si>
    <t>hodiny analogové vnitřní, Kadlec - elektronika, typ EK40, průměr 400 mm</t>
  </si>
  <si>
    <t>1390050320</t>
  </si>
  <si>
    <t>IP-SLA-003</t>
  </si>
  <si>
    <t>stropní závěs a spojovací kruh pro EK40</t>
  </si>
  <si>
    <t>-605084540</t>
  </si>
  <si>
    <t>742340021</t>
  </si>
  <si>
    <t>Montáž jednotného času školního zvonku</t>
  </si>
  <si>
    <t>-2018775370</t>
  </si>
  <si>
    <t>https://podminky.urs.cz/item/CS_URS_2024_01/742340021</t>
  </si>
  <si>
    <t>IP-SLA-002</t>
  </si>
  <si>
    <t>školní zvonek, Tesla Stropkov, typ 4FN 606 00, 75V</t>
  </si>
  <si>
    <t>-294006063</t>
  </si>
  <si>
    <t>188887042</t>
  </si>
  <si>
    <t>IP-KR-005</t>
  </si>
  <si>
    <t>krabice rozvodná s víčkem, Kopos Kolín, typ KT 250/1_KB</t>
  </si>
  <si>
    <t>-1711298095</t>
  </si>
  <si>
    <t>741810002</t>
  </si>
  <si>
    <t>Zkoušky a prohlídky elektrických rozvodů a zařízení celková prohlídka a vyhotovení revizní zprávy pro objem montážních prací přes 100 do 500 tis. Kč</t>
  </si>
  <si>
    <t>-1422041018</t>
  </si>
  <si>
    <t>https://podminky.urs.cz/item/CS_URS_2024_01/741810002</t>
  </si>
  <si>
    <t>2031242905</t>
  </si>
  <si>
    <t>-2095657614</t>
  </si>
  <si>
    <t>006-x1</t>
  </si>
  <si>
    <t>Přeštukování a přemalování drážek po elektrojnstalaci na schodištích (hrubý zához v oddíle 46-M)</t>
  </si>
  <si>
    <t>-390050367</t>
  </si>
  <si>
    <t>-682419979</t>
  </si>
  <si>
    <t>Rozšíření stávajících otvorů pro rozvaděče z 500x500x? na 500x870x127mm vč. likvidace odpadu</t>
  </si>
  <si>
    <t>150904098</t>
  </si>
  <si>
    <t>238152425</t>
  </si>
  <si>
    <t>1884866968</t>
  </si>
  <si>
    <t>-1616641922</t>
  </si>
  <si>
    <t>-209197527</t>
  </si>
  <si>
    <t>-1721492899</t>
  </si>
  <si>
    <t>-338077362</t>
  </si>
  <si>
    <t>460941212</t>
  </si>
  <si>
    <t>Vyplnění rýh vyplnění a omítnutí rýh ve stěnách hloubky do 3 cm a šířky přes 3 do 5 cm</t>
  </si>
  <si>
    <t>635671347</t>
  </si>
  <si>
    <t>https://podminky.urs.cz/item/CS_URS_2024_01/460941212</t>
  </si>
  <si>
    <t>72</t>
  </si>
  <si>
    <t>-321622362</t>
  </si>
  <si>
    <t>73</t>
  </si>
  <si>
    <t>460941215</t>
  </si>
  <si>
    <t>Vyplnění rýh vyplnění a omítnutí rýh ve stěnách hloubky do 3 cm a šířky přes 10 do 15 cm</t>
  </si>
  <si>
    <t>-1968565258</t>
  </si>
  <si>
    <t>https://podminky.urs.cz/item/CS_URS_2024_01/460941215</t>
  </si>
  <si>
    <t>74</t>
  </si>
  <si>
    <t>608737984</t>
  </si>
  <si>
    <t>75</t>
  </si>
  <si>
    <t>-1138144411</t>
  </si>
  <si>
    <t>76</t>
  </si>
  <si>
    <t>460941223</t>
  </si>
  <si>
    <t>Vyplnění rýh vyplnění a omítnutí rýh ve stěnách hloubky přes 3 do 5 cm a šířky přes 7 do 10 cm</t>
  </si>
  <si>
    <t>-533115898</t>
  </si>
  <si>
    <t>https://podminky.urs.cz/item/CS_URS_2024_01/460941223</t>
  </si>
  <si>
    <t>77</t>
  </si>
  <si>
    <t>1181376706</t>
  </si>
  <si>
    <t>https://podminky.urs.cz/item/CS_URS_2024_01/460941224</t>
  </si>
  <si>
    <t>78</t>
  </si>
  <si>
    <t>729346578</t>
  </si>
  <si>
    <t>79</t>
  </si>
  <si>
    <t>468101412</t>
  </si>
  <si>
    <t>Vysekání rýh pro montáž trubek a kabelů v cihelných zdech hloubky do 3 cm a šířky přes 3 do 5 cm</t>
  </si>
  <si>
    <t>-542284745</t>
  </si>
  <si>
    <t>https://podminky.urs.cz/item/CS_URS_2024_01/468101412</t>
  </si>
  <si>
    <t>80</t>
  </si>
  <si>
    <t>-783998812</t>
  </si>
  <si>
    <t>468101415</t>
  </si>
  <si>
    <t>Vysekání rýh pro montáž trubek a kabelů v cihelných zdech hloubky do 3 cm a šířky přes 10 do 15 cm</t>
  </si>
  <si>
    <t>-806881810</t>
  </si>
  <si>
    <t>https://podminky.urs.cz/item/CS_URS_2024_01/468101415</t>
  </si>
  <si>
    <t>-1794176970</t>
  </si>
  <si>
    <t>83</t>
  </si>
  <si>
    <t>-1255139127</t>
  </si>
  <si>
    <t>468101423</t>
  </si>
  <si>
    <t>Vysekání rýh pro montáž trubek a kabelů v cihelných zdech hloubky přes 3 do 5 cm a šířky přes 7 do 10 cm</t>
  </si>
  <si>
    <t>295136577</t>
  </si>
  <si>
    <t>https://podminky.urs.cz/item/CS_URS_2024_01/468101423</t>
  </si>
  <si>
    <t>-916738242</t>
  </si>
  <si>
    <t>https://podminky.urs.cz/item/CS_URS_2024_01/468101424</t>
  </si>
  <si>
    <t>86</t>
  </si>
  <si>
    <t>754273685</t>
  </si>
  <si>
    <t>217362067</t>
  </si>
  <si>
    <t>-1624465394</t>
  </si>
  <si>
    <t>89</t>
  </si>
  <si>
    <t>-1211698340</t>
  </si>
  <si>
    <t>1,903*6</t>
  </si>
  <si>
    <t>90</t>
  </si>
  <si>
    <t>2060928087</t>
  </si>
  <si>
    <t>91</t>
  </si>
  <si>
    <t>806748682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</si>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</sst>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styles" Target="styles.xml" /><Relationship Id="rId29" Type="http://schemas.openxmlformats.org/officeDocument/2006/relationships/theme" Target="theme/theme1.xml" /><Relationship Id="rId30" Type="http://schemas.openxmlformats.org/officeDocument/2006/relationships/calcChain" Target="calcChain.xml" /><Relationship Id="rId3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411" TargetMode="External" /><Relationship Id="rId2" Type="http://schemas.openxmlformats.org/officeDocument/2006/relationships/hyperlink" Target="https://podminky.urs.cz/item/CS_URS_2024_01/612325412" TargetMode="External" /><Relationship Id="rId3" Type="http://schemas.openxmlformats.org/officeDocument/2006/relationships/hyperlink" Target="https://podminky.urs.cz/item/CS_URS_2024_01/612131121" TargetMode="External" /><Relationship Id="rId4" Type="http://schemas.openxmlformats.org/officeDocument/2006/relationships/hyperlink" Target="https://podminky.urs.cz/item/CS_URS_2024_01/612311131" TargetMode="External" /><Relationship Id="rId5" Type="http://schemas.openxmlformats.org/officeDocument/2006/relationships/hyperlink" Target="https://podminky.urs.cz/item/CS_URS_2024_01/978013121" TargetMode="External" /><Relationship Id="rId6" Type="http://schemas.openxmlformats.org/officeDocument/2006/relationships/hyperlink" Target="https://podminky.urs.cz/item/CS_URS_2024_01/978013141" TargetMode="External" /><Relationship Id="rId7" Type="http://schemas.openxmlformats.org/officeDocument/2006/relationships/hyperlink" Target="https://podminky.urs.cz/item/CS_URS_2024_01/949101111" TargetMode="External" /><Relationship Id="rId8" Type="http://schemas.openxmlformats.org/officeDocument/2006/relationships/hyperlink" Target="https://podminky.urs.cz/item/CS_URS_2024_01/952901111" TargetMode="External" /><Relationship Id="rId9" Type="http://schemas.openxmlformats.org/officeDocument/2006/relationships/hyperlink" Target="https://podminky.urs.cz/item/CS_URS_2024_01/997002611" TargetMode="External" /><Relationship Id="rId10" Type="http://schemas.openxmlformats.org/officeDocument/2006/relationships/hyperlink" Target="https://podminky.urs.cz/item/CS_URS_2024_01/997013212" TargetMode="External" /><Relationship Id="rId11" Type="http://schemas.openxmlformats.org/officeDocument/2006/relationships/hyperlink" Target="https://podminky.urs.cz/item/CS_URS_2024_01/997013501" TargetMode="External" /><Relationship Id="rId12" Type="http://schemas.openxmlformats.org/officeDocument/2006/relationships/hyperlink" Target="https://podminky.urs.cz/item/CS_URS_2024_01/997013509" TargetMode="External" /><Relationship Id="rId13" Type="http://schemas.openxmlformats.org/officeDocument/2006/relationships/hyperlink" Target="https://podminky.urs.cz/item/CS_URS_2024_01/997013631" TargetMode="External" /><Relationship Id="rId14" Type="http://schemas.openxmlformats.org/officeDocument/2006/relationships/hyperlink" Target="https://podminky.urs.cz/item/CS_URS_2024_01/998018002" TargetMode="External" /><Relationship Id="rId15" Type="http://schemas.openxmlformats.org/officeDocument/2006/relationships/hyperlink" Target="https://podminky.urs.cz/item/CS_URS_2024_01/763131411" TargetMode="External" /><Relationship Id="rId16" Type="http://schemas.openxmlformats.org/officeDocument/2006/relationships/hyperlink" Target="https://podminky.urs.cz/item/CS_URS_2024_01/763172352" TargetMode="External" /><Relationship Id="rId17" Type="http://schemas.openxmlformats.org/officeDocument/2006/relationships/hyperlink" Target="https://podminky.urs.cz/item/CS_URS_2024_01/998763402" TargetMode="External" /><Relationship Id="rId18" Type="http://schemas.openxmlformats.org/officeDocument/2006/relationships/hyperlink" Target="https://podminky.urs.cz/item/CS_URS_2024_01/766691914" TargetMode="External" /><Relationship Id="rId19" Type="http://schemas.openxmlformats.org/officeDocument/2006/relationships/hyperlink" Target="https://podminky.urs.cz/item/CS_URS_2024_01/766660001" TargetMode="External" /><Relationship Id="rId20" Type="http://schemas.openxmlformats.org/officeDocument/2006/relationships/hyperlink" Target="https://podminky.urs.cz/item/CS_URS_2024_01/766660729" TargetMode="External" /><Relationship Id="rId21" Type="http://schemas.openxmlformats.org/officeDocument/2006/relationships/hyperlink" Target="https://podminky.urs.cz/item/CS_URS_2024_01/766660728" TargetMode="External" /><Relationship Id="rId22" Type="http://schemas.openxmlformats.org/officeDocument/2006/relationships/hyperlink" Target="https://podminky.urs.cz/item/CS_URS_2024_01/998766202" TargetMode="External" /><Relationship Id="rId23" Type="http://schemas.openxmlformats.org/officeDocument/2006/relationships/hyperlink" Target="https://podminky.urs.cz/item/CS_URS_2024_01/776201811" TargetMode="External" /><Relationship Id="rId24" Type="http://schemas.openxmlformats.org/officeDocument/2006/relationships/hyperlink" Target="https://podminky.urs.cz/item/CS_URS_2024_01/776410811" TargetMode="External" /><Relationship Id="rId25" Type="http://schemas.openxmlformats.org/officeDocument/2006/relationships/hyperlink" Target="https://podminky.urs.cz/item/CS_URS_2024_01/776430811" TargetMode="External" /><Relationship Id="rId26" Type="http://schemas.openxmlformats.org/officeDocument/2006/relationships/hyperlink" Target="https://podminky.urs.cz/item/CS_URS_2024_01/776111117" TargetMode="External" /><Relationship Id="rId27" Type="http://schemas.openxmlformats.org/officeDocument/2006/relationships/hyperlink" Target="https://podminky.urs.cz/item/CS_URS_2024_01/776111311" TargetMode="External" /><Relationship Id="rId28" Type="http://schemas.openxmlformats.org/officeDocument/2006/relationships/hyperlink" Target="https://podminky.urs.cz/item/CS_URS_2024_01/776121112" TargetMode="External" /><Relationship Id="rId29" Type="http://schemas.openxmlformats.org/officeDocument/2006/relationships/hyperlink" Target="https://podminky.urs.cz/item/CS_URS_2024_01/776141113" TargetMode="External" /><Relationship Id="rId30" Type="http://schemas.openxmlformats.org/officeDocument/2006/relationships/hyperlink" Target="https://podminky.urs.cz/item/CS_URS_2024_01/776231111" TargetMode="External" /><Relationship Id="rId31" Type="http://schemas.openxmlformats.org/officeDocument/2006/relationships/hyperlink" Target="https://podminky.urs.cz/item/CS_URS_2024_01/776411111" TargetMode="External" /><Relationship Id="rId32" Type="http://schemas.openxmlformats.org/officeDocument/2006/relationships/hyperlink" Target="https://podminky.urs.cz/item/CS_URS_2024_01/776421312" TargetMode="External" /><Relationship Id="rId33" Type="http://schemas.openxmlformats.org/officeDocument/2006/relationships/hyperlink" Target="https://podminky.urs.cz/item/CS_URS_2024_01/776431111" TargetMode="External" /><Relationship Id="rId34" Type="http://schemas.openxmlformats.org/officeDocument/2006/relationships/hyperlink" Target="https://podminky.urs.cz/item/CS_URS_2024_01/998776202" TargetMode="External" /><Relationship Id="rId35" Type="http://schemas.openxmlformats.org/officeDocument/2006/relationships/hyperlink" Target="https://podminky.urs.cz/item/CS_URS_2024_01/783306801" TargetMode="External" /><Relationship Id="rId36" Type="http://schemas.openxmlformats.org/officeDocument/2006/relationships/hyperlink" Target="https://podminky.urs.cz/item/CS_URS_2024_01/783315101" TargetMode="External" /><Relationship Id="rId37" Type="http://schemas.openxmlformats.org/officeDocument/2006/relationships/hyperlink" Target="https://podminky.urs.cz/item/CS_URS_2024_01/783317101" TargetMode="External" /><Relationship Id="rId38" Type="http://schemas.openxmlformats.org/officeDocument/2006/relationships/hyperlink" Target="https://podminky.urs.cz/item/CS_URS_2024_01/783806805" TargetMode="External" /><Relationship Id="rId39" Type="http://schemas.openxmlformats.org/officeDocument/2006/relationships/hyperlink" Target="https://podminky.urs.cz/item/CS_URS_2024_01/783801403" TargetMode="External" /><Relationship Id="rId40" Type="http://schemas.openxmlformats.org/officeDocument/2006/relationships/hyperlink" Target="https://podminky.urs.cz/item/CS_URS_2024_01/784121001" TargetMode="External" /><Relationship Id="rId41" Type="http://schemas.openxmlformats.org/officeDocument/2006/relationships/hyperlink" Target="https://podminky.urs.cz/item/CS_URS_2024_01/784111001" TargetMode="External" /><Relationship Id="rId42" Type="http://schemas.openxmlformats.org/officeDocument/2006/relationships/hyperlink" Target="https://podminky.urs.cz/item/CS_URS_2024_01/784171001" TargetMode="External" /><Relationship Id="rId43" Type="http://schemas.openxmlformats.org/officeDocument/2006/relationships/hyperlink" Target="https://podminky.urs.cz/item/CS_URS_2024_01/784171111" TargetMode="External" /><Relationship Id="rId44" Type="http://schemas.openxmlformats.org/officeDocument/2006/relationships/hyperlink" Target="https://podminky.urs.cz/item/CS_URS_2024_01/784181121" TargetMode="External" /><Relationship Id="rId45" Type="http://schemas.openxmlformats.org/officeDocument/2006/relationships/hyperlink" Target="https://podminky.urs.cz/item/CS_URS_2024_01/784211101" TargetMode="External" /><Relationship Id="rId46" Type="http://schemas.openxmlformats.org/officeDocument/2006/relationships/hyperlink" Target="https://podminky.urs.cz/item/CS_URS_2024_01/784211163" TargetMode="External" /><Relationship Id="rId4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411" TargetMode="External" /><Relationship Id="rId2" Type="http://schemas.openxmlformats.org/officeDocument/2006/relationships/hyperlink" Target="https://podminky.urs.cz/item/CS_URS_2024_01/612325412" TargetMode="External" /><Relationship Id="rId3" Type="http://schemas.openxmlformats.org/officeDocument/2006/relationships/hyperlink" Target="https://podminky.urs.cz/item/CS_URS_2024_01/612131121" TargetMode="External" /><Relationship Id="rId4" Type="http://schemas.openxmlformats.org/officeDocument/2006/relationships/hyperlink" Target="https://podminky.urs.cz/item/CS_URS_2024_01/612311131" TargetMode="External" /><Relationship Id="rId5" Type="http://schemas.openxmlformats.org/officeDocument/2006/relationships/hyperlink" Target="https://podminky.urs.cz/item/CS_URS_2024_01/978013121" TargetMode="External" /><Relationship Id="rId6" Type="http://schemas.openxmlformats.org/officeDocument/2006/relationships/hyperlink" Target="https://podminky.urs.cz/item/CS_URS_2024_01/978013141" TargetMode="External" /><Relationship Id="rId7" Type="http://schemas.openxmlformats.org/officeDocument/2006/relationships/hyperlink" Target="https://podminky.urs.cz/item/CS_URS_2024_01/949101111" TargetMode="External" /><Relationship Id="rId8" Type="http://schemas.openxmlformats.org/officeDocument/2006/relationships/hyperlink" Target="https://podminky.urs.cz/item/CS_URS_2024_01/952901111" TargetMode="External" /><Relationship Id="rId9" Type="http://schemas.openxmlformats.org/officeDocument/2006/relationships/hyperlink" Target="https://podminky.urs.cz/item/CS_URS_2024_01/997002611" TargetMode="External" /><Relationship Id="rId10" Type="http://schemas.openxmlformats.org/officeDocument/2006/relationships/hyperlink" Target="https://podminky.urs.cz/item/CS_URS_2024_01/997013212" TargetMode="External" /><Relationship Id="rId11" Type="http://schemas.openxmlformats.org/officeDocument/2006/relationships/hyperlink" Target="https://podminky.urs.cz/item/CS_URS_2024_01/997013501" TargetMode="External" /><Relationship Id="rId12" Type="http://schemas.openxmlformats.org/officeDocument/2006/relationships/hyperlink" Target="https://podminky.urs.cz/item/CS_URS_2024_01/997013509" TargetMode="External" /><Relationship Id="rId13" Type="http://schemas.openxmlformats.org/officeDocument/2006/relationships/hyperlink" Target="https://podminky.urs.cz/item/CS_URS_2024_01/997013631" TargetMode="External" /><Relationship Id="rId14" Type="http://schemas.openxmlformats.org/officeDocument/2006/relationships/hyperlink" Target="https://podminky.urs.cz/item/CS_URS_2024_01/998018002" TargetMode="External" /><Relationship Id="rId15" Type="http://schemas.openxmlformats.org/officeDocument/2006/relationships/hyperlink" Target="https://podminky.urs.cz/item/CS_URS_2024_01/763131411" TargetMode="External" /><Relationship Id="rId16" Type="http://schemas.openxmlformats.org/officeDocument/2006/relationships/hyperlink" Target="https://podminky.urs.cz/item/CS_URS_2024_01/998763402" TargetMode="External" /><Relationship Id="rId17" Type="http://schemas.openxmlformats.org/officeDocument/2006/relationships/hyperlink" Target="https://podminky.urs.cz/item/CS_URS_2024_01/766691914" TargetMode="External" /><Relationship Id="rId18" Type="http://schemas.openxmlformats.org/officeDocument/2006/relationships/hyperlink" Target="https://podminky.urs.cz/item/CS_URS_2024_01/766660002" TargetMode="External" /><Relationship Id="rId19" Type="http://schemas.openxmlformats.org/officeDocument/2006/relationships/hyperlink" Target="https://podminky.urs.cz/item/CS_URS_2024_01/766660729" TargetMode="External" /><Relationship Id="rId20" Type="http://schemas.openxmlformats.org/officeDocument/2006/relationships/hyperlink" Target="https://podminky.urs.cz/item/CS_URS_2024_01/766660728" TargetMode="External" /><Relationship Id="rId21" Type="http://schemas.openxmlformats.org/officeDocument/2006/relationships/hyperlink" Target="https://podminky.urs.cz/item/CS_URS_2024_01/998766202" TargetMode="External" /><Relationship Id="rId22" Type="http://schemas.openxmlformats.org/officeDocument/2006/relationships/hyperlink" Target="https://podminky.urs.cz/item/CS_URS_2024_01/776201811" TargetMode="External" /><Relationship Id="rId23" Type="http://schemas.openxmlformats.org/officeDocument/2006/relationships/hyperlink" Target="https://podminky.urs.cz/item/CS_URS_2024_01/776410811" TargetMode="External" /><Relationship Id="rId24" Type="http://schemas.openxmlformats.org/officeDocument/2006/relationships/hyperlink" Target="https://podminky.urs.cz/item/CS_URS_2024_01/776111117" TargetMode="External" /><Relationship Id="rId25" Type="http://schemas.openxmlformats.org/officeDocument/2006/relationships/hyperlink" Target="https://podminky.urs.cz/item/CS_URS_2024_01/776111311" TargetMode="External" /><Relationship Id="rId26" Type="http://schemas.openxmlformats.org/officeDocument/2006/relationships/hyperlink" Target="https://podminky.urs.cz/item/CS_URS_2024_01/776121112" TargetMode="External" /><Relationship Id="rId27" Type="http://schemas.openxmlformats.org/officeDocument/2006/relationships/hyperlink" Target="https://podminky.urs.cz/item/CS_URS_2024_01/776141113" TargetMode="External" /><Relationship Id="rId28" Type="http://schemas.openxmlformats.org/officeDocument/2006/relationships/hyperlink" Target="https://podminky.urs.cz/item/CS_URS_2024_01/776231111" TargetMode="External" /><Relationship Id="rId29" Type="http://schemas.openxmlformats.org/officeDocument/2006/relationships/hyperlink" Target="https://podminky.urs.cz/item/CS_URS_2024_01/776411111" TargetMode="External" /><Relationship Id="rId30" Type="http://schemas.openxmlformats.org/officeDocument/2006/relationships/hyperlink" Target="https://podminky.urs.cz/item/CS_URS_2024_01/776421312" TargetMode="External" /><Relationship Id="rId31" Type="http://schemas.openxmlformats.org/officeDocument/2006/relationships/hyperlink" Target="https://podminky.urs.cz/item/CS_URS_2024_01/998776202" TargetMode="External" /><Relationship Id="rId32" Type="http://schemas.openxmlformats.org/officeDocument/2006/relationships/hyperlink" Target="https://podminky.urs.cz/item/CS_URS_2024_01/783306801" TargetMode="External" /><Relationship Id="rId33" Type="http://schemas.openxmlformats.org/officeDocument/2006/relationships/hyperlink" Target="https://podminky.urs.cz/item/CS_URS_2024_01/783315101" TargetMode="External" /><Relationship Id="rId34" Type="http://schemas.openxmlformats.org/officeDocument/2006/relationships/hyperlink" Target="https://podminky.urs.cz/item/CS_URS_2024_01/783317101" TargetMode="External" /><Relationship Id="rId35" Type="http://schemas.openxmlformats.org/officeDocument/2006/relationships/hyperlink" Target="https://podminky.urs.cz/item/CS_URS_2024_01/783806805" TargetMode="External" /><Relationship Id="rId36" Type="http://schemas.openxmlformats.org/officeDocument/2006/relationships/hyperlink" Target="https://podminky.urs.cz/item/CS_URS_2024_01/783801403" TargetMode="External" /><Relationship Id="rId37" Type="http://schemas.openxmlformats.org/officeDocument/2006/relationships/hyperlink" Target="https://podminky.urs.cz/item/CS_URS_2024_01/784121001" TargetMode="External" /><Relationship Id="rId38" Type="http://schemas.openxmlformats.org/officeDocument/2006/relationships/hyperlink" Target="https://podminky.urs.cz/item/CS_URS_2024_01/784111001" TargetMode="External" /><Relationship Id="rId39" Type="http://schemas.openxmlformats.org/officeDocument/2006/relationships/hyperlink" Target="https://podminky.urs.cz/item/CS_URS_2024_01/784171001" TargetMode="External" /><Relationship Id="rId40" Type="http://schemas.openxmlformats.org/officeDocument/2006/relationships/hyperlink" Target="https://podminky.urs.cz/item/CS_URS_2024_01/784171111" TargetMode="External" /><Relationship Id="rId41" Type="http://schemas.openxmlformats.org/officeDocument/2006/relationships/hyperlink" Target="https://podminky.urs.cz/item/CS_URS_2024_01/784181121" TargetMode="External" /><Relationship Id="rId42" Type="http://schemas.openxmlformats.org/officeDocument/2006/relationships/hyperlink" Target="https://podminky.urs.cz/item/CS_URS_2024_01/784211101" TargetMode="External" /><Relationship Id="rId43" Type="http://schemas.openxmlformats.org/officeDocument/2006/relationships/hyperlink" Target="https://podminky.urs.cz/item/CS_URS_2024_01/784211163" TargetMode="External" /><Relationship Id="rId4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411" TargetMode="External" /><Relationship Id="rId2" Type="http://schemas.openxmlformats.org/officeDocument/2006/relationships/hyperlink" Target="https://podminky.urs.cz/item/CS_URS_2024_01/612325412" TargetMode="External" /><Relationship Id="rId3" Type="http://schemas.openxmlformats.org/officeDocument/2006/relationships/hyperlink" Target="https://podminky.urs.cz/item/CS_URS_2024_01/612131121" TargetMode="External" /><Relationship Id="rId4" Type="http://schemas.openxmlformats.org/officeDocument/2006/relationships/hyperlink" Target="https://podminky.urs.cz/item/CS_URS_2024_01/612311131" TargetMode="External" /><Relationship Id="rId5" Type="http://schemas.openxmlformats.org/officeDocument/2006/relationships/hyperlink" Target="https://podminky.urs.cz/item/CS_URS_2024_01/978013121" TargetMode="External" /><Relationship Id="rId6" Type="http://schemas.openxmlformats.org/officeDocument/2006/relationships/hyperlink" Target="https://podminky.urs.cz/item/CS_URS_2024_01/978013141" TargetMode="External" /><Relationship Id="rId7" Type="http://schemas.openxmlformats.org/officeDocument/2006/relationships/hyperlink" Target="https://podminky.urs.cz/item/CS_URS_2024_01/949101111" TargetMode="External" /><Relationship Id="rId8" Type="http://schemas.openxmlformats.org/officeDocument/2006/relationships/hyperlink" Target="https://podminky.urs.cz/item/CS_URS_2024_01/952901111" TargetMode="External" /><Relationship Id="rId9" Type="http://schemas.openxmlformats.org/officeDocument/2006/relationships/hyperlink" Target="https://podminky.urs.cz/item/CS_URS_2024_01/997002611" TargetMode="External" /><Relationship Id="rId10" Type="http://schemas.openxmlformats.org/officeDocument/2006/relationships/hyperlink" Target="https://podminky.urs.cz/item/CS_URS_2024_01/997013212" TargetMode="External" /><Relationship Id="rId11" Type="http://schemas.openxmlformats.org/officeDocument/2006/relationships/hyperlink" Target="https://podminky.urs.cz/item/CS_URS_2024_01/997013501" TargetMode="External" /><Relationship Id="rId12" Type="http://schemas.openxmlformats.org/officeDocument/2006/relationships/hyperlink" Target="https://podminky.urs.cz/item/CS_URS_2024_01/997013509" TargetMode="External" /><Relationship Id="rId13" Type="http://schemas.openxmlformats.org/officeDocument/2006/relationships/hyperlink" Target="https://podminky.urs.cz/item/CS_URS_2024_01/997013631" TargetMode="External" /><Relationship Id="rId14" Type="http://schemas.openxmlformats.org/officeDocument/2006/relationships/hyperlink" Target="https://podminky.urs.cz/item/CS_URS_2024_01/998018002" TargetMode="External" /><Relationship Id="rId15" Type="http://schemas.openxmlformats.org/officeDocument/2006/relationships/hyperlink" Target="https://podminky.urs.cz/item/CS_URS_2024_01/763131411" TargetMode="External" /><Relationship Id="rId16" Type="http://schemas.openxmlformats.org/officeDocument/2006/relationships/hyperlink" Target="https://podminky.urs.cz/item/CS_URS_2024_01/998763402" TargetMode="External" /><Relationship Id="rId17" Type="http://schemas.openxmlformats.org/officeDocument/2006/relationships/hyperlink" Target="https://podminky.urs.cz/item/CS_URS_2024_01/766691914" TargetMode="External" /><Relationship Id="rId18" Type="http://schemas.openxmlformats.org/officeDocument/2006/relationships/hyperlink" Target="https://podminky.urs.cz/item/CS_URS_2024_01/766660002" TargetMode="External" /><Relationship Id="rId19" Type="http://schemas.openxmlformats.org/officeDocument/2006/relationships/hyperlink" Target="https://podminky.urs.cz/item/CS_URS_2024_01/766660729" TargetMode="External" /><Relationship Id="rId20" Type="http://schemas.openxmlformats.org/officeDocument/2006/relationships/hyperlink" Target="https://podminky.urs.cz/item/CS_URS_2024_01/766660728" TargetMode="External" /><Relationship Id="rId21" Type="http://schemas.openxmlformats.org/officeDocument/2006/relationships/hyperlink" Target="https://podminky.urs.cz/item/CS_URS_2024_01/998766202" TargetMode="External" /><Relationship Id="rId22" Type="http://schemas.openxmlformats.org/officeDocument/2006/relationships/hyperlink" Target="https://podminky.urs.cz/item/CS_URS_2024_01/776201811" TargetMode="External" /><Relationship Id="rId23" Type="http://schemas.openxmlformats.org/officeDocument/2006/relationships/hyperlink" Target="https://podminky.urs.cz/item/CS_URS_2024_01/776410811" TargetMode="External" /><Relationship Id="rId24" Type="http://schemas.openxmlformats.org/officeDocument/2006/relationships/hyperlink" Target="https://podminky.urs.cz/item/CS_URS_2024_01/776111117" TargetMode="External" /><Relationship Id="rId25" Type="http://schemas.openxmlformats.org/officeDocument/2006/relationships/hyperlink" Target="https://podminky.urs.cz/item/CS_URS_2024_01/776111311" TargetMode="External" /><Relationship Id="rId26" Type="http://schemas.openxmlformats.org/officeDocument/2006/relationships/hyperlink" Target="https://podminky.urs.cz/item/CS_URS_2024_01/776121112" TargetMode="External" /><Relationship Id="rId27" Type="http://schemas.openxmlformats.org/officeDocument/2006/relationships/hyperlink" Target="https://podminky.urs.cz/item/CS_URS_2024_01/776141113" TargetMode="External" /><Relationship Id="rId28" Type="http://schemas.openxmlformats.org/officeDocument/2006/relationships/hyperlink" Target="https://podminky.urs.cz/item/CS_URS_2024_01/776231111" TargetMode="External" /><Relationship Id="rId29" Type="http://schemas.openxmlformats.org/officeDocument/2006/relationships/hyperlink" Target="https://podminky.urs.cz/item/CS_URS_2024_01/776411111" TargetMode="External" /><Relationship Id="rId30" Type="http://schemas.openxmlformats.org/officeDocument/2006/relationships/hyperlink" Target="https://podminky.urs.cz/item/CS_URS_2024_01/776421312" TargetMode="External" /><Relationship Id="rId31" Type="http://schemas.openxmlformats.org/officeDocument/2006/relationships/hyperlink" Target="https://podminky.urs.cz/item/CS_URS_2024_01/998776202" TargetMode="External" /><Relationship Id="rId32" Type="http://schemas.openxmlformats.org/officeDocument/2006/relationships/hyperlink" Target="https://podminky.urs.cz/item/CS_URS_2024_01/783306801" TargetMode="External" /><Relationship Id="rId33" Type="http://schemas.openxmlformats.org/officeDocument/2006/relationships/hyperlink" Target="https://podminky.urs.cz/item/CS_URS_2024_01/783315101" TargetMode="External" /><Relationship Id="rId34" Type="http://schemas.openxmlformats.org/officeDocument/2006/relationships/hyperlink" Target="https://podminky.urs.cz/item/CS_URS_2024_01/783317101" TargetMode="External" /><Relationship Id="rId35" Type="http://schemas.openxmlformats.org/officeDocument/2006/relationships/hyperlink" Target="https://podminky.urs.cz/item/CS_URS_2024_01/783806805" TargetMode="External" /><Relationship Id="rId36" Type="http://schemas.openxmlformats.org/officeDocument/2006/relationships/hyperlink" Target="https://podminky.urs.cz/item/CS_URS_2024_01/783801403" TargetMode="External" /><Relationship Id="rId37" Type="http://schemas.openxmlformats.org/officeDocument/2006/relationships/hyperlink" Target="https://podminky.urs.cz/item/CS_URS_2024_01/784121001" TargetMode="External" /><Relationship Id="rId38" Type="http://schemas.openxmlformats.org/officeDocument/2006/relationships/hyperlink" Target="https://podminky.urs.cz/item/CS_URS_2024_01/784111001" TargetMode="External" /><Relationship Id="rId39" Type="http://schemas.openxmlformats.org/officeDocument/2006/relationships/hyperlink" Target="https://podminky.urs.cz/item/CS_URS_2024_01/784171001" TargetMode="External" /><Relationship Id="rId40" Type="http://schemas.openxmlformats.org/officeDocument/2006/relationships/hyperlink" Target="https://podminky.urs.cz/item/CS_URS_2024_01/784171111" TargetMode="External" /><Relationship Id="rId41" Type="http://schemas.openxmlformats.org/officeDocument/2006/relationships/hyperlink" Target="https://podminky.urs.cz/item/CS_URS_2024_01/784181121" TargetMode="External" /><Relationship Id="rId42" Type="http://schemas.openxmlformats.org/officeDocument/2006/relationships/hyperlink" Target="https://podminky.urs.cz/item/CS_URS_2024_01/784211101" TargetMode="External" /><Relationship Id="rId43" Type="http://schemas.openxmlformats.org/officeDocument/2006/relationships/hyperlink" Target="https://podminky.urs.cz/item/CS_URS_2024_01/784211163" TargetMode="External" /><Relationship Id="rId4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411" TargetMode="External" /><Relationship Id="rId2" Type="http://schemas.openxmlformats.org/officeDocument/2006/relationships/hyperlink" Target="https://podminky.urs.cz/item/CS_URS_2024_01/612325412" TargetMode="External" /><Relationship Id="rId3" Type="http://schemas.openxmlformats.org/officeDocument/2006/relationships/hyperlink" Target="https://podminky.urs.cz/item/CS_URS_2024_01/612131121" TargetMode="External" /><Relationship Id="rId4" Type="http://schemas.openxmlformats.org/officeDocument/2006/relationships/hyperlink" Target="https://podminky.urs.cz/item/CS_URS_2024_01/612311131" TargetMode="External" /><Relationship Id="rId5" Type="http://schemas.openxmlformats.org/officeDocument/2006/relationships/hyperlink" Target="https://podminky.urs.cz/item/CS_URS_2022_01/978013121" TargetMode="External" /><Relationship Id="rId6" Type="http://schemas.openxmlformats.org/officeDocument/2006/relationships/hyperlink" Target="https://podminky.urs.cz/item/CS_URS_2022_01/978013141" TargetMode="External" /><Relationship Id="rId7" Type="http://schemas.openxmlformats.org/officeDocument/2006/relationships/hyperlink" Target="https://podminky.urs.cz/item/CS_URS_2022_01/949101111" TargetMode="External" /><Relationship Id="rId8" Type="http://schemas.openxmlformats.org/officeDocument/2006/relationships/hyperlink" Target="https://podminky.urs.cz/item/CS_URS_2022_01/952901111" TargetMode="External" /><Relationship Id="rId9" Type="http://schemas.openxmlformats.org/officeDocument/2006/relationships/hyperlink" Target="https://podminky.urs.cz/item/CS_URS_2022_01/997002611" TargetMode="External" /><Relationship Id="rId10" Type="http://schemas.openxmlformats.org/officeDocument/2006/relationships/hyperlink" Target="https://podminky.urs.cz/item/CS_URS_2022_01/997013212" TargetMode="External" /><Relationship Id="rId11" Type="http://schemas.openxmlformats.org/officeDocument/2006/relationships/hyperlink" Target="https://podminky.urs.cz/item/CS_URS_2022_01/997013501" TargetMode="External" /><Relationship Id="rId12" Type="http://schemas.openxmlformats.org/officeDocument/2006/relationships/hyperlink" Target="https://podminky.urs.cz/item/CS_URS_2022_01/997013509" TargetMode="External" /><Relationship Id="rId13" Type="http://schemas.openxmlformats.org/officeDocument/2006/relationships/hyperlink" Target="https://podminky.urs.cz/item/CS_URS_2022_01/997013631" TargetMode="External" /><Relationship Id="rId14" Type="http://schemas.openxmlformats.org/officeDocument/2006/relationships/hyperlink" Target="https://podminky.urs.cz/item/CS_URS_2022_01/998018002" TargetMode="External" /><Relationship Id="rId15" Type="http://schemas.openxmlformats.org/officeDocument/2006/relationships/hyperlink" Target="https://podminky.urs.cz/item/CS_URS_2022_01/763131411" TargetMode="External" /><Relationship Id="rId16" Type="http://schemas.openxmlformats.org/officeDocument/2006/relationships/hyperlink" Target="https://podminky.urs.cz/item/CS_URS_2022_01/998763402" TargetMode="External" /><Relationship Id="rId17" Type="http://schemas.openxmlformats.org/officeDocument/2006/relationships/hyperlink" Target="https://podminky.urs.cz/item/CS_URS_2022_01/766691914" TargetMode="External" /><Relationship Id="rId18" Type="http://schemas.openxmlformats.org/officeDocument/2006/relationships/hyperlink" Target="https://podminky.urs.cz/item/CS_URS_2024_01/766660002" TargetMode="External" /><Relationship Id="rId19" Type="http://schemas.openxmlformats.org/officeDocument/2006/relationships/hyperlink" Target="https://podminky.urs.cz/item/CS_URS_2022_01/766660729" TargetMode="External" /><Relationship Id="rId20" Type="http://schemas.openxmlformats.org/officeDocument/2006/relationships/hyperlink" Target="https://podminky.urs.cz/item/CS_URS_2022_01/766660728" TargetMode="External" /><Relationship Id="rId21" Type="http://schemas.openxmlformats.org/officeDocument/2006/relationships/hyperlink" Target="https://podminky.urs.cz/item/CS_URS_2022_01/998766202" TargetMode="External" /><Relationship Id="rId22" Type="http://schemas.openxmlformats.org/officeDocument/2006/relationships/hyperlink" Target="https://podminky.urs.cz/item/CS_URS_2022_01/776201811" TargetMode="External" /><Relationship Id="rId23" Type="http://schemas.openxmlformats.org/officeDocument/2006/relationships/hyperlink" Target="https://podminky.urs.cz/item/CS_URS_2022_01/776410811" TargetMode="External" /><Relationship Id="rId24" Type="http://schemas.openxmlformats.org/officeDocument/2006/relationships/hyperlink" Target="https://podminky.urs.cz/item/CS_URS_2022_01/776111117" TargetMode="External" /><Relationship Id="rId25" Type="http://schemas.openxmlformats.org/officeDocument/2006/relationships/hyperlink" Target="https://podminky.urs.cz/item/CS_URS_2022_01/776111311" TargetMode="External" /><Relationship Id="rId26" Type="http://schemas.openxmlformats.org/officeDocument/2006/relationships/hyperlink" Target="https://podminky.urs.cz/item/CS_URS_2022_01/776121112" TargetMode="External" /><Relationship Id="rId27" Type="http://schemas.openxmlformats.org/officeDocument/2006/relationships/hyperlink" Target="https://podminky.urs.cz/item/CS_URS_2022_01/776141113" TargetMode="External" /><Relationship Id="rId28" Type="http://schemas.openxmlformats.org/officeDocument/2006/relationships/hyperlink" Target="https://podminky.urs.cz/item/CS_URS_2024_01/776231111" TargetMode="External" /><Relationship Id="rId29" Type="http://schemas.openxmlformats.org/officeDocument/2006/relationships/hyperlink" Target="https://podminky.urs.cz/item/CS_URS_2022_01/776411111" TargetMode="External" /><Relationship Id="rId30" Type="http://schemas.openxmlformats.org/officeDocument/2006/relationships/hyperlink" Target="https://podminky.urs.cz/item/CS_URS_2022_01/776421312" TargetMode="External" /><Relationship Id="rId31" Type="http://schemas.openxmlformats.org/officeDocument/2006/relationships/hyperlink" Target="https://podminky.urs.cz/item/CS_URS_2022_01/998776202" TargetMode="External" /><Relationship Id="rId32" Type="http://schemas.openxmlformats.org/officeDocument/2006/relationships/hyperlink" Target="https://podminky.urs.cz/item/CS_URS_2022_01/783306801" TargetMode="External" /><Relationship Id="rId33" Type="http://schemas.openxmlformats.org/officeDocument/2006/relationships/hyperlink" Target="https://podminky.urs.cz/item/CS_URS_2022_01/783315101" TargetMode="External" /><Relationship Id="rId34" Type="http://schemas.openxmlformats.org/officeDocument/2006/relationships/hyperlink" Target="https://podminky.urs.cz/item/CS_URS_2022_01/783317101" TargetMode="External" /><Relationship Id="rId35" Type="http://schemas.openxmlformats.org/officeDocument/2006/relationships/hyperlink" Target="https://podminky.urs.cz/item/CS_URS_2024_01/783806805" TargetMode="External" /><Relationship Id="rId36" Type="http://schemas.openxmlformats.org/officeDocument/2006/relationships/hyperlink" Target="https://podminky.urs.cz/item/CS_URS_2022_01/783801403" TargetMode="External" /><Relationship Id="rId37" Type="http://schemas.openxmlformats.org/officeDocument/2006/relationships/hyperlink" Target="https://podminky.urs.cz/item/CS_URS_2022_01/784121001" TargetMode="External" /><Relationship Id="rId38" Type="http://schemas.openxmlformats.org/officeDocument/2006/relationships/hyperlink" Target="https://podminky.urs.cz/item/CS_URS_2022_01/784111001" TargetMode="External" /><Relationship Id="rId39" Type="http://schemas.openxmlformats.org/officeDocument/2006/relationships/hyperlink" Target="https://podminky.urs.cz/item/CS_URS_2022_01/784171001" TargetMode="External" /><Relationship Id="rId40" Type="http://schemas.openxmlformats.org/officeDocument/2006/relationships/hyperlink" Target="https://podminky.urs.cz/item/CS_URS_2022_01/784171111" TargetMode="External" /><Relationship Id="rId41" Type="http://schemas.openxmlformats.org/officeDocument/2006/relationships/hyperlink" Target="https://podminky.urs.cz/item/CS_URS_2022_01/784181121" TargetMode="External" /><Relationship Id="rId42" Type="http://schemas.openxmlformats.org/officeDocument/2006/relationships/hyperlink" Target="https://podminky.urs.cz/item/CS_URS_2022_01/784211101" TargetMode="External" /><Relationship Id="rId43" Type="http://schemas.openxmlformats.org/officeDocument/2006/relationships/hyperlink" Target="https://podminky.urs.cz/item/CS_URS_2022_01/784211163" TargetMode="External" /><Relationship Id="rId4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411" TargetMode="External" /><Relationship Id="rId2" Type="http://schemas.openxmlformats.org/officeDocument/2006/relationships/hyperlink" Target="https://podminky.urs.cz/item/CS_URS_2024_01/612131121" TargetMode="External" /><Relationship Id="rId3" Type="http://schemas.openxmlformats.org/officeDocument/2006/relationships/hyperlink" Target="https://podminky.urs.cz/item/CS_URS_2024_01/612311131" TargetMode="External" /><Relationship Id="rId4" Type="http://schemas.openxmlformats.org/officeDocument/2006/relationships/hyperlink" Target="https://podminky.urs.cz/item/CS_URS_2022_01/978013121" TargetMode="External" /><Relationship Id="rId5" Type="http://schemas.openxmlformats.org/officeDocument/2006/relationships/hyperlink" Target="https://podminky.urs.cz/item/CS_URS_2022_01/949101111" TargetMode="External" /><Relationship Id="rId6" Type="http://schemas.openxmlformats.org/officeDocument/2006/relationships/hyperlink" Target="https://podminky.urs.cz/item/CS_URS_2022_01/952901111" TargetMode="External" /><Relationship Id="rId7" Type="http://schemas.openxmlformats.org/officeDocument/2006/relationships/hyperlink" Target="https://podminky.urs.cz/item/CS_URS_2022_01/997002611" TargetMode="External" /><Relationship Id="rId8" Type="http://schemas.openxmlformats.org/officeDocument/2006/relationships/hyperlink" Target="https://podminky.urs.cz/item/CS_URS_2022_01/997013212" TargetMode="External" /><Relationship Id="rId9" Type="http://schemas.openxmlformats.org/officeDocument/2006/relationships/hyperlink" Target="https://podminky.urs.cz/item/CS_URS_2022_01/997013501" TargetMode="External" /><Relationship Id="rId10" Type="http://schemas.openxmlformats.org/officeDocument/2006/relationships/hyperlink" Target="https://podminky.urs.cz/item/CS_URS_2022_01/997013509" TargetMode="External" /><Relationship Id="rId11" Type="http://schemas.openxmlformats.org/officeDocument/2006/relationships/hyperlink" Target="https://podminky.urs.cz/item/CS_URS_2022_01/997013631" TargetMode="External" /><Relationship Id="rId12" Type="http://schemas.openxmlformats.org/officeDocument/2006/relationships/hyperlink" Target="https://podminky.urs.cz/item/CS_URS_2022_01/998018002" TargetMode="External" /><Relationship Id="rId13" Type="http://schemas.openxmlformats.org/officeDocument/2006/relationships/hyperlink" Target="https://podminky.urs.cz/item/CS_URS_2022_01/763131411" TargetMode="External" /><Relationship Id="rId14" Type="http://schemas.openxmlformats.org/officeDocument/2006/relationships/hyperlink" Target="https://podminky.urs.cz/item/CS_URS_2022_01/998763402" TargetMode="External" /><Relationship Id="rId15" Type="http://schemas.openxmlformats.org/officeDocument/2006/relationships/hyperlink" Target="https://podminky.urs.cz/item/CS_URS_2022_01/766691914" TargetMode="External" /><Relationship Id="rId16" Type="http://schemas.openxmlformats.org/officeDocument/2006/relationships/hyperlink" Target="https://podminky.urs.cz/item/CS_URS_2024_01/766660002" TargetMode="External" /><Relationship Id="rId17" Type="http://schemas.openxmlformats.org/officeDocument/2006/relationships/hyperlink" Target="https://podminky.urs.cz/item/CS_URS_2022_01/766660729" TargetMode="External" /><Relationship Id="rId18" Type="http://schemas.openxmlformats.org/officeDocument/2006/relationships/hyperlink" Target="https://podminky.urs.cz/item/CS_URS_2022_01/766660728" TargetMode="External" /><Relationship Id="rId19" Type="http://schemas.openxmlformats.org/officeDocument/2006/relationships/hyperlink" Target="https://podminky.urs.cz/item/CS_URS_2022_01/998766202" TargetMode="External" /><Relationship Id="rId20" Type="http://schemas.openxmlformats.org/officeDocument/2006/relationships/hyperlink" Target="https://podminky.urs.cz/item/CS_URS_2022_01/776201811" TargetMode="External" /><Relationship Id="rId21" Type="http://schemas.openxmlformats.org/officeDocument/2006/relationships/hyperlink" Target="https://podminky.urs.cz/item/CS_URS_2022_01/776410811" TargetMode="External" /><Relationship Id="rId22" Type="http://schemas.openxmlformats.org/officeDocument/2006/relationships/hyperlink" Target="https://podminky.urs.cz/item/CS_URS_2022_01/776111117" TargetMode="External" /><Relationship Id="rId23" Type="http://schemas.openxmlformats.org/officeDocument/2006/relationships/hyperlink" Target="https://podminky.urs.cz/item/CS_URS_2022_01/776111311" TargetMode="External" /><Relationship Id="rId24" Type="http://schemas.openxmlformats.org/officeDocument/2006/relationships/hyperlink" Target="https://podminky.urs.cz/item/CS_URS_2022_01/776121112" TargetMode="External" /><Relationship Id="rId25" Type="http://schemas.openxmlformats.org/officeDocument/2006/relationships/hyperlink" Target="https://podminky.urs.cz/item/CS_URS_2022_01/776141113" TargetMode="External" /><Relationship Id="rId26" Type="http://schemas.openxmlformats.org/officeDocument/2006/relationships/hyperlink" Target="https://podminky.urs.cz/item/CS_URS_2024_01/776231111" TargetMode="External" /><Relationship Id="rId27" Type="http://schemas.openxmlformats.org/officeDocument/2006/relationships/hyperlink" Target="https://podminky.urs.cz/item/CS_URS_2022_01/776411111" TargetMode="External" /><Relationship Id="rId28" Type="http://schemas.openxmlformats.org/officeDocument/2006/relationships/hyperlink" Target="https://podminky.urs.cz/item/CS_URS_2022_01/776421312" TargetMode="External" /><Relationship Id="rId29" Type="http://schemas.openxmlformats.org/officeDocument/2006/relationships/hyperlink" Target="https://podminky.urs.cz/item/CS_URS_2022_01/998776202" TargetMode="External" /><Relationship Id="rId30" Type="http://schemas.openxmlformats.org/officeDocument/2006/relationships/hyperlink" Target="https://podminky.urs.cz/item/CS_URS_2022_01/783306801" TargetMode="External" /><Relationship Id="rId31" Type="http://schemas.openxmlformats.org/officeDocument/2006/relationships/hyperlink" Target="https://podminky.urs.cz/item/CS_URS_2022_01/783315101" TargetMode="External" /><Relationship Id="rId32" Type="http://schemas.openxmlformats.org/officeDocument/2006/relationships/hyperlink" Target="https://podminky.urs.cz/item/CS_URS_2022_01/783317101" TargetMode="External" /><Relationship Id="rId33" Type="http://schemas.openxmlformats.org/officeDocument/2006/relationships/hyperlink" Target="https://podminky.urs.cz/item/CS_URS_2022_01/784121001" TargetMode="External" /><Relationship Id="rId34" Type="http://schemas.openxmlformats.org/officeDocument/2006/relationships/hyperlink" Target="https://podminky.urs.cz/item/CS_URS_2022_01/784111001" TargetMode="External" /><Relationship Id="rId35" Type="http://schemas.openxmlformats.org/officeDocument/2006/relationships/hyperlink" Target="https://podminky.urs.cz/item/CS_URS_2022_01/784171001" TargetMode="External" /><Relationship Id="rId36" Type="http://schemas.openxmlformats.org/officeDocument/2006/relationships/hyperlink" Target="https://podminky.urs.cz/item/CS_URS_2022_01/784171111" TargetMode="External" /><Relationship Id="rId37" Type="http://schemas.openxmlformats.org/officeDocument/2006/relationships/hyperlink" Target="https://podminky.urs.cz/item/CS_URS_2022_01/784181121" TargetMode="External" /><Relationship Id="rId38" Type="http://schemas.openxmlformats.org/officeDocument/2006/relationships/hyperlink" Target="https://podminky.urs.cz/item/CS_URS_2022_01/784211101" TargetMode="External" /><Relationship Id="rId39" Type="http://schemas.openxmlformats.org/officeDocument/2006/relationships/hyperlink" Target="https://podminky.urs.cz/item/CS_URS_2022_01/784211163" TargetMode="External" /><Relationship Id="rId4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411" TargetMode="External" /><Relationship Id="rId2" Type="http://schemas.openxmlformats.org/officeDocument/2006/relationships/hyperlink" Target="https://podminky.urs.cz/item/CS_URS_2024_01/612131121" TargetMode="External" /><Relationship Id="rId3" Type="http://schemas.openxmlformats.org/officeDocument/2006/relationships/hyperlink" Target="https://podminky.urs.cz/item/CS_URS_2024_01/612311131" TargetMode="External" /><Relationship Id="rId4" Type="http://schemas.openxmlformats.org/officeDocument/2006/relationships/hyperlink" Target="https://podminky.urs.cz/item/CS_URS_2022_01/978013121" TargetMode="External" /><Relationship Id="rId5" Type="http://schemas.openxmlformats.org/officeDocument/2006/relationships/hyperlink" Target="https://podminky.urs.cz/item/CS_URS_2022_01/949101111" TargetMode="External" /><Relationship Id="rId6" Type="http://schemas.openxmlformats.org/officeDocument/2006/relationships/hyperlink" Target="https://podminky.urs.cz/item/CS_URS_2022_01/952901111" TargetMode="External" /><Relationship Id="rId7" Type="http://schemas.openxmlformats.org/officeDocument/2006/relationships/hyperlink" Target="https://podminky.urs.cz/item/CS_URS_2022_01/997002611" TargetMode="External" /><Relationship Id="rId8" Type="http://schemas.openxmlformats.org/officeDocument/2006/relationships/hyperlink" Target="https://podminky.urs.cz/item/CS_URS_2022_01/997013212" TargetMode="External" /><Relationship Id="rId9" Type="http://schemas.openxmlformats.org/officeDocument/2006/relationships/hyperlink" Target="https://podminky.urs.cz/item/CS_URS_2022_01/997013501" TargetMode="External" /><Relationship Id="rId10" Type="http://schemas.openxmlformats.org/officeDocument/2006/relationships/hyperlink" Target="https://podminky.urs.cz/item/CS_URS_2022_01/997013509" TargetMode="External" /><Relationship Id="rId11" Type="http://schemas.openxmlformats.org/officeDocument/2006/relationships/hyperlink" Target="https://podminky.urs.cz/item/CS_URS_2022_01/997013631" TargetMode="External" /><Relationship Id="rId12" Type="http://schemas.openxmlformats.org/officeDocument/2006/relationships/hyperlink" Target="https://podminky.urs.cz/item/CS_URS_2022_01/998018002" TargetMode="External" /><Relationship Id="rId13" Type="http://schemas.openxmlformats.org/officeDocument/2006/relationships/hyperlink" Target="https://podminky.urs.cz/item/CS_URS_2022_01/763131411" TargetMode="External" /><Relationship Id="rId14" Type="http://schemas.openxmlformats.org/officeDocument/2006/relationships/hyperlink" Target="https://podminky.urs.cz/item/CS_URS_2022_01/998763402" TargetMode="External" /><Relationship Id="rId15" Type="http://schemas.openxmlformats.org/officeDocument/2006/relationships/hyperlink" Target="https://podminky.urs.cz/item/CS_URS_2022_01/766691914" TargetMode="External" /><Relationship Id="rId16" Type="http://schemas.openxmlformats.org/officeDocument/2006/relationships/hyperlink" Target="https://podminky.urs.cz/item/CS_URS_2024_01/766660002" TargetMode="External" /><Relationship Id="rId17" Type="http://schemas.openxmlformats.org/officeDocument/2006/relationships/hyperlink" Target="https://podminky.urs.cz/item/CS_URS_2022_01/766660729" TargetMode="External" /><Relationship Id="rId18" Type="http://schemas.openxmlformats.org/officeDocument/2006/relationships/hyperlink" Target="https://podminky.urs.cz/item/CS_URS_2022_01/766660728" TargetMode="External" /><Relationship Id="rId19" Type="http://schemas.openxmlformats.org/officeDocument/2006/relationships/hyperlink" Target="https://podminky.urs.cz/item/CS_URS_2022_01/998766202" TargetMode="External" /><Relationship Id="rId20" Type="http://schemas.openxmlformats.org/officeDocument/2006/relationships/hyperlink" Target="https://podminky.urs.cz/item/CS_URS_2022_01/776201811" TargetMode="External" /><Relationship Id="rId21" Type="http://schemas.openxmlformats.org/officeDocument/2006/relationships/hyperlink" Target="https://podminky.urs.cz/item/CS_URS_2022_01/776410811" TargetMode="External" /><Relationship Id="rId22" Type="http://schemas.openxmlformats.org/officeDocument/2006/relationships/hyperlink" Target="https://podminky.urs.cz/item/CS_URS_2022_01/776111117" TargetMode="External" /><Relationship Id="rId23" Type="http://schemas.openxmlformats.org/officeDocument/2006/relationships/hyperlink" Target="https://podminky.urs.cz/item/CS_URS_2022_01/776111311" TargetMode="External" /><Relationship Id="rId24" Type="http://schemas.openxmlformats.org/officeDocument/2006/relationships/hyperlink" Target="https://podminky.urs.cz/item/CS_URS_2022_01/776121112" TargetMode="External" /><Relationship Id="rId25" Type="http://schemas.openxmlformats.org/officeDocument/2006/relationships/hyperlink" Target="https://podminky.urs.cz/item/CS_URS_2022_01/776141113" TargetMode="External" /><Relationship Id="rId26" Type="http://schemas.openxmlformats.org/officeDocument/2006/relationships/hyperlink" Target="https://podminky.urs.cz/item/CS_URS_2024_01/776231111" TargetMode="External" /><Relationship Id="rId27" Type="http://schemas.openxmlformats.org/officeDocument/2006/relationships/hyperlink" Target="https://podminky.urs.cz/item/CS_URS_2022_01/776411111" TargetMode="External" /><Relationship Id="rId28" Type="http://schemas.openxmlformats.org/officeDocument/2006/relationships/hyperlink" Target="https://podminky.urs.cz/item/CS_URS_2022_01/776421312" TargetMode="External" /><Relationship Id="rId29" Type="http://schemas.openxmlformats.org/officeDocument/2006/relationships/hyperlink" Target="https://podminky.urs.cz/item/CS_URS_2022_01/998776202" TargetMode="External" /><Relationship Id="rId30" Type="http://schemas.openxmlformats.org/officeDocument/2006/relationships/hyperlink" Target="https://podminky.urs.cz/item/CS_URS_2022_01/783306801" TargetMode="External" /><Relationship Id="rId31" Type="http://schemas.openxmlformats.org/officeDocument/2006/relationships/hyperlink" Target="https://podminky.urs.cz/item/CS_URS_2022_01/783315101" TargetMode="External" /><Relationship Id="rId32" Type="http://schemas.openxmlformats.org/officeDocument/2006/relationships/hyperlink" Target="https://podminky.urs.cz/item/CS_URS_2022_01/783317101" TargetMode="External" /><Relationship Id="rId33" Type="http://schemas.openxmlformats.org/officeDocument/2006/relationships/hyperlink" Target="https://podminky.urs.cz/item/CS_URS_2022_01/784121001" TargetMode="External" /><Relationship Id="rId34" Type="http://schemas.openxmlformats.org/officeDocument/2006/relationships/hyperlink" Target="https://podminky.urs.cz/item/CS_URS_2022_01/784111001" TargetMode="External" /><Relationship Id="rId35" Type="http://schemas.openxmlformats.org/officeDocument/2006/relationships/hyperlink" Target="https://podminky.urs.cz/item/CS_URS_2022_01/784171001" TargetMode="External" /><Relationship Id="rId36" Type="http://schemas.openxmlformats.org/officeDocument/2006/relationships/hyperlink" Target="https://podminky.urs.cz/item/CS_URS_2022_01/784171111" TargetMode="External" /><Relationship Id="rId37" Type="http://schemas.openxmlformats.org/officeDocument/2006/relationships/hyperlink" Target="https://podminky.urs.cz/item/CS_URS_2022_01/784181121" TargetMode="External" /><Relationship Id="rId38" Type="http://schemas.openxmlformats.org/officeDocument/2006/relationships/hyperlink" Target="https://podminky.urs.cz/item/CS_URS_2022_01/784211101" TargetMode="External" /><Relationship Id="rId39" Type="http://schemas.openxmlformats.org/officeDocument/2006/relationships/hyperlink" Target="https://podminky.urs.cz/item/CS_URS_2022_01/784211163" TargetMode="External" /><Relationship Id="rId4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411" TargetMode="External" /><Relationship Id="rId2" Type="http://schemas.openxmlformats.org/officeDocument/2006/relationships/hyperlink" Target="https://podminky.urs.cz/item/CS_URS_2024_01/612131121" TargetMode="External" /><Relationship Id="rId3" Type="http://schemas.openxmlformats.org/officeDocument/2006/relationships/hyperlink" Target="https://podminky.urs.cz/item/CS_URS_2024_01/612311131" TargetMode="External" /><Relationship Id="rId4" Type="http://schemas.openxmlformats.org/officeDocument/2006/relationships/hyperlink" Target="https://podminky.urs.cz/item/CS_URS_2022_01/978013121" TargetMode="External" /><Relationship Id="rId5" Type="http://schemas.openxmlformats.org/officeDocument/2006/relationships/hyperlink" Target="https://podminky.urs.cz/item/CS_URS_2022_01/949101111" TargetMode="External" /><Relationship Id="rId6" Type="http://schemas.openxmlformats.org/officeDocument/2006/relationships/hyperlink" Target="https://podminky.urs.cz/item/CS_URS_2022_01/952901111" TargetMode="External" /><Relationship Id="rId7" Type="http://schemas.openxmlformats.org/officeDocument/2006/relationships/hyperlink" Target="https://podminky.urs.cz/item/CS_URS_2022_01/997002611" TargetMode="External" /><Relationship Id="rId8" Type="http://schemas.openxmlformats.org/officeDocument/2006/relationships/hyperlink" Target="https://podminky.urs.cz/item/CS_URS_2022_01/997013212" TargetMode="External" /><Relationship Id="rId9" Type="http://schemas.openxmlformats.org/officeDocument/2006/relationships/hyperlink" Target="https://podminky.urs.cz/item/CS_URS_2022_01/997013501" TargetMode="External" /><Relationship Id="rId10" Type="http://schemas.openxmlformats.org/officeDocument/2006/relationships/hyperlink" Target="https://podminky.urs.cz/item/CS_URS_2022_01/997013509" TargetMode="External" /><Relationship Id="rId11" Type="http://schemas.openxmlformats.org/officeDocument/2006/relationships/hyperlink" Target="https://podminky.urs.cz/item/CS_URS_2022_01/997013631" TargetMode="External" /><Relationship Id="rId12" Type="http://schemas.openxmlformats.org/officeDocument/2006/relationships/hyperlink" Target="https://podminky.urs.cz/item/CS_URS_2022_01/998018002" TargetMode="External" /><Relationship Id="rId13" Type="http://schemas.openxmlformats.org/officeDocument/2006/relationships/hyperlink" Target="https://podminky.urs.cz/item/CS_URS_2022_01/763131411" TargetMode="External" /><Relationship Id="rId14" Type="http://schemas.openxmlformats.org/officeDocument/2006/relationships/hyperlink" Target="https://podminky.urs.cz/item/CS_URS_2022_01/998763402" TargetMode="External" /><Relationship Id="rId15" Type="http://schemas.openxmlformats.org/officeDocument/2006/relationships/hyperlink" Target="https://podminky.urs.cz/item/CS_URS_2022_01/766691914" TargetMode="External" /><Relationship Id="rId16" Type="http://schemas.openxmlformats.org/officeDocument/2006/relationships/hyperlink" Target="https://podminky.urs.cz/item/CS_URS_2024_01/766660002" TargetMode="External" /><Relationship Id="rId17" Type="http://schemas.openxmlformats.org/officeDocument/2006/relationships/hyperlink" Target="https://podminky.urs.cz/item/CS_URS_2022_01/766660729" TargetMode="External" /><Relationship Id="rId18" Type="http://schemas.openxmlformats.org/officeDocument/2006/relationships/hyperlink" Target="https://podminky.urs.cz/item/CS_URS_2022_01/766660728" TargetMode="External" /><Relationship Id="rId19" Type="http://schemas.openxmlformats.org/officeDocument/2006/relationships/hyperlink" Target="https://podminky.urs.cz/item/CS_URS_2022_01/998766202" TargetMode="External" /><Relationship Id="rId20" Type="http://schemas.openxmlformats.org/officeDocument/2006/relationships/hyperlink" Target="https://podminky.urs.cz/item/CS_URS_2022_01/776201811" TargetMode="External" /><Relationship Id="rId21" Type="http://schemas.openxmlformats.org/officeDocument/2006/relationships/hyperlink" Target="https://podminky.urs.cz/item/CS_URS_2022_01/776410811" TargetMode="External" /><Relationship Id="rId22" Type="http://schemas.openxmlformats.org/officeDocument/2006/relationships/hyperlink" Target="https://podminky.urs.cz/item/CS_URS_2022_01/776111117" TargetMode="External" /><Relationship Id="rId23" Type="http://schemas.openxmlformats.org/officeDocument/2006/relationships/hyperlink" Target="https://podminky.urs.cz/item/CS_URS_2022_01/776111311" TargetMode="External" /><Relationship Id="rId24" Type="http://schemas.openxmlformats.org/officeDocument/2006/relationships/hyperlink" Target="https://podminky.urs.cz/item/CS_URS_2022_01/776121112" TargetMode="External" /><Relationship Id="rId25" Type="http://schemas.openxmlformats.org/officeDocument/2006/relationships/hyperlink" Target="https://podminky.urs.cz/item/CS_URS_2022_01/776141113" TargetMode="External" /><Relationship Id="rId26" Type="http://schemas.openxmlformats.org/officeDocument/2006/relationships/hyperlink" Target="https://podminky.urs.cz/item/CS_URS_2024_01/776231111" TargetMode="External" /><Relationship Id="rId27" Type="http://schemas.openxmlformats.org/officeDocument/2006/relationships/hyperlink" Target="https://podminky.urs.cz/item/CS_URS_2022_01/776411111" TargetMode="External" /><Relationship Id="rId28" Type="http://schemas.openxmlformats.org/officeDocument/2006/relationships/hyperlink" Target="https://podminky.urs.cz/item/CS_URS_2022_01/776421312" TargetMode="External" /><Relationship Id="rId29" Type="http://schemas.openxmlformats.org/officeDocument/2006/relationships/hyperlink" Target="https://podminky.urs.cz/item/CS_URS_2022_01/998776202" TargetMode="External" /><Relationship Id="rId30" Type="http://schemas.openxmlformats.org/officeDocument/2006/relationships/hyperlink" Target="https://podminky.urs.cz/item/CS_URS_2022_01/783306801" TargetMode="External" /><Relationship Id="rId31" Type="http://schemas.openxmlformats.org/officeDocument/2006/relationships/hyperlink" Target="https://podminky.urs.cz/item/CS_URS_2022_01/783315101" TargetMode="External" /><Relationship Id="rId32" Type="http://schemas.openxmlformats.org/officeDocument/2006/relationships/hyperlink" Target="https://podminky.urs.cz/item/CS_URS_2022_01/783317101" TargetMode="External" /><Relationship Id="rId33" Type="http://schemas.openxmlformats.org/officeDocument/2006/relationships/hyperlink" Target="https://podminky.urs.cz/item/CS_URS_2022_01/784121001" TargetMode="External" /><Relationship Id="rId34" Type="http://schemas.openxmlformats.org/officeDocument/2006/relationships/hyperlink" Target="https://podminky.urs.cz/item/CS_URS_2022_01/784111001" TargetMode="External" /><Relationship Id="rId35" Type="http://schemas.openxmlformats.org/officeDocument/2006/relationships/hyperlink" Target="https://podminky.urs.cz/item/CS_URS_2022_01/784171001" TargetMode="External" /><Relationship Id="rId36" Type="http://schemas.openxmlformats.org/officeDocument/2006/relationships/hyperlink" Target="https://podminky.urs.cz/item/CS_URS_2022_01/784171111" TargetMode="External" /><Relationship Id="rId37" Type="http://schemas.openxmlformats.org/officeDocument/2006/relationships/hyperlink" Target="https://podminky.urs.cz/item/CS_URS_2022_01/784181121" TargetMode="External" /><Relationship Id="rId38" Type="http://schemas.openxmlformats.org/officeDocument/2006/relationships/hyperlink" Target="https://podminky.urs.cz/item/CS_URS_2022_01/784211101" TargetMode="External" /><Relationship Id="rId39" Type="http://schemas.openxmlformats.org/officeDocument/2006/relationships/hyperlink" Target="https://podminky.urs.cz/item/CS_URS_2022_01/784211163" TargetMode="External" /><Relationship Id="rId40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411" TargetMode="External" /><Relationship Id="rId2" Type="http://schemas.openxmlformats.org/officeDocument/2006/relationships/hyperlink" Target="https://podminky.urs.cz/item/CS_URS_2024_01/612325412" TargetMode="External" /><Relationship Id="rId3" Type="http://schemas.openxmlformats.org/officeDocument/2006/relationships/hyperlink" Target="https://podminky.urs.cz/item/CS_URS_2024_01/612131121" TargetMode="External" /><Relationship Id="rId4" Type="http://schemas.openxmlformats.org/officeDocument/2006/relationships/hyperlink" Target="https://podminky.urs.cz/item/CS_URS_2024_01/612311131" TargetMode="External" /><Relationship Id="rId5" Type="http://schemas.openxmlformats.org/officeDocument/2006/relationships/hyperlink" Target="https://podminky.urs.cz/item/CS_URS_2022_01/978013121" TargetMode="External" /><Relationship Id="rId6" Type="http://schemas.openxmlformats.org/officeDocument/2006/relationships/hyperlink" Target="https://podminky.urs.cz/item/CS_URS_2022_01/978013141" TargetMode="External" /><Relationship Id="rId7" Type="http://schemas.openxmlformats.org/officeDocument/2006/relationships/hyperlink" Target="https://podminky.urs.cz/item/CS_URS_2022_01/949101111" TargetMode="External" /><Relationship Id="rId8" Type="http://schemas.openxmlformats.org/officeDocument/2006/relationships/hyperlink" Target="https://podminky.urs.cz/item/CS_URS_2022_01/952901111" TargetMode="External" /><Relationship Id="rId9" Type="http://schemas.openxmlformats.org/officeDocument/2006/relationships/hyperlink" Target="https://podminky.urs.cz/item/CS_URS_2022_01/997002611" TargetMode="External" /><Relationship Id="rId10" Type="http://schemas.openxmlformats.org/officeDocument/2006/relationships/hyperlink" Target="https://podminky.urs.cz/item/CS_URS_2022_01/997013212" TargetMode="External" /><Relationship Id="rId11" Type="http://schemas.openxmlformats.org/officeDocument/2006/relationships/hyperlink" Target="https://podminky.urs.cz/item/CS_URS_2022_01/997013501" TargetMode="External" /><Relationship Id="rId12" Type="http://schemas.openxmlformats.org/officeDocument/2006/relationships/hyperlink" Target="https://podminky.urs.cz/item/CS_URS_2022_01/997013509" TargetMode="External" /><Relationship Id="rId13" Type="http://schemas.openxmlformats.org/officeDocument/2006/relationships/hyperlink" Target="https://podminky.urs.cz/item/CS_URS_2022_01/997013631" TargetMode="External" /><Relationship Id="rId14" Type="http://schemas.openxmlformats.org/officeDocument/2006/relationships/hyperlink" Target="https://podminky.urs.cz/item/CS_URS_2022_01/998018002" TargetMode="External" /><Relationship Id="rId15" Type="http://schemas.openxmlformats.org/officeDocument/2006/relationships/hyperlink" Target="https://podminky.urs.cz/item/CS_URS_2022_01/763131411" TargetMode="External" /><Relationship Id="rId16" Type="http://schemas.openxmlformats.org/officeDocument/2006/relationships/hyperlink" Target="https://podminky.urs.cz/item/CS_URS_2022_01/998763402" TargetMode="External" /><Relationship Id="rId17" Type="http://schemas.openxmlformats.org/officeDocument/2006/relationships/hyperlink" Target="https://podminky.urs.cz/item/CS_URS_2022_01/766691914" TargetMode="External" /><Relationship Id="rId18" Type="http://schemas.openxmlformats.org/officeDocument/2006/relationships/hyperlink" Target="https://podminky.urs.cz/item/CS_URS_2024_01/766660002" TargetMode="External" /><Relationship Id="rId19" Type="http://schemas.openxmlformats.org/officeDocument/2006/relationships/hyperlink" Target="https://podminky.urs.cz/item/CS_URS_2022_01/766660729" TargetMode="External" /><Relationship Id="rId20" Type="http://schemas.openxmlformats.org/officeDocument/2006/relationships/hyperlink" Target="https://podminky.urs.cz/item/CS_URS_2022_01/766660728" TargetMode="External" /><Relationship Id="rId21" Type="http://schemas.openxmlformats.org/officeDocument/2006/relationships/hyperlink" Target="https://podminky.urs.cz/item/CS_URS_2022_01/998766202" TargetMode="External" /><Relationship Id="rId22" Type="http://schemas.openxmlformats.org/officeDocument/2006/relationships/hyperlink" Target="https://podminky.urs.cz/item/CS_URS_2022_01/776201811" TargetMode="External" /><Relationship Id="rId23" Type="http://schemas.openxmlformats.org/officeDocument/2006/relationships/hyperlink" Target="https://podminky.urs.cz/item/CS_URS_2022_01/776410811" TargetMode="External" /><Relationship Id="rId24" Type="http://schemas.openxmlformats.org/officeDocument/2006/relationships/hyperlink" Target="https://podminky.urs.cz/item/CS_URS_2022_01/776111117" TargetMode="External" /><Relationship Id="rId25" Type="http://schemas.openxmlformats.org/officeDocument/2006/relationships/hyperlink" Target="https://podminky.urs.cz/item/CS_URS_2022_01/776111311" TargetMode="External" /><Relationship Id="rId26" Type="http://schemas.openxmlformats.org/officeDocument/2006/relationships/hyperlink" Target="https://podminky.urs.cz/item/CS_URS_2022_01/776121112" TargetMode="External" /><Relationship Id="rId27" Type="http://schemas.openxmlformats.org/officeDocument/2006/relationships/hyperlink" Target="https://podminky.urs.cz/item/CS_URS_2022_01/776141113" TargetMode="External" /><Relationship Id="rId28" Type="http://schemas.openxmlformats.org/officeDocument/2006/relationships/hyperlink" Target="https://podminky.urs.cz/item/CS_URS_2024_01/776231111" TargetMode="External" /><Relationship Id="rId29" Type="http://schemas.openxmlformats.org/officeDocument/2006/relationships/hyperlink" Target="https://podminky.urs.cz/item/CS_URS_2022_01/776411111" TargetMode="External" /><Relationship Id="rId30" Type="http://schemas.openxmlformats.org/officeDocument/2006/relationships/hyperlink" Target="https://podminky.urs.cz/item/CS_URS_2022_01/776421312" TargetMode="External" /><Relationship Id="rId31" Type="http://schemas.openxmlformats.org/officeDocument/2006/relationships/hyperlink" Target="https://podminky.urs.cz/item/CS_URS_2022_01/998776202" TargetMode="External" /><Relationship Id="rId32" Type="http://schemas.openxmlformats.org/officeDocument/2006/relationships/hyperlink" Target="https://podminky.urs.cz/item/CS_URS_2022_01/783306801" TargetMode="External" /><Relationship Id="rId33" Type="http://schemas.openxmlformats.org/officeDocument/2006/relationships/hyperlink" Target="https://podminky.urs.cz/item/CS_URS_2022_01/783315101" TargetMode="External" /><Relationship Id="rId34" Type="http://schemas.openxmlformats.org/officeDocument/2006/relationships/hyperlink" Target="https://podminky.urs.cz/item/CS_URS_2022_01/783317101" TargetMode="External" /><Relationship Id="rId35" Type="http://schemas.openxmlformats.org/officeDocument/2006/relationships/hyperlink" Target="https://podminky.urs.cz/item/CS_URS_2024_01/783806805" TargetMode="External" /><Relationship Id="rId36" Type="http://schemas.openxmlformats.org/officeDocument/2006/relationships/hyperlink" Target="https://podminky.urs.cz/item/CS_URS_2022_01/783801403" TargetMode="External" /><Relationship Id="rId37" Type="http://schemas.openxmlformats.org/officeDocument/2006/relationships/hyperlink" Target="https://podminky.urs.cz/item/CS_URS_2022_01/784121001" TargetMode="External" /><Relationship Id="rId38" Type="http://schemas.openxmlformats.org/officeDocument/2006/relationships/hyperlink" Target="https://podminky.urs.cz/item/CS_URS_2022_01/784111001" TargetMode="External" /><Relationship Id="rId39" Type="http://schemas.openxmlformats.org/officeDocument/2006/relationships/hyperlink" Target="https://podminky.urs.cz/item/CS_URS_2022_01/784171001" TargetMode="External" /><Relationship Id="rId40" Type="http://schemas.openxmlformats.org/officeDocument/2006/relationships/hyperlink" Target="https://podminky.urs.cz/item/CS_URS_2022_01/784171111" TargetMode="External" /><Relationship Id="rId41" Type="http://schemas.openxmlformats.org/officeDocument/2006/relationships/hyperlink" Target="https://podminky.urs.cz/item/CS_URS_2022_01/784181121" TargetMode="External" /><Relationship Id="rId42" Type="http://schemas.openxmlformats.org/officeDocument/2006/relationships/hyperlink" Target="https://podminky.urs.cz/item/CS_URS_2022_01/784211101" TargetMode="External" /><Relationship Id="rId43" Type="http://schemas.openxmlformats.org/officeDocument/2006/relationships/hyperlink" Target="https://podminky.urs.cz/item/CS_URS_2022_01/784211163" TargetMode="External" /><Relationship Id="rId4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411" TargetMode="External" /><Relationship Id="rId2" Type="http://schemas.openxmlformats.org/officeDocument/2006/relationships/hyperlink" Target="https://podminky.urs.cz/item/CS_URS_2024_01/612131121" TargetMode="External" /><Relationship Id="rId3" Type="http://schemas.openxmlformats.org/officeDocument/2006/relationships/hyperlink" Target="https://podminky.urs.cz/item/CS_URS_2024_01/612311131" TargetMode="External" /><Relationship Id="rId4" Type="http://schemas.openxmlformats.org/officeDocument/2006/relationships/hyperlink" Target="https://podminky.urs.cz/item/CS_URS_2022_01/978013121" TargetMode="External" /><Relationship Id="rId5" Type="http://schemas.openxmlformats.org/officeDocument/2006/relationships/hyperlink" Target="https://podminky.urs.cz/item/CS_URS_2022_01/949101111" TargetMode="External" /><Relationship Id="rId6" Type="http://schemas.openxmlformats.org/officeDocument/2006/relationships/hyperlink" Target="https://podminky.urs.cz/item/CS_URS_2022_01/952901111" TargetMode="External" /><Relationship Id="rId7" Type="http://schemas.openxmlformats.org/officeDocument/2006/relationships/hyperlink" Target="https://podminky.urs.cz/item/CS_URS_2022_01/997002611" TargetMode="External" /><Relationship Id="rId8" Type="http://schemas.openxmlformats.org/officeDocument/2006/relationships/hyperlink" Target="https://podminky.urs.cz/item/CS_URS_2022_01/997013212" TargetMode="External" /><Relationship Id="rId9" Type="http://schemas.openxmlformats.org/officeDocument/2006/relationships/hyperlink" Target="https://podminky.urs.cz/item/CS_URS_2022_01/997013501" TargetMode="External" /><Relationship Id="rId10" Type="http://schemas.openxmlformats.org/officeDocument/2006/relationships/hyperlink" Target="https://podminky.urs.cz/item/CS_URS_2022_01/997013509" TargetMode="External" /><Relationship Id="rId11" Type="http://schemas.openxmlformats.org/officeDocument/2006/relationships/hyperlink" Target="https://podminky.urs.cz/item/CS_URS_2022_01/997013631" TargetMode="External" /><Relationship Id="rId12" Type="http://schemas.openxmlformats.org/officeDocument/2006/relationships/hyperlink" Target="https://podminky.urs.cz/item/CS_URS_2022_01/998018002" TargetMode="External" /><Relationship Id="rId13" Type="http://schemas.openxmlformats.org/officeDocument/2006/relationships/hyperlink" Target="https://podminky.urs.cz/item/CS_URS_2022_01/763131411" TargetMode="External" /><Relationship Id="rId14" Type="http://schemas.openxmlformats.org/officeDocument/2006/relationships/hyperlink" Target="https://podminky.urs.cz/item/CS_URS_2022_01/998763402" TargetMode="External" /><Relationship Id="rId15" Type="http://schemas.openxmlformats.org/officeDocument/2006/relationships/hyperlink" Target="https://podminky.urs.cz/item/CS_URS_2022_01/766691914" TargetMode="External" /><Relationship Id="rId16" Type="http://schemas.openxmlformats.org/officeDocument/2006/relationships/hyperlink" Target="https://podminky.urs.cz/item/CS_URS_2024_01/766660002" TargetMode="External" /><Relationship Id="rId17" Type="http://schemas.openxmlformats.org/officeDocument/2006/relationships/hyperlink" Target="https://podminky.urs.cz/item/CS_URS_2022_01/766660729" TargetMode="External" /><Relationship Id="rId18" Type="http://schemas.openxmlformats.org/officeDocument/2006/relationships/hyperlink" Target="https://podminky.urs.cz/item/CS_URS_2022_01/766660728" TargetMode="External" /><Relationship Id="rId19" Type="http://schemas.openxmlformats.org/officeDocument/2006/relationships/hyperlink" Target="https://podminky.urs.cz/item/CS_URS_2022_01/998766202" TargetMode="External" /><Relationship Id="rId20" Type="http://schemas.openxmlformats.org/officeDocument/2006/relationships/hyperlink" Target="https://podminky.urs.cz/item/CS_URS_2022_01/776201811" TargetMode="External" /><Relationship Id="rId21" Type="http://schemas.openxmlformats.org/officeDocument/2006/relationships/hyperlink" Target="https://podminky.urs.cz/item/CS_URS_2022_01/776410811" TargetMode="External" /><Relationship Id="rId22" Type="http://schemas.openxmlformats.org/officeDocument/2006/relationships/hyperlink" Target="https://podminky.urs.cz/item/CS_URS_2022_01/776111117" TargetMode="External" /><Relationship Id="rId23" Type="http://schemas.openxmlformats.org/officeDocument/2006/relationships/hyperlink" Target="https://podminky.urs.cz/item/CS_URS_2022_01/776111311" TargetMode="External" /><Relationship Id="rId24" Type="http://schemas.openxmlformats.org/officeDocument/2006/relationships/hyperlink" Target="https://podminky.urs.cz/item/CS_URS_2022_01/776121112" TargetMode="External" /><Relationship Id="rId25" Type="http://schemas.openxmlformats.org/officeDocument/2006/relationships/hyperlink" Target="https://podminky.urs.cz/item/CS_URS_2022_01/776141113" TargetMode="External" /><Relationship Id="rId26" Type="http://schemas.openxmlformats.org/officeDocument/2006/relationships/hyperlink" Target="https://podminky.urs.cz/item/CS_URS_2024_01/776231111" TargetMode="External" /><Relationship Id="rId27" Type="http://schemas.openxmlformats.org/officeDocument/2006/relationships/hyperlink" Target="https://podminky.urs.cz/item/CS_URS_2022_01/776411111" TargetMode="External" /><Relationship Id="rId28" Type="http://schemas.openxmlformats.org/officeDocument/2006/relationships/hyperlink" Target="https://podminky.urs.cz/item/CS_URS_2022_01/776421312" TargetMode="External" /><Relationship Id="rId29" Type="http://schemas.openxmlformats.org/officeDocument/2006/relationships/hyperlink" Target="https://podminky.urs.cz/item/CS_URS_2022_01/998776202" TargetMode="External" /><Relationship Id="rId30" Type="http://schemas.openxmlformats.org/officeDocument/2006/relationships/hyperlink" Target="https://podminky.urs.cz/item/CS_URS_2022_01/783306801" TargetMode="External" /><Relationship Id="rId31" Type="http://schemas.openxmlformats.org/officeDocument/2006/relationships/hyperlink" Target="https://podminky.urs.cz/item/CS_URS_2022_01/783315101" TargetMode="External" /><Relationship Id="rId32" Type="http://schemas.openxmlformats.org/officeDocument/2006/relationships/hyperlink" Target="https://podminky.urs.cz/item/CS_URS_2022_01/783317101" TargetMode="External" /><Relationship Id="rId33" Type="http://schemas.openxmlformats.org/officeDocument/2006/relationships/hyperlink" Target="https://podminky.urs.cz/item/CS_URS_2022_01/784121001" TargetMode="External" /><Relationship Id="rId34" Type="http://schemas.openxmlformats.org/officeDocument/2006/relationships/hyperlink" Target="https://podminky.urs.cz/item/CS_URS_2022_01/784111001" TargetMode="External" /><Relationship Id="rId35" Type="http://schemas.openxmlformats.org/officeDocument/2006/relationships/hyperlink" Target="https://podminky.urs.cz/item/CS_URS_2022_01/784171001" TargetMode="External" /><Relationship Id="rId36" Type="http://schemas.openxmlformats.org/officeDocument/2006/relationships/hyperlink" Target="https://podminky.urs.cz/item/CS_URS_2022_01/784171111" TargetMode="External" /><Relationship Id="rId37" Type="http://schemas.openxmlformats.org/officeDocument/2006/relationships/hyperlink" Target="https://podminky.urs.cz/item/CS_URS_2022_01/784181121" TargetMode="External" /><Relationship Id="rId38" Type="http://schemas.openxmlformats.org/officeDocument/2006/relationships/hyperlink" Target="https://podminky.urs.cz/item/CS_URS_2022_01/784211101" TargetMode="External" /><Relationship Id="rId39" Type="http://schemas.openxmlformats.org/officeDocument/2006/relationships/hyperlink" Target="https://podminky.urs.cz/item/CS_URS_2022_01/784211163" TargetMode="External" /><Relationship Id="rId40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411" TargetMode="External" /><Relationship Id="rId2" Type="http://schemas.openxmlformats.org/officeDocument/2006/relationships/hyperlink" Target="https://podminky.urs.cz/item/CS_URS_2024_01/612131121" TargetMode="External" /><Relationship Id="rId3" Type="http://schemas.openxmlformats.org/officeDocument/2006/relationships/hyperlink" Target="https://podminky.urs.cz/item/CS_URS_2024_01/612311131" TargetMode="External" /><Relationship Id="rId4" Type="http://schemas.openxmlformats.org/officeDocument/2006/relationships/hyperlink" Target="https://podminky.urs.cz/item/CS_URS_2022_01/978013121" TargetMode="External" /><Relationship Id="rId5" Type="http://schemas.openxmlformats.org/officeDocument/2006/relationships/hyperlink" Target="https://podminky.urs.cz/item/CS_URS_2022_01/949101111" TargetMode="External" /><Relationship Id="rId6" Type="http://schemas.openxmlformats.org/officeDocument/2006/relationships/hyperlink" Target="https://podminky.urs.cz/item/CS_URS_2022_01/952901111" TargetMode="External" /><Relationship Id="rId7" Type="http://schemas.openxmlformats.org/officeDocument/2006/relationships/hyperlink" Target="https://podminky.urs.cz/item/CS_URS_2022_01/997002611" TargetMode="External" /><Relationship Id="rId8" Type="http://schemas.openxmlformats.org/officeDocument/2006/relationships/hyperlink" Target="https://podminky.urs.cz/item/CS_URS_2022_01/997013212" TargetMode="External" /><Relationship Id="rId9" Type="http://schemas.openxmlformats.org/officeDocument/2006/relationships/hyperlink" Target="https://podminky.urs.cz/item/CS_URS_2022_01/997013501" TargetMode="External" /><Relationship Id="rId10" Type="http://schemas.openxmlformats.org/officeDocument/2006/relationships/hyperlink" Target="https://podminky.urs.cz/item/CS_URS_2022_01/997013509" TargetMode="External" /><Relationship Id="rId11" Type="http://schemas.openxmlformats.org/officeDocument/2006/relationships/hyperlink" Target="https://podminky.urs.cz/item/CS_URS_2022_01/997013631" TargetMode="External" /><Relationship Id="rId12" Type="http://schemas.openxmlformats.org/officeDocument/2006/relationships/hyperlink" Target="https://podminky.urs.cz/item/CS_URS_2022_01/998018002" TargetMode="External" /><Relationship Id="rId13" Type="http://schemas.openxmlformats.org/officeDocument/2006/relationships/hyperlink" Target="https://podminky.urs.cz/item/CS_URS_2022_01/763131411" TargetMode="External" /><Relationship Id="rId14" Type="http://schemas.openxmlformats.org/officeDocument/2006/relationships/hyperlink" Target="https://podminky.urs.cz/item/CS_URS_2022_01/998763402" TargetMode="External" /><Relationship Id="rId15" Type="http://schemas.openxmlformats.org/officeDocument/2006/relationships/hyperlink" Target="https://podminky.urs.cz/item/CS_URS_2022_01/766691914" TargetMode="External" /><Relationship Id="rId16" Type="http://schemas.openxmlformats.org/officeDocument/2006/relationships/hyperlink" Target="https://podminky.urs.cz/item/CS_URS_2024_01/766660002" TargetMode="External" /><Relationship Id="rId17" Type="http://schemas.openxmlformats.org/officeDocument/2006/relationships/hyperlink" Target="https://podminky.urs.cz/item/CS_URS_2022_01/766660729" TargetMode="External" /><Relationship Id="rId18" Type="http://schemas.openxmlformats.org/officeDocument/2006/relationships/hyperlink" Target="https://podminky.urs.cz/item/CS_URS_2022_01/766660728" TargetMode="External" /><Relationship Id="rId19" Type="http://schemas.openxmlformats.org/officeDocument/2006/relationships/hyperlink" Target="https://podminky.urs.cz/item/CS_URS_2022_01/998766202" TargetMode="External" /><Relationship Id="rId20" Type="http://schemas.openxmlformats.org/officeDocument/2006/relationships/hyperlink" Target="https://podminky.urs.cz/item/CS_URS_2022_01/776201811" TargetMode="External" /><Relationship Id="rId21" Type="http://schemas.openxmlformats.org/officeDocument/2006/relationships/hyperlink" Target="https://podminky.urs.cz/item/CS_URS_2022_01/776410811" TargetMode="External" /><Relationship Id="rId22" Type="http://schemas.openxmlformats.org/officeDocument/2006/relationships/hyperlink" Target="https://podminky.urs.cz/item/CS_URS_2022_01/776111117" TargetMode="External" /><Relationship Id="rId23" Type="http://schemas.openxmlformats.org/officeDocument/2006/relationships/hyperlink" Target="https://podminky.urs.cz/item/CS_URS_2022_01/776111311" TargetMode="External" /><Relationship Id="rId24" Type="http://schemas.openxmlformats.org/officeDocument/2006/relationships/hyperlink" Target="https://podminky.urs.cz/item/CS_URS_2022_01/776121112" TargetMode="External" /><Relationship Id="rId25" Type="http://schemas.openxmlformats.org/officeDocument/2006/relationships/hyperlink" Target="https://podminky.urs.cz/item/CS_URS_2022_01/776141113" TargetMode="External" /><Relationship Id="rId26" Type="http://schemas.openxmlformats.org/officeDocument/2006/relationships/hyperlink" Target="https://podminky.urs.cz/item/CS_URS_2024_01/776231111" TargetMode="External" /><Relationship Id="rId27" Type="http://schemas.openxmlformats.org/officeDocument/2006/relationships/hyperlink" Target="https://podminky.urs.cz/item/CS_URS_2022_01/776411111" TargetMode="External" /><Relationship Id="rId28" Type="http://schemas.openxmlformats.org/officeDocument/2006/relationships/hyperlink" Target="https://podminky.urs.cz/item/CS_URS_2022_01/776421312" TargetMode="External" /><Relationship Id="rId29" Type="http://schemas.openxmlformats.org/officeDocument/2006/relationships/hyperlink" Target="https://podminky.urs.cz/item/CS_URS_2022_01/998776202" TargetMode="External" /><Relationship Id="rId30" Type="http://schemas.openxmlformats.org/officeDocument/2006/relationships/hyperlink" Target="https://podminky.urs.cz/item/CS_URS_2022_01/783306801" TargetMode="External" /><Relationship Id="rId31" Type="http://schemas.openxmlformats.org/officeDocument/2006/relationships/hyperlink" Target="https://podminky.urs.cz/item/CS_URS_2022_01/783315101" TargetMode="External" /><Relationship Id="rId32" Type="http://schemas.openxmlformats.org/officeDocument/2006/relationships/hyperlink" Target="https://podminky.urs.cz/item/CS_URS_2022_01/783317101" TargetMode="External" /><Relationship Id="rId33" Type="http://schemas.openxmlformats.org/officeDocument/2006/relationships/hyperlink" Target="https://podminky.urs.cz/item/CS_URS_2022_01/784121001" TargetMode="External" /><Relationship Id="rId34" Type="http://schemas.openxmlformats.org/officeDocument/2006/relationships/hyperlink" Target="https://podminky.urs.cz/item/CS_URS_2022_01/784111001" TargetMode="External" /><Relationship Id="rId35" Type="http://schemas.openxmlformats.org/officeDocument/2006/relationships/hyperlink" Target="https://podminky.urs.cz/item/CS_URS_2022_01/784171001" TargetMode="External" /><Relationship Id="rId36" Type="http://schemas.openxmlformats.org/officeDocument/2006/relationships/hyperlink" Target="https://podminky.urs.cz/item/CS_URS_2022_01/784171111" TargetMode="External" /><Relationship Id="rId37" Type="http://schemas.openxmlformats.org/officeDocument/2006/relationships/hyperlink" Target="https://podminky.urs.cz/item/CS_URS_2022_01/784181121" TargetMode="External" /><Relationship Id="rId38" Type="http://schemas.openxmlformats.org/officeDocument/2006/relationships/hyperlink" Target="https://podminky.urs.cz/item/CS_URS_2022_01/784211101" TargetMode="External" /><Relationship Id="rId39" Type="http://schemas.openxmlformats.org/officeDocument/2006/relationships/hyperlink" Target="https://podminky.urs.cz/item/CS_URS_2022_01/784211163" TargetMode="External" /><Relationship Id="rId40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411" TargetMode="External" /><Relationship Id="rId2" Type="http://schemas.openxmlformats.org/officeDocument/2006/relationships/hyperlink" Target="https://podminky.urs.cz/item/CS_URS_2024_01/612131121" TargetMode="External" /><Relationship Id="rId3" Type="http://schemas.openxmlformats.org/officeDocument/2006/relationships/hyperlink" Target="https://podminky.urs.cz/item/CS_URS_2024_01/612311131" TargetMode="External" /><Relationship Id="rId4" Type="http://schemas.openxmlformats.org/officeDocument/2006/relationships/hyperlink" Target="https://podminky.urs.cz/item/CS_URS_2022_01/978013121" TargetMode="External" /><Relationship Id="rId5" Type="http://schemas.openxmlformats.org/officeDocument/2006/relationships/hyperlink" Target="https://podminky.urs.cz/item/CS_URS_2022_01/949101111" TargetMode="External" /><Relationship Id="rId6" Type="http://schemas.openxmlformats.org/officeDocument/2006/relationships/hyperlink" Target="https://podminky.urs.cz/item/CS_URS_2022_01/952901111" TargetMode="External" /><Relationship Id="rId7" Type="http://schemas.openxmlformats.org/officeDocument/2006/relationships/hyperlink" Target="https://podminky.urs.cz/item/CS_URS_2022_01/997002611" TargetMode="External" /><Relationship Id="rId8" Type="http://schemas.openxmlformats.org/officeDocument/2006/relationships/hyperlink" Target="https://podminky.urs.cz/item/CS_URS_2022_01/997013212" TargetMode="External" /><Relationship Id="rId9" Type="http://schemas.openxmlformats.org/officeDocument/2006/relationships/hyperlink" Target="https://podminky.urs.cz/item/CS_URS_2022_01/997013501" TargetMode="External" /><Relationship Id="rId10" Type="http://schemas.openxmlformats.org/officeDocument/2006/relationships/hyperlink" Target="https://podminky.urs.cz/item/CS_URS_2022_01/997013509" TargetMode="External" /><Relationship Id="rId11" Type="http://schemas.openxmlformats.org/officeDocument/2006/relationships/hyperlink" Target="https://podminky.urs.cz/item/CS_URS_2022_01/997013631" TargetMode="External" /><Relationship Id="rId12" Type="http://schemas.openxmlformats.org/officeDocument/2006/relationships/hyperlink" Target="https://podminky.urs.cz/item/CS_URS_2022_01/998018002" TargetMode="External" /><Relationship Id="rId13" Type="http://schemas.openxmlformats.org/officeDocument/2006/relationships/hyperlink" Target="https://podminky.urs.cz/item/CS_URS_2022_01/763131411" TargetMode="External" /><Relationship Id="rId14" Type="http://schemas.openxmlformats.org/officeDocument/2006/relationships/hyperlink" Target="https://podminky.urs.cz/item/CS_URS_2022_01/998763402" TargetMode="External" /><Relationship Id="rId15" Type="http://schemas.openxmlformats.org/officeDocument/2006/relationships/hyperlink" Target="https://podminky.urs.cz/item/CS_URS_2022_01/766691914" TargetMode="External" /><Relationship Id="rId16" Type="http://schemas.openxmlformats.org/officeDocument/2006/relationships/hyperlink" Target="https://podminky.urs.cz/item/CS_URS_2024_01/766660002" TargetMode="External" /><Relationship Id="rId17" Type="http://schemas.openxmlformats.org/officeDocument/2006/relationships/hyperlink" Target="https://podminky.urs.cz/item/CS_URS_2022_01/766660729" TargetMode="External" /><Relationship Id="rId18" Type="http://schemas.openxmlformats.org/officeDocument/2006/relationships/hyperlink" Target="https://podminky.urs.cz/item/CS_URS_2022_01/766660728" TargetMode="External" /><Relationship Id="rId19" Type="http://schemas.openxmlformats.org/officeDocument/2006/relationships/hyperlink" Target="https://podminky.urs.cz/item/CS_URS_2022_01/998766202" TargetMode="External" /><Relationship Id="rId20" Type="http://schemas.openxmlformats.org/officeDocument/2006/relationships/hyperlink" Target="https://podminky.urs.cz/item/CS_URS_2022_01/776201811" TargetMode="External" /><Relationship Id="rId21" Type="http://schemas.openxmlformats.org/officeDocument/2006/relationships/hyperlink" Target="https://podminky.urs.cz/item/CS_URS_2022_01/776410811" TargetMode="External" /><Relationship Id="rId22" Type="http://schemas.openxmlformats.org/officeDocument/2006/relationships/hyperlink" Target="https://podminky.urs.cz/item/CS_URS_2022_01/776111117" TargetMode="External" /><Relationship Id="rId23" Type="http://schemas.openxmlformats.org/officeDocument/2006/relationships/hyperlink" Target="https://podminky.urs.cz/item/CS_URS_2022_01/776111311" TargetMode="External" /><Relationship Id="rId24" Type="http://schemas.openxmlformats.org/officeDocument/2006/relationships/hyperlink" Target="https://podminky.urs.cz/item/CS_URS_2022_01/776121112" TargetMode="External" /><Relationship Id="rId25" Type="http://schemas.openxmlformats.org/officeDocument/2006/relationships/hyperlink" Target="https://podminky.urs.cz/item/CS_URS_2022_01/776141113" TargetMode="External" /><Relationship Id="rId26" Type="http://schemas.openxmlformats.org/officeDocument/2006/relationships/hyperlink" Target="https://podminky.urs.cz/item/CS_URS_2024_01/776231111" TargetMode="External" /><Relationship Id="rId27" Type="http://schemas.openxmlformats.org/officeDocument/2006/relationships/hyperlink" Target="https://podminky.urs.cz/item/CS_URS_2022_01/776411111" TargetMode="External" /><Relationship Id="rId28" Type="http://schemas.openxmlformats.org/officeDocument/2006/relationships/hyperlink" Target="https://podminky.urs.cz/item/CS_URS_2022_01/776421312" TargetMode="External" /><Relationship Id="rId29" Type="http://schemas.openxmlformats.org/officeDocument/2006/relationships/hyperlink" Target="https://podminky.urs.cz/item/CS_URS_2022_01/998776202" TargetMode="External" /><Relationship Id="rId30" Type="http://schemas.openxmlformats.org/officeDocument/2006/relationships/hyperlink" Target="https://podminky.urs.cz/item/CS_URS_2022_01/783306801" TargetMode="External" /><Relationship Id="rId31" Type="http://schemas.openxmlformats.org/officeDocument/2006/relationships/hyperlink" Target="https://podminky.urs.cz/item/CS_URS_2022_01/783315101" TargetMode="External" /><Relationship Id="rId32" Type="http://schemas.openxmlformats.org/officeDocument/2006/relationships/hyperlink" Target="https://podminky.urs.cz/item/CS_URS_2022_01/783317101" TargetMode="External" /><Relationship Id="rId33" Type="http://schemas.openxmlformats.org/officeDocument/2006/relationships/hyperlink" Target="https://podminky.urs.cz/item/CS_URS_2022_01/784121001" TargetMode="External" /><Relationship Id="rId34" Type="http://schemas.openxmlformats.org/officeDocument/2006/relationships/hyperlink" Target="https://podminky.urs.cz/item/CS_URS_2022_01/784111001" TargetMode="External" /><Relationship Id="rId35" Type="http://schemas.openxmlformats.org/officeDocument/2006/relationships/hyperlink" Target="https://podminky.urs.cz/item/CS_URS_2022_01/784171001" TargetMode="External" /><Relationship Id="rId36" Type="http://schemas.openxmlformats.org/officeDocument/2006/relationships/hyperlink" Target="https://podminky.urs.cz/item/CS_URS_2022_01/784171111" TargetMode="External" /><Relationship Id="rId37" Type="http://schemas.openxmlformats.org/officeDocument/2006/relationships/hyperlink" Target="https://podminky.urs.cz/item/CS_URS_2022_01/784181121" TargetMode="External" /><Relationship Id="rId38" Type="http://schemas.openxmlformats.org/officeDocument/2006/relationships/hyperlink" Target="https://podminky.urs.cz/item/CS_URS_2022_01/784211101" TargetMode="External" /><Relationship Id="rId39" Type="http://schemas.openxmlformats.org/officeDocument/2006/relationships/hyperlink" Target="https://podminky.urs.cz/item/CS_URS_2022_01/784211163" TargetMode="External" /><Relationship Id="rId40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411" TargetMode="External" /><Relationship Id="rId2" Type="http://schemas.openxmlformats.org/officeDocument/2006/relationships/hyperlink" Target="https://podminky.urs.cz/item/CS_URS_2024_01/612325412" TargetMode="External" /><Relationship Id="rId3" Type="http://schemas.openxmlformats.org/officeDocument/2006/relationships/hyperlink" Target="https://podminky.urs.cz/item/CS_URS_2024_01/612131121" TargetMode="External" /><Relationship Id="rId4" Type="http://schemas.openxmlformats.org/officeDocument/2006/relationships/hyperlink" Target="https://podminky.urs.cz/item/CS_URS_2024_01/612311131" TargetMode="External" /><Relationship Id="rId5" Type="http://schemas.openxmlformats.org/officeDocument/2006/relationships/hyperlink" Target="https://podminky.urs.cz/item/CS_URS_2022_01/978013121" TargetMode="External" /><Relationship Id="rId6" Type="http://schemas.openxmlformats.org/officeDocument/2006/relationships/hyperlink" Target="https://podminky.urs.cz/item/CS_URS_2022_01/978013141" TargetMode="External" /><Relationship Id="rId7" Type="http://schemas.openxmlformats.org/officeDocument/2006/relationships/hyperlink" Target="https://podminky.urs.cz/item/CS_URS_2022_01/949101111" TargetMode="External" /><Relationship Id="rId8" Type="http://schemas.openxmlformats.org/officeDocument/2006/relationships/hyperlink" Target="https://podminky.urs.cz/item/CS_URS_2022_01/952901111" TargetMode="External" /><Relationship Id="rId9" Type="http://schemas.openxmlformats.org/officeDocument/2006/relationships/hyperlink" Target="https://podminky.urs.cz/item/CS_URS_2022_01/997002611" TargetMode="External" /><Relationship Id="rId10" Type="http://schemas.openxmlformats.org/officeDocument/2006/relationships/hyperlink" Target="https://podminky.urs.cz/item/CS_URS_2022_01/997013212" TargetMode="External" /><Relationship Id="rId11" Type="http://schemas.openxmlformats.org/officeDocument/2006/relationships/hyperlink" Target="https://podminky.urs.cz/item/CS_URS_2022_01/997013501" TargetMode="External" /><Relationship Id="rId12" Type="http://schemas.openxmlformats.org/officeDocument/2006/relationships/hyperlink" Target="https://podminky.urs.cz/item/CS_URS_2022_01/997013509" TargetMode="External" /><Relationship Id="rId13" Type="http://schemas.openxmlformats.org/officeDocument/2006/relationships/hyperlink" Target="https://podminky.urs.cz/item/CS_URS_2022_01/997013631" TargetMode="External" /><Relationship Id="rId14" Type="http://schemas.openxmlformats.org/officeDocument/2006/relationships/hyperlink" Target="https://podminky.urs.cz/item/CS_URS_2022_01/998018002" TargetMode="External" /><Relationship Id="rId15" Type="http://schemas.openxmlformats.org/officeDocument/2006/relationships/hyperlink" Target="https://podminky.urs.cz/item/CS_URS_2022_01/763131411" TargetMode="External" /><Relationship Id="rId16" Type="http://schemas.openxmlformats.org/officeDocument/2006/relationships/hyperlink" Target="https://podminky.urs.cz/item/CS_URS_2022_01/998763402" TargetMode="External" /><Relationship Id="rId17" Type="http://schemas.openxmlformats.org/officeDocument/2006/relationships/hyperlink" Target="https://podminky.urs.cz/item/CS_URS_2022_01/766691914" TargetMode="External" /><Relationship Id="rId18" Type="http://schemas.openxmlformats.org/officeDocument/2006/relationships/hyperlink" Target="https://podminky.urs.cz/item/CS_URS_2024_01/766660002" TargetMode="External" /><Relationship Id="rId19" Type="http://schemas.openxmlformats.org/officeDocument/2006/relationships/hyperlink" Target="https://podminky.urs.cz/item/CS_URS_2022_01/766660729" TargetMode="External" /><Relationship Id="rId20" Type="http://schemas.openxmlformats.org/officeDocument/2006/relationships/hyperlink" Target="https://podminky.urs.cz/item/CS_URS_2022_01/766660728" TargetMode="External" /><Relationship Id="rId21" Type="http://schemas.openxmlformats.org/officeDocument/2006/relationships/hyperlink" Target="https://podminky.urs.cz/item/CS_URS_2022_01/998766202" TargetMode="External" /><Relationship Id="rId22" Type="http://schemas.openxmlformats.org/officeDocument/2006/relationships/hyperlink" Target="https://podminky.urs.cz/item/CS_URS_2022_01/776201811" TargetMode="External" /><Relationship Id="rId23" Type="http://schemas.openxmlformats.org/officeDocument/2006/relationships/hyperlink" Target="https://podminky.urs.cz/item/CS_URS_2022_01/776410811" TargetMode="External" /><Relationship Id="rId24" Type="http://schemas.openxmlformats.org/officeDocument/2006/relationships/hyperlink" Target="https://podminky.urs.cz/item/CS_URS_2022_01/776111117" TargetMode="External" /><Relationship Id="rId25" Type="http://schemas.openxmlformats.org/officeDocument/2006/relationships/hyperlink" Target="https://podminky.urs.cz/item/CS_URS_2022_01/776111311" TargetMode="External" /><Relationship Id="rId26" Type="http://schemas.openxmlformats.org/officeDocument/2006/relationships/hyperlink" Target="https://podminky.urs.cz/item/CS_URS_2022_01/776121112" TargetMode="External" /><Relationship Id="rId27" Type="http://schemas.openxmlformats.org/officeDocument/2006/relationships/hyperlink" Target="https://podminky.urs.cz/item/CS_URS_2022_01/776141113" TargetMode="External" /><Relationship Id="rId28" Type="http://schemas.openxmlformats.org/officeDocument/2006/relationships/hyperlink" Target="https://podminky.urs.cz/item/CS_URS_2024_01/776231111" TargetMode="External" /><Relationship Id="rId29" Type="http://schemas.openxmlformats.org/officeDocument/2006/relationships/hyperlink" Target="https://podminky.urs.cz/item/CS_URS_2022_01/776411111" TargetMode="External" /><Relationship Id="rId30" Type="http://schemas.openxmlformats.org/officeDocument/2006/relationships/hyperlink" Target="https://podminky.urs.cz/item/CS_URS_2022_01/776421312" TargetMode="External" /><Relationship Id="rId31" Type="http://schemas.openxmlformats.org/officeDocument/2006/relationships/hyperlink" Target="https://podminky.urs.cz/item/CS_URS_2022_01/998776202" TargetMode="External" /><Relationship Id="rId32" Type="http://schemas.openxmlformats.org/officeDocument/2006/relationships/hyperlink" Target="https://podminky.urs.cz/item/CS_URS_2022_01/783306801" TargetMode="External" /><Relationship Id="rId33" Type="http://schemas.openxmlformats.org/officeDocument/2006/relationships/hyperlink" Target="https://podminky.urs.cz/item/CS_URS_2022_01/783315101" TargetMode="External" /><Relationship Id="rId34" Type="http://schemas.openxmlformats.org/officeDocument/2006/relationships/hyperlink" Target="https://podminky.urs.cz/item/CS_URS_2022_01/783317101" TargetMode="External" /><Relationship Id="rId35" Type="http://schemas.openxmlformats.org/officeDocument/2006/relationships/hyperlink" Target="https://podminky.urs.cz/item/CS_URS_2024_01/783806805" TargetMode="External" /><Relationship Id="rId36" Type="http://schemas.openxmlformats.org/officeDocument/2006/relationships/hyperlink" Target="https://podminky.urs.cz/item/CS_URS_2022_01/783801403" TargetMode="External" /><Relationship Id="rId37" Type="http://schemas.openxmlformats.org/officeDocument/2006/relationships/hyperlink" Target="https://podminky.urs.cz/item/CS_URS_2022_01/784121001" TargetMode="External" /><Relationship Id="rId38" Type="http://schemas.openxmlformats.org/officeDocument/2006/relationships/hyperlink" Target="https://podminky.urs.cz/item/CS_URS_2022_01/784111001" TargetMode="External" /><Relationship Id="rId39" Type="http://schemas.openxmlformats.org/officeDocument/2006/relationships/hyperlink" Target="https://podminky.urs.cz/item/CS_URS_2022_01/784171001" TargetMode="External" /><Relationship Id="rId40" Type="http://schemas.openxmlformats.org/officeDocument/2006/relationships/hyperlink" Target="https://podminky.urs.cz/item/CS_URS_2022_01/784171111" TargetMode="External" /><Relationship Id="rId41" Type="http://schemas.openxmlformats.org/officeDocument/2006/relationships/hyperlink" Target="https://podminky.urs.cz/item/CS_URS_2022_01/784181121" TargetMode="External" /><Relationship Id="rId42" Type="http://schemas.openxmlformats.org/officeDocument/2006/relationships/hyperlink" Target="https://podminky.urs.cz/item/CS_URS_2022_01/784211101" TargetMode="External" /><Relationship Id="rId43" Type="http://schemas.openxmlformats.org/officeDocument/2006/relationships/hyperlink" Target="https://podminky.urs.cz/item/CS_URS_2022_01/784211163" TargetMode="External" /><Relationship Id="rId4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02611" TargetMode="External" /><Relationship Id="rId2" Type="http://schemas.openxmlformats.org/officeDocument/2006/relationships/hyperlink" Target="https://podminky.urs.cz/item/CS_URS_2024_01/997013212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631" TargetMode="External" /><Relationship Id="rId6" Type="http://schemas.openxmlformats.org/officeDocument/2006/relationships/hyperlink" Target="https://podminky.urs.cz/item/CS_URS_2024_01/776201811" TargetMode="External" /><Relationship Id="rId7" Type="http://schemas.openxmlformats.org/officeDocument/2006/relationships/hyperlink" Target="https://podminky.urs.cz/item/CS_URS_2024_01/776410811" TargetMode="External" /><Relationship Id="rId8" Type="http://schemas.openxmlformats.org/officeDocument/2006/relationships/hyperlink" Target="https://podminky.urs.cz/item/CS_URS_2024_01/776430811" TargetMode="External" /><Relationship Id="rId9" Type="http://schemas.openxmlformats.org/officeDocument/2006/relationships/hyperlink" Target="https://podminky.urs.cz/item/CS_URS_2024_01/776111117" TargetMode="External" /><Relationship Id="rId10" Type="http://schemas.openxmlformats.org/officeDocument/2006/relationships/hyperlink" Target="https://podminky.urs.cz/item/CS_URS_2024_01/776111311" TargetMode="External" /><Relationship Id="rId11" Type="http://schemas.openxmlformats.org/officeDocument/2006/relationships/hyperlink" Target="https://podminky.urs.cz/item/CS_URS_2024_01/776121112" TargetMode="External" /><Relationship Id="rId12" Type="http://schemas.openxmlformats.org/officeDocument/2006/relationships/hyperlink" Target="https://podminky.urs.cz/item/CS_URS_2024_01/776141113" TargetMode="External" /><Relationship Id="rId13" Type="http://schemas.openxmlformats.org/officeDocument/2006/relationships/hyperlink" Target="https://podminky.urs.cz/item/CS_URS_2024_01/776231111" TargetMode="External" /><Relationship Id="rId14" Type="http://schemas.openxmlformats.org/officeDocument/2006/relationships/hyperlink" Target="https://podminky.urs.cz/item/CS_URS_2024_01/776411111" TargetMode="External" /><Relationship Id="rId15" Type="http://schemas.openxmlformats.org/officeDocument/2006/relationships/hyperlink" Target="https://podminky.urs.cz/item/CS_URS_2024_01/776421312" TargetMode="External" /><Relationship Id="rId16" Type="http://schemas.openxmlformats.org/officeDocument/2006/relationships/hyperlink" Target="https://podminky.urs.cz/item/CS_URS_2024_01/776431111" TargetMode="External" /><Relationship Id="rId17" Type="http://schemas.openxmlformats.org/officeDocument/2006/relationships/hyperlink" Target="https://podminky.urs.cz/item/CS_URS_2024_01/998776202" TargetMode="External" /><Relationship Id="rId18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2031" TargetMode="External" /><Relationship Id="rId2" Type="http://schemas.openxmlformats.org/officeDocument/2006/relationships/hyperlink" Target="https://podminky.urs.cz/item/CS_URS_2024_01/741122016" TargetMode="External" /><Relationship Id="rId3" Type="http://schemas.openxmlformats.org/officeDocument/2006/relationships/hyperlink" Target="https://podminky.urs.cz/item/CS_URS_2024_01/741122015" TargetMode="External" /><Relationship Id="rId4" Type="http://schemas.openxmlformats.org/officeDocument/2006/relationships/hyperlink" Target="https://podminky.urs.cz/item/CS_URS_2024_01/741130001" TargetMode="External" /><Relationship Id="rId5" Type="http://schemas.openxmlformats.org/officeDocument/2006/relationships/hyperlink" Target="https://podminky.urs.cz/item/CS_URS_2024_01/741372062" TargetMode="External" /><Relationship Id="rId6" Type="http://schemas.openxmlformats.org/officeDocument/2006/relationships/hyperlink" Target="https://podminky.urs.cz/item/CS_URS_2024_01/741313001" TargetMode="External" /><Relationship Id="rId7" Type="http://schemas.openxmlformats.org/officeDocument/2006/relationships/hyperlink" Target="https://podminky.urs.cz/item/CS_URS_2024_01/741313005" TargetMode="External" /><Relationship Id="rId8" Type="http://schemas.openxmlformats.org/officeDocument/2006/relationships/hyperlink" Target="https://podminky.urs.cz/item/CS_URS_2024_01/741310121" TargetMode="External" /><Relationship Id="rId9" Type="http://schemas.openxmlformats.org/officeDocument/2006/relationships/hyperlink" Target="https://podminky.urs.cz/item/CS_URS_2024_01/741112061" TargetMode="External" /><Relationship Id="rId10" Type="http://schemas.openxmlformats.org/officeDocument/2006/relationships/hyperlink" Target="https://podminky.urs.cz/item/CS_URS_2024_01/741112001" TargetMode="External" /><Relationship Id="rId11" Type="http://schemas.openxmlformats.org/officeDocument/2006/relationships/hyperlink" Target="https://podminky.urs.cz/item/CS_URS_2024_01/HZS2232" TargetMode="External" /><Relationship Id="rId12" Type="http://schemas.openxmlformats.org/officeDocument/2006/relationships/hyperlink" Target="https://podminky.urs.cz/item/CS_URS_2024_01/741110062" TargetMode="External" /><Relationship Id="rId13" Type="http://schemas.openxmlformats.org/officeDocument/2006/relationships/hyperlink" Target="https://podminky.urs.cz/item/CS_URS_2024_01/742121001" TargetMode="External" /><Relationship Id="rId14" Type="http://schemas.openxmlformats.org/officeDocument/2006/relationships/hyperlink" Target="https://podminky.urs.cz/item/CS_URS_2024_01/742330041" TargetMode="External" /><Relationship Id="rId15" Type="http://schemas.openxmlformats.org/officeDocument/2006/relationships/hyperlink" Target="https://podminky.urs.cz/item/CS_URS_2024_01/742110505" TargetMode="External" /><Relationship Id="rId16" Type="http://schemas.openxmlformats.org/officeDocument/2006/relationships/hyperlink" Target="https://podminky.urs.cz/item/CS_URS_2024_01/741810001" TargetMode="External" /><Relationship Id="rId17" Type="http://schemas.openxmlformats.org/officeDocument/2006/relationships/hyperlink" Target="https://podminky.urs.cz/item/CS_URS_2024_01/977131110" TargetMode="External" /><Relationship Id="rId18" Type="http://schemas.openxmlformats.org/officeDocument/2006/relationships/hyperlink" Target="https://podminky.urs.cz/item/CS_URS_2024_01/977131117" TargetMode="External" /><Relationship Id="rId19" Type="http://schemas.openxmlformats.org/officeDocument/2006/relationships/hyperlink" Target="https://podminky.urs.cz/item/CS_URS_2024_01/997013212" TargetMode="External" /><Relationship Id="rId20" Type="http://schemas.openxmlformats.org/officeDocument/2006/relationships/hyperlink" Target="https://podminky.urs.cz/item/CS_URS_2024_01/997002611" TargetMode="External" /><Relationship Id="rId21" Type="http://schemas.openxmlformats.org/officeDocument/2006/relationships/hyperlink" Target="https://podminky.urs.cz/item/CS_URS_2024_01/997013501" TargetMode="External" /><Relationship Id="rId22" Type="http://schemas.openxmlformats.org/officeDocument/2006/relationships/hyperlink" Target="https://podminky.urs.cz/item/CS_URS_2024_01/997013509" TargetMode="External" /><Relationship Id="rId23" Type="http://schemas.openxmlformats.org/officeDocument/2006/relationships/hyperlink" Target="https://podminky.urs.cz/item/CS_URS_2024_01/997013603" TargetMode="External" /><Relationship Id="rId24" Type="http://schemas.openxmlformats.org/officeDocument/2006/relationships/hyperlink" Target="https://podminky.urs.cz/item/CS_URS_2024_01/460941211" TargetMode="External" /><Relationship Id="rId25" Type="http://schemas.openxmlformats.org/officeDocument/2006/relationships/hyperlink" Target="https://podminky.urs.cz/item/CS_URS_2024_01/460941213" TargetMode="External" /><Relationship Id="rId26" Type="http://schemas.openxmlformats.org/officeDocument/2006/relationships/hyperlink" Target="https://podminky.urs.cz/item/CS_URS_2024_01/460941221" TargetMode="External" /><Relationship Id="rId27" Type="http://schemas.openxmlformats.org/officeDocument/2006/relationships/hyperlink" Target="https://podminky.urs.cz/item/CS_URS_2024_01/460941222" TargetMode="External" /><Relationship Id="rId28" Type="http://schemas.openxmlformats.org/officeDocument/2006/relationships/hyperlink" Target="https://podminky.urs.cz/item/CS_URS_2024_01/468101411" TargetMode="External" /><Relationship Id="rId29" Type="http://schemas.openxmlformats.org/officeDocument/2006/relationships/hyperlink" Target="https://podminky.urs.cz/item/CS_URS_2024_01/468101413" TargetMode="External" /><Relationship Id="rId30" Type="http://schemas.openxmlformats.org/officeDocument/2006/relationships/hyperlink" Target="https://podminky.urs.cz/item/CS_URS_2024_01/468101421" TargetMode="External" /><Relationship Id="rId31" Type="http://schemas.openxmlformats.org/officeDocument/2006/relationships/hyperlink" Target="https://podminky.urs.cz/item/CS_URS_2024_01/468101422" TargetMode="External" /><Relationship Id="rId32" Type="http://schemas.openxmlformats.org/officeDocument/2006/relationships/hyperlink" Target="https://podminky.urs.cz/item/CS_URS_2024_01/469971111" TargetMode="External" /><Relationship Id="rId33" Type="http://schemas.openxmlformats.org/officeDocument/2006/relationships/hyperlink" Target="https://podminky.urs.cz/item/CS_URS_2024_01/469971121" TargetMode="External" /><Relationship Id="rId34" Type="http://schemas.openxmlformats.org/officeDocument/2006/relationships/hyperlink" Target="https://podminky.urs.cz/item/CS_URS_2024_01/469972111" TargetMode="External" /><Relationship Id="rId35" Type="http://schemas.openxmlformats.org/officeDocument/2006/relationships/hyperlink" Target="https://podminky.urs.cz/item/CS_URS_2024_01/469972121" TargetMode="External" /><Relationship Id="rId36" Type="http://schemas.openxmlformats.org/officeDocument/2006/relationships/hyperlink" Target="https://podminky.urs.cz/item/CS_URS_2024_01/469973113" TargetMode="External" /><Relationship Id="rId37" Type="http://schemas.openxmlformats.org/officeDocument/2006/relationships/hyperlink" Target="https://podminky.urs.cz/item/CS_URS_2024_01/469981111" TargetMode="External" /><Relationship Id="rId38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2031" TargetMode="External" /><Relationship Id="rId2" Type="http://schemas.openxmlformats.org/officeDocument/2006/relationships/hyperlink" Target="https://podminky.urs.cz/item/CS_URS_2024_01/741122016" TargetMode="External" /><Relationship Id="rId3" Type="http://schemas.openxmlformats.org/officeDocument/2006/relationships/hyperlink" Target="https://podminky.urs.cz/item/CS_URS_2024_01/741122015" TargetMode="External" /><Relationship Id="rId4" Type="http://schemas.openxmlformats.org/officeDocument/2006/relationships/hyperlink" Target="https://podminky.urs.cz/item/CS_URS_2024_01/741130001" TargetMode="External" /><Relationship Id="rId5" Type="http://schemas.openxmlformats.org/officeDocument/2006/relationships/hyperlink" Target="https://podminky.urs.cz/item/CS_URS_2024_01/741372062" TargetMode="External" /><Relationship Id="rId6" Type="http://schemas.openxmlformats.org/officeDocument/2006/relationships/hyperlink" Target="https://podminky.urs.cz/item/CS_URS_2024_01/741313001" TargetMode="External" /><Relationship Id="rId7" Type="http://schemas.openxmlformats.org/officeDocument/2006/relationships/hyperlink" Target="https://podminky.urs.cz/item/CS_URS_2024_01/741313005" TargetMode="External" /><Relationship Id="rId8" Type="http://schemas.openxmlformats.org/officeDocument/2006/relationships/hyperlink" Target="https://podminky.urs.cz/item/CS_URS_2024_01/741310121" TargetMode="External" /><Relationship Id="rId9" Type="http://schemas.openxmlformats.org/officeDocument/2006/relationships/hyperlink" Target="https://podminky.urs.cz/item/CS_URS_2024_01/741112061" TargetMode="External" /><Relationship Id="rId10" Type="http://schemas.openxmlformats.org/officeDocument/2006/relationships/hyperlink" Target="https://podminky.urs.cz/item/CS_URS_2024_01/741112001" TargetMode="External" /><Relationship Id="rId11" Type="http://schemas.openxmlformats.org/officeDocument/2006/relationships/hyperlink" Target="https://podminky.urs.cz/item/CS_URS_2024_01/HZS2232" TargetMode="External" /><Relationship Id="rId12" Type="http://schemas.openxmlformats.org/officeDocument/2006/relationships/hyperlink" Target="https://podminky.urs.cz/item/CS_URS_2024_01/741110062" TargetMode="External" /><Relationship Id="rId13" Type="http://schemas.openxmlformats.org/officeDocument/2006/relationships/hyperlink" Target="https://podminky.urs.cz/item/CS_URS_2024_01/742121001" TargetMode="External" /><Relationship Id="rId14" Type="http://schemas.openxmlformats.org/officeDocument/2006/relationships/hyperlink" Target="https://podminky.urs.cz/item/CS_URS_2024_01/742330041" TargetMode="External" /><Relationship Id="rId15" Type="http://schemas.openxmlformats.org/officeDocument/2006/relationships/hyperlink" Target="https://podminky.urs.cz/item/CS_URS_2024_01/742110505" TargetMode="External" /><Relationship Id="rId16" Type="http://schemas.openxmlformats.org/officeDocument/2006/relationships/hyperlink" Target="https://podminky.urs.cz/item/CS_URS_2024_01/741810001" TargetMode="External" /><Relationship Id="rId17" Type="http://schemas.openxmlformats.org/officeDocument/2006/relationships/hyperlink" Target="https://podminky.urs.cz/item/CS_URS_2024_01/977131110" TargetMode="External" /><Relationship Id="rId18" Type="http://schemas.openxmlformats.org/officeDocument/2006/relationships/hyperlink" Target="https://podminky.urs.cz/item/CS_URS_2024_01/977131117" TargetMode="External" /><Relationship Id="rId19" Type="http://schemas.openxmlformats.org/officeDocument/2006/relationships/hyperlink" Target="https://podminky.urs.cz/item/CS_URS_2024_01/997002611" TargetMode="External" /><Relationship Id="rId20" Type="http://schemas.openxmlformats.org/officeDocument/2006/relationships/hyperlink" Target="https://podminky.urs.cz/item/CS_URS_2024_01/997013212" TargetMode="External" /><Relationship Id="rId21" Type="http://schemas.openxmlformats.org/officeDocument/2006/relationships/hyperlink" Target="https://podminky.urs.cz/item/CS_URS_2024_01/997013501" TargetMode="External" /><Relationship Id="rId22" Type="http://schemas.openxmlformats.org/officeDocument/2006/relationships/hyperlink" Target="https://podminky.urs.cz/item/CS_URS_2024_01/997013509" TargetMode="External" /><Relationship Id="rId23" Type="http://schemas.openxmlformats.org/officeDocument/2006/relationships/hyperlink" Target="https://podminky.urs.cz/item/CS_URS_2024_01/997013603" TargetMode="External" /><Relationship Id="rId24" Type="http://schemas.openxmlformats.org/officeDocument/2006/relationships/hyperlink" Target="https://podminky.urs.cz/item/CS_URS_2024_01/460941211" TargetMode="External" /><Relationship Id="rId25" Type="http://schemas.openxmlformats.org/officeDocument/2006/relationships/hyperlink" Target="https://podminky.urs.cz/item/CS_URS_2024_01/460941213" TargetMode="External" /><Relationship Id="rId26" Type="http://schemas.openxmlformats.org/officeDocument/2006/relationships/hyperlink" Target="https://podminky.urs.cz/item/CS_URS_2024_01/460941221" TargetMode="External" /><Relationship Id="rId27" Type="http://schemas.openxmlformats.org/officeDocument/2006/relationships/hyperlink" Target="https://podminky.urs.cz/item/CS_URS_2024_01/460941222" TargetMode="External" /><Relationship Id="rId28" Type="http://schemas.openxmlformats.org/officeDocument/2006/relationships/hyperlink" Target="https://podminky.urs.cz/item/CS_URS_2024_01/468101411" TargetMode="External" /><Relationship Id="rId29" Type="http://schemas.openxmlformats.org/officeDocument/2006/relationships/hyperlink" Target="https://podminky.urs.cz/item/CS_URS_2024_01/468101413" TargetMode="External" /><Relationship Id="rId30" Type="http://schemas.openxmlformats.org/officeDocument/2006/relationships/hyperlink" Target="https://podminky.urs.cz/item/CS_URS_2024_01/468101421" TargetMode="External" /><Relationship Id="rId31" Type="http://schemas.openxmlformats.org/officeDocument/2006/relationships/hyperlink" Target="https://podminky.urs.cz/item/CS_URS_2024_01/468101422" TargetMode="External" /><Relationship Id="rId32" Type="http://schemas.openxmlformats.org/officeDocument/2006/relationships/hyperlink" Target="https://podminky.urs.cz/item/CS_URS_2024_01/469971111" TargetMode="External" /><Relationship Id="rId33" Type="http://schemas.openxmlformats.org/officeDocument/2006/relationships/hyperlink" Target="https://podminky.urs.cz/item/CS_URS_2024_01/469971121" TargetMode="External" /><Relationship Id="rId34" Type="http://schemas.openxmlformats.org/officeDocument/2006/relationships/hyperlink" Target="https://podminky.urs.cz/item/CS_URS_2024_01/469972111" TargetMode="External" /><Relationship Id="rId35" Type="http://schemas.openxmlformats.org/officeDocument/2006/relationships/hyperlink" Target="https://podminky.urs.cz/item/CS_URS_2024_01/469972121" TargetMode="External" /><Relationship Id="rId36" Type="http://schemas.openxmlformats.org/officeDocument/2006/relationships/hyperlink" Target="https://podminky.urs.cz/item/CS_URS_2024_01/469973113" TargetMode="External" /><Relationship Id="rId37" Type="http://schemas.openxmlformats.org/officeDocument/2006/relationships/hyperlink" Target="https://podminky.urs.cz/item/CS_URS_2024_01/469981111" TargetMode="External" /><Relationship Id="rId38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2031" TargetMode="External" /><Relationship Id="rId2" Type="http://schemas.openxmlformats.org/officeDocument/2006/relationships/hyperlink" Target="https://podminky.urs.cz/item/CS_URS_2024_01/741122016" TargetMode="External" /><Relationship Id="rId3" Type="http://schemas.openxmlformats.org/officeDocument/2006/relationships/hyperlink" Target="https://podminky.urs.cz/item/CS_URS_2024_01/741122015" TargetMode="External" /><Relationship Id="rId4" Type="http://schemas.openxmlformats.org/officeDocument/2006/relationships/hyperlink" Target="https://podminky.urs.cz/item/CS_URS_2024_01/741130001" TargetMode="External" /><Relationship Id="rId5" Type="http://schemas.openxmlformats.org/officeDocument/2006/relationships/hyperlink" Target="https://podminky.urs.cz/item/CS_URS_2024_01/741372062" TargetMode="External" /><Relationship Id="rId6" Type="http://schemas.openxmlformats.org/officeDocument/2006/relationships/hyperlink" Target="https://podminky.urs.cz/item/CS_URS_2024_01/741313001" TargetMode="External" /><Relationship Id="rId7" Type="http://schemas.openxmlformats.org/officeDocument/2006/relationships/hyperlink" Target="https://podminky.urs.cz/item/CS_URS_2024_01/741313005" TargetMode="External" /><Relationship Id="rId8" Type="http://schemas.openxmlformats.org/officeDocument/2006/relationships/hyperlink" Target="https://podminky.urs.cz/item/CS_URS_2024_01/741310121" TargetMode="External" /><Relationship Id="rId9" Type="http://schemas.openxmlformats.org/officeDocument/2006/relationships/hyperlink" Target="https://podminky.urs.cz/item/CS_URS_2024_01/741112061" TargetMode="External" /><Relationship Id="rId10" Type="http://schemas.openxmlformats.org/officeDocument/2006/relationships/hyperlink" Target="https://podminky.urs.cz/item/CS_URS_2024_01/741112001" TargetMode="External" /><Relationship Id="rId11" Type="http://schemas.openxmlformats.org/officeDocument/2006/relationships/hyperlink" Target="https://podminky.urs.cz/item/CS_URS_2024_01/HZS2232" TargetMode="External" /><Relationship Id="rId12" Type="http://schemas.openxmlformats.org/officeDocument/2006/relationships/hyperlink" Target="https://podminky.urs.cz/item/CS_URS_2024_01/741110062" TargetMode="External" /><Relationship Id="rId13" Type="http://schemas.openxmlformats.org/officeDocument/2006/relationships/hyperlink" Target="https://podminky.urs.cz/item/CS_URS_2024_01/742121001" TargetMode="External" /><Relationship Id="rId14" Type="http://schemas.openxmlformats.org/officeDocument/2006/relationships/hyperlink" Target="https://podminky.urs.cz/item/CS_URS_2024_01/742330041" TargetMode="External" /><Relationship Id="rId15" Type="http://schemas.openxmlformats.org/officeDocument/2006/relationships/hyperlink" Target="https://podminky.urs.cz/item/CS_URS_2024_01/742110505" TargetMode="External" /><Relationship Id="rId16" Type="http://schemas.openxmlformats.org/officeDocument/2006/relationships/hyperlink" Target="https://podminky.urs.cz/item/CS_URS_2024_01/741810001" TargetMode="External" /><Relationship Id="rId17" Type="http://schemas.openxmlformats.org/officeDocument/2006/relationships/hyperlink" Target="https://podminky.urs.cz/item/CS_URS_2024_01/977131110" TargetMode="External" /><Relationship Id="rId18" Type="http://schemas.openxmlformats.org/officeDocument/2006/relationships/hyperlink" Target="https://podminky.urs.cz/item/CS_URS_2024_01/977131117" TargetMode="External" /><Relationship Id="rId19" Type="http://schemas.openxmlformats.org/officeDocument/2006/relationships/hyperlink" Target="https://podminky.urs.cz/item/CS_URS_2024_01/997002611" TargetMode="External" /><Relationship Id="rId20" Type="http://schemas.openxmlformats.org/officeDocument/2006/relationships/hyperlink" Target="https://podminky.urs.cz/item/CS_URS_2024_01/997013212" TargetMode="External" /><Relationship Id="rId21" Type="http://schemas.openxmlformats.org/officeDocument/2006/relationships/hyperlink" Target="https://podminky.urs.cz/item/CS_URS_2024_01/997013501" TargetMode="External" /><Relationship Id="rId22" Type="http://schemas.openxmlformats.org/officeDocument/2006/relationships/hyperlink" Target="https://podminky.urs.cz/item/CS_URS_2024_01/997013509" TargetMode="External" /><Relationship Id="rId23" Type="http://schemas.openxmlformats.org/officeDocument/2006/relationships/hyperlink" Target="https://podminky.urs.cz/item/CS_URS_2024_01/997013603" TargetMode="External" /><Relationship Id="rId24" Type="http://schemas.openxmlformats.org/officeDocument/2006/relationships/hyperlink" Target="https://podminky.urs.cz/item/CS_URS_2024_01/460941211" TargetMode="External" /><Relationship Id="rId25" Type="http://schemas.openxmlformats.org/officeDocument/2006/relationships/hyperlink" Target="https://podminky.urs.cz/item/CS_URS_2024_01/460941213" TargetMode="External" /><Relationship Id="rId26" Type="http://schemas.openxmlformats.org/officeDocument/2006/relationships/hyperlink" Target="https://podminky.urs.cz/item/CS_URS_2024_01/460941221" TargetMode="External" /><Relationship Id="rId27" Type="http://schemas.openxmlformats.org/officeDocument/2006/relationships/hyperlink" Target="https://podminky.urs.cz/item/CS_URS_2024_01/460941222" TargetMode="External" /><Relationship Id="rId28" Type="http://schemas.openxmlformats.org/officeDocument/2006/relationships/hyperlink" Target="https://podminky.urs.cz/item/CS_URS_2024_01/468101411" TargetMode="External" /><Relationship Id="rId29" Type="http://schemas.openxmlformats.org/officeDocument/2006/relationships/hyperlink" Target="https://podminky.urs.cz/item/CS_URS_2024_01/468101413" TargetMode="External" /><Relationship Id="rId30" Type="http://schemas.openxmlformats.org/officeDocument/2006/relationships/hyperlink" Target="https://podminky.urs.cz/item/CS_URS_2024_01/468101421" TargetMode="External" /><Relationship Id="rId31" Type="http://schemas.openxmlformats.org/officeDocument/2006/relationships/hyperlink" Target="https://podminky.urs.cz/item/CS_URS_2024_01/468101422" TargetMode="External" /><Relationship Id="rId32" Type="http://schemas.openxmlformats.org/officeDocument/2006/relationships/hyperlink" Target="https://podminky.urs.cz/item/CS_URS_2024_01/469971111" TargetMode="External" /><Relationship Id="rId33" Type="http://schemas.openxmlformats.org/officeDocument/2006/relationships/hyperlink" Target="https://podminky.urs.cz/item/CS_URS_2024_01/469971121" TargetMode="External" /><Relationship Id="rId34" Type="http://schemas.openxmlformats.org/officeDocument/2006/relationships/hyperlink" Target="https://podminky.urs.cz/item/CS_URS_2024_01/469972111" TargetMode="External" /><Relationship Id="rId35" Type="http://schemas.openxmlformats.org/officeDocument/2006/relationships/hyperlink" Target="https://podminky.urs.cz/item/CS_URS_2024_01/469972121" TargetMode="External" /><Relationship Id="rId36" Type="http://schemas.openxmlformats.org/officeDocument/2006/relationships/hyperlink" Target="https://podminky.urs.cz/item/CS_URS_2024_01/469973113" TargetMode="External" /><Relationship Id="rId37" Type="http://schemas.openxmlformats.org/officeDocument/2006/relationships/hyperlink" Target="https://podminky.urs.cz/item/CS_URS_2024_01/469981111" TargetMode="External" /><Relationship Id="rId38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741122016" TargetMode="External" /><Relationship Id="rId2" Type="http://schemas.openxmlformats.org/officeDocument/2006/relationships/hyperlink" Target="https://podminky.urs.cz/item/CS_URS_2022_01/741122015" TargetMode="External" /><Relationship Id="rId3" Type="http://schemas.openxmlformats.org/officeDocument/2006/relationships/hyperlink" Target="https://podminky.urs.cz/item/CS_URS_2022_01/741313005" TargetMode="External" /><Relationship Id="rId4" Type="http://schemas.openxmlformats.org/officeDocument/2006/relationships/hyperlink" Target="https://podminky.urs.cz/item/CS_URS_2022_01/741310101" TargetMode="External" /><Relationship Id="rId5" Type="http://schemas.openxmlformats.org/officeDocument/2006/relationships/hyperlink" Target="https://podminky.urs.cz/item/CS_URS_2022_01/741110062" TargetMode="External" /><Relationship Id="rId6" Type="http://schemas.openxmlformats.org/officeDocument/2006/relationships/hyperlink" Target="https://podminky.urs.cz/item/CS_URS_2022_01/742121001" TargetMode="External" /><Relationship Id="rId7" Type="http://schemas.openxmlformats.org/officeDocument/2006/relationships/hyperlink" Target="https://podminky.urs.cz/item/CS_URS_2022_01/742330041" TargetMode="External" /><Relationship Id="rId8" Type="http://schemas.openxmlformats.org/officeDocument/2006/relationships/hyperlink" Target="https://podminky.urs.cz/item/CS_URS_2022_01/741810001" TargetMode="External" /><Relationship Id="rId9" Type="http://schemas.openxmlformats.org/officeDocument/2006/relationships/hyperlink" Target="https://podminky.urs.cz/item/CS_URS_2022_01/977131110" TargetMode="External" /><Relationship Id="rId10" Type="http://schemas.openxmlformats.org/officeDocument/2006/relationships/hyperlink" Target="https://podminky.urs.cz/item/CS_URS_2022_01/977131117" TargetMode="External" /><Relationship Id="rId11" Type="http://schemas.openxmlformats.org/officeDocument/2006/relationships/hyperlink" Target="https://podminky.urs.cz/item/CS_URS_2022_01/977131119" TargetMode="External" /><Relationship Id="rId12" Type="http://schemas.openxmlformats.org/officeDocument/2006/relationships/hyperlink" Target="https://podminky.urs.cz/item/CS_URS_2022_01/997002611" TargetMode="External" /><Relationship Id="rId13" Type="http://schemas.openxmlformats.org/officeDocument/2006/relationships/hyperlink" Target="https://podminky.urs.cz/item/CS_URS_2022_01/997013212" TargetMode="External" /><Relationship Id="rId14" Type="http://schemas.openxmlformats.org/officeDocument/2006/relationships/hyperlink" Target="https://podminky.urs.cz/item/CS_URS_2022_01/997013501" TargetMode="External" /><Relationship Id="rId15" Type="http://schemas.openxmlformats.org/officeDocument/2006/relationships/hyperlink" Target="https://podminky.urs.cz/item/CS_URS_2022_01/997013509" TargetMode="External" /><Relationship Id="rId16" Type="http://schemas.openxmlformats.org/officeDocument/2006/relationships/hyperlink" Target="https://podminky.urs.cz/item/CS_URS_2022_01/997013603" TargetMode="External" /><Relationship Id="rId17" Type="http://schemas.openxmlformats.org/officeDocument/2006/relationships/hyperlink" Target="https://podminky.urs.cz/item/CS_URS_2022_01/460941211" TargetMode="External" /><Relationship Id="rId18" Type="http://schemas.openxmlformats.org/officeDocument/2006/relationships/hyperlink" Target="https://podminky.urs.cz/item/CS_URS_2022_01/460941221" TargetMode="External" /><Relationship Id="rId19" Type="http://schemas.openxmlformats.org/officeDocument/2006/relationships/hyperlink" Target="https://podminky.urs.cz/item/CS_URS_2022_01/460941224" TargetMode="External" /><Relationship Id="rId20" Type="http://schemas.openxmlformats.org/officeDocument/2006/relationships/hyperlink" Target="https://podminky.urs.cz/item/CS_URS_2022_01/468101411" TargetMode="External" /><Relationship Id="rId21" Type="http://schemas.openxmlformats.org/officeDocument/2006/relationships/hyperlink" Target="https://podminky.urs.cz/item/CS_URS_2022_01/468101421" TargetMode="External" /><Relationship Id="rId22" Type="http://schemas.openxmlformats.org/officeDocument/2006/relationships/hyperlink" Target="https://podminky.urs.cz/item/CS_URS_2022_01/468101424" TargetMode="External" /><Relationship Id="rId23" Type="http://schemas.openxmlformats.org/officeDocument/2006/relationships/hyperlink" Target="https://podminky.urs.cz/item/CS_URS_2022_01/469971111" TargetMode="External" /><Relationship Id="rId24" Type="http://schemas.openxmlformats.org/officeDocument/2006/relationships/hyperlink" Target="https://podminky.urs.cz/item/CS_URS_2022_01/469971121" TargetMode="External" /><Relationship Id="rId25" Type="http://schemas.openxmlformats.org/officeDocument/2006/relationships/hyperlink" Target="https://podminky.urs.cz/item/CS_URS_2022_01/469972111" TargetMode="External" /><Relationship Id="rId26" Type="http://schemas.openxmlformats.org/officeDocument/2006/relationships/hyperlink" Target="https://podminky.urs.cz/item/CS_URS_2022_01/469972121" TargetMode="External" /><Relationship Id="rId27" Type="http://schemas.openxmlformats.org/officeDocument/2006/relationships/hyperlink" Target="https://podminky.urs.cz/item/CS_URS_2022_01/469973113" TargetMode="External" /><Relationship Id="rId28" Type="http://schemas.openxmlformats.org/officeDocument/2006/relationships/hyperlink" Target="https://podminky.urs.cz/item/CS_URS_2022_01/469981111" TargetMode="External" /><Relationship Id="rId29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2016" TargetMode="External" /><Relationship Id="rId2" Type="http://schemas.openxmlformats.org/officeDocument/2006/relationships/hyperlink" Target="https://podminky.urs.cz/item/CS_URS_2024_01/741122015" TargetMode="External" /><Relationship Id="rId3" Type="http://schemas.openxmlformats.org/officeDocument/2006/relationships/hyperlink" Target="https://podminky.urs.cz/item/CS_URS_2024_01/741130001" TargetMode="External" /><Relationship Id="rId4" Type="http://schemas.openxmlformats.org/officeDocument/2006/relationships/hyperlink" Target="https://podminky.urs.cz/item/CS_URS_2024_01/741372062" TargetMode="External" /><Relationship Id="rId5" Type="http://schemas.openxmlformats.org/officeDocument/2006/relationships/hyperlink" Target="https://podminky.urs.cz/item/CS_URS_2024_01/741313001" TargetMode="External" /><Relationship Id="rId6" Type="http://schemas.openxmlformats.org/officeDocument/2006/relationships/hyperlink" Target="https://podminky.urs.cz/item/CS_URS_2024_01/741313005" TargetMode="External" /><Relationship Id="rId7" Type="http://schemas.openxmlformats.org/officeDocument/2006/relationships/hyperlink" Target="https://podminky.urs.cz/item/CS_URS_2024_01/741310101" TargetMode="External" /><Relationship Id="rId8" Type="http://schemas.openxmlformats.org/officeDocument/2006/relationships/hyperlink" Target="https://podminky.urs.cz/item/CS_URS_2024_01/741112061" TargetMode="External" /><Relationship Id="rId9" Type="http://schemas.openxmlformats.org/officeDocument/2006/relationships/hyperlink" Target="https://podminky.urs.cz/item/CS_URS_2024_01/741112001" TargetMode="External" /><Relationship Id="rId10" Type="http://schemas.openxmlformats.org/officeDocument/2006/relationships/hyperlink" Target="https://podminky.urs.cz/item/CS_URS_2024_01/HZS2232" TargetMode="External" /><Relationship Id="rId11" Type="http://schemas.openxmlformats.org/officeDocument/2006/relationships/hyperlink" Target="https://podminky.urs.cz/item/CS_URS_2024_01/741110062" TargetMode="External" /><Relationship Id="rId12" Type="http://schemas.openxmlformats.org/officeDocument/2006/relationships/hyperlink" Target="https://podminky.urs.cz/item/CS_URS_2024_01/742121001" TargetMode="External" /><Relationship Id="rId13" Type="http://schemas.openxmlformats.org/officeDocument/2006/relationships/hyperlink" Target="https://podminky.urs.cz/item/CS_URS_2024_01/742330041" TargetMode="External" /><Relationship Id="rId14" Type="http://schemas.openxmlformats.org/officeDocument/2006/relationships/hyperlink" Target="https://podminky.urs.cz/item/CS_URS_2024_01/741810001" TargetMode="External" /><Relationship Id="rId15" Type="http://schemas.openxmlformats.org/officeDocument/2006/relationships/hyperlink" Target="https://podminky.urs.cz/item/CS_URS_2024_01/977131110" TargetMode="External" /><Relationship Id="rId16" Type="http://schemas.openxmlformats.org/officeDocument/2006/relationships/hyperlink" Target="https://podminky.urs.cz/item/CS_URS_2024_01/977131117" TargetMode="External" /><Relationship Id="rId17" Type="http://schemas.openxmlformats.org/officeDocument/2006/relationships/hyperlink" Target="https://podminky.urs.cz/item/CS_URS_2024_01/977131119" TargetMode="External" /><Relationship Id="rId18" Type="http://schemas.openxmlformats.org/officeDocument/2006/relationships/hyperlink" Target="https://podminky.urs.cz/item/CS_URS_2024_01/997002611" TargetMode="External" /><Relationship Id="rId19" Type="http://schemas.openxmlformats.org/officeDocument/2006/relationships/hyperlink" Target="https://podminky.urs.cz/item/CS_URS_2024_01/997013212" TargetMode="External" /><Relationship Id="rId20" Type="http://schemas.openxmlformats.org/officeDocument/2006/relationships/hyperlink" Target="https://podminky.urs.cz/item/CS_URS_2024_01/997013501" TargetMode="External" /><Relationship Id="rId21" Type="http://schemas.openxmlformats.org/officeDocument/2006/relationships/hyperlink" Target="https://podminky.urs.cz/item/CS_URS_2024_01/997013509" TargetMode="External" /><Relationship Id="rId22" Type="http://schemas.openxmlformats.org/officeDocument/2006/relationships/hyperlink" Target="https://podminky.urs.cz/item/CS_URS_2024_01/997013603" TargetMode="External" /><Relationship Id="rId23" Type="http://schemas.openxmlformats.org/officeDocument/2006/relationships/hyperlink" Target="https://podminky.urs.cz/item/CS_URS_2024_01/460941211" TargetMode="External" /><Relationship Id="rId24" Type="http://schemas.openxmlformats.org/officeDocument/2006/relationships/hyperlink" Target="https://podminky.urs.cz/item/CS_URS_2024_01/460941221" TargetMode="External" /><Relationship Id="rId25" Type="http://schemas.openxmlformats.org/officeDocument/2006/relationships/hyperlink" Target="https://podminky.urs.cz/item/CS_URS_2024_01/468101411" TargetMode="External" /><Relationship Id="rId26" Type="http://schemas.openxmlformats.org/officeDocument/2006/relationships/hyperlink" Target="https://podminky.urs.cz/item/CS_URS_2024_01/468101421" TargetMode="External" /><Relationship Id="rId27" Type="http://schemas.openxmlformats.org/officeDocument/2006/relationships/hyperlink" Target="https://podminky.urs.cz/item/CS_URS_2024_01/469971111" TargetMode="External" /><Relationship Id="rId28" Type="http://schemas.openxmlformats.org/officeDocument/2006/relationships/hyperlink" Target="https://podminky.urs.cz/item/CS_URS_2024_01/469971121" TargetMode="External" /><Relationship Id="rId29" Type="http://schemas.openxmlformats.org/officeDocument/2006/relationships/hyperlink" Target="https://podminky.urs.cz/item/CS_URS_2024_01/469972111" TargetMode="External" /><Relationship Id="rId30" Type="http://schemas.openxmlformats.org/officeDocument/2006/relationships/hyperlink" Target="https://podminky.urs.cz/item/CS_URS_2024_01/469972121" TargetMode="External" /><Relationship Id="rId31" Type="http://schemas.openxmlformats.org/officeDocument/2006/relationships/hyperlink" Target="https://podminky.urs.cz/item/CS_URS_2024_01/469973113" TargetMode="External" /><Relationship Id="rId32" Type="http://schemas.openxmlformats.org/officeDocument/2006/relationships/hyperlink" Target="https://podminky.urs.cz/item/CS_URS_2024_01/469981111" TargetMode="External" /><Relationship Id="rId33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2016" TargetMode="External" /><Relationship Id="rId2" Type="http://schemas.openxmlformats.org/officeDocument/2006/relationships/hyperlink" Target="https://podminky.urs.cz/item/CS_URS_2024_01/741122015" TargetMode="External" /><Relationship Id="rId3" Type="http://schemas.openxmlformats.org/officeDocument/2006/relationships/hyperlink" Target="https://podminky.urs.cz/item/CS_URS_2024_01/741130001" TargetMode="External" /><Relationship Id="rId4" Type="http://schemas.openxmlformats.org/officeDocument/2006/relationships/hyperlink" Target="https://podminky.urs.cz/item/CS_URS_2024_01/741372062" TargetMode="External" /><Relationship Id="rId5" Type="http://schemas.openxmlformats.org/officeDocument/2006/relationships/hyperlink" Target="https://podminky.urs.cz/item/CS_URS_2024_01/741313001" TargetMode="External" /><Relationship Id="rId6" Type="http://schemas.openxmlformats.org/officeDocument/2006/relationships/hyperlink" Target="https://podminky.urs.cz/item/CS_URS_2024_01/741313005" TargetMode="External" /><Relationship Id="rId7" Type="http://schemas.openxmlformats.org/officeDocument/2006/relationships/hyperlink" Target="https://podminky.urs.cz/item/CS_URS_2024_01/741310101" TargetMode="External" /><Relationship Id="rId8" Type="http://schemas.openxmlformats.org/officeDocument/2006/relationships/hyperlink" Target="https://podminky.urs.cz/item/CS_URS_2024_01/741112061" TargetMode="External" /><Relationship Id="rId9" Type="http://schemas.openxmlformats.org/officeDocument/2006/relationships/hyperlink" Target="https://podminky.urs.cz/item/CS_URS_2024_01/741112001" TargetMode="External" /><Relationship Id="rId10" Type="http://schemas.openxmlformats.org/officeDocument/2006/relationships/hyperlink" Target="https://podminky.urs.cz/item/CS_URS_2024_01/HZS2232" TargetMode="External" /><Relationship Id="rId11" Type="http://schemas.openxmlformats.org/officeDocument/2006/relationships/hyperlink" Target="https://podminky.urs.cz/item/CS_URS_2024_01/741110062" TargetMode="External" /><Relationship Id="rId12" Type="http://schemas.openxmlformats.org/officeDocument/2006/relationships/hyperlink" Target="https://podminky.urs.cz/item/CS_URS_2024_01/742121001" TargetMode="External" /><Relationship Id="rId13" Type="http://schemas.openxmlformats.org/officeDocument/2006/relationships/hyperlink" Target="https://podminky.urs.cz/item/CS_URS_2024_01/742330041" TargetMode="External" /><Relationship Id="rId14" Type="http://schemas.openxmlformats.org/officeDocument/2006/relationships/hyperlink" Target="https://podminky.urs.cz/item/CS_URS_2024_01/741810001" TargetMode="External" /><Relationship Id="rId15" Type="http://schemas.openxmlformats.org/officeDocument/2006/relationships/hyperlink" Target="https://podminky.urs.cz/item/CS_URS_2024_01/977131110" TargetMode="External" /><Relationship Id="rId16" Type="http://schemas.openxmlformats.org/officeDocument/2006/relationships/hyperlink" Target="https://podminky.urs.cz/item/CS_URS_2024_01/977131117" TargetMode="External" /><Relationship Id="rId17" Type="http://schemas.openxmlformats.org/officeDocument/2006/relationships/hyperlink" Target="https://podminky.urs.cz/item/CS_URS_2024_01/997002611" TargetMode="External" /><Relationship Id="rId18" Type="http://schemas.openxmlformats.org/officeDocument/2006/relationships/hyperlink" Target="https://podminky.urs.cz/item/CS_URS_2024_01/997013212" TargetMode="External" /><Relationship Id="rId19" Type="http://schemas.openxmlformats.org/officeDocument/2006/relationships/hyperlink" Target="https://podminky.urs.cz/item/CS_URS_2024_01/997013501" TargetMode="External" /><Relationship Id="rId20" Type="http://schemas.openxmlformats.org/officeDocument/2006/relationships/hyperlink" Target="https://podminky.urs.cz/item/CS_URS_2024_01/997013509" TargetMode="External" /><Relationship Id="rId21" Type="http://schemas.openxmlformats.org/officeDocument/2006/relationships/hyperlink" Target="https://podminky.urs.cz/item/CS_URS_2024_01/997013603" TargetMode="External" /><Relationship Id="rId22" Type="http://schemas.openxmlformats.org/officeDocument/2006/relationships/hyperlink" Target="https://podminky.urs.cz/item/CS_URS_2024_01/460941211" TargetMode="External" /><Relationship Id="rId23" Type="http://schemas.openxmlformats.org/officeDocument/2006/relationships/hyperlink" Target="https://podminky.urs.cz/item/CS_URS_2024_01/460941221" TargetMode="External" /><Relationship Id="rId24" Type="http://schemas.openxmlformats.org/officeDocument/2006/relationships/hyperlink" Target="https://podminky.urs.cz/item/CS_URS_2024_01/468101411" TargetMode="External" /><Relationship Id="rId25" Type="http://schemas.openxmlformats.org/officeDocument/2006/relationships/hyperlink" Target="https://podminky.urs.cz/item/CS_URS_2024_01/468101421" TargetMode="External" /><Relationship Id="rId26" Type="http://schemas.openxmlformats.org/officeDocument/2006/relationships/hyperlink" Target="https://podminky.urs.cz/item/CS_URS_2024_01/469971111" TargetMode="External" /><Relationship Id="rId27" Type="http://schemas.openxmlformats.org/officeDocument/2006/relationships/hyperlink" Target="https://podminky.urs.cz/item/CS_URS_2024_01/469971121" TargetMode="External" /><Relationship Id="rId28" Type="http://schemas.openxmlformats.org/officeDocument/2006/relationships/hyperlink" Target="https://podminky.urs.cz/item/CS_URS_2024_01/469972111" TargetMode="External" /><Relationship Id="rId29" Type="http://schemas.openxmlformats.org/officeDocument/2006/relationships/hyperlink" Target="https://podminky.urs.cz/item/CS_URS_2024_01/469972121" TargetMode="External" /><Relationship Id="rId30" Type="http://schemas.openxmlformats.org/officeDocument/2006/relationships/hyperlink" Target="https://podminky.urs.cz/item/CS_URS_2024_01/469973113" TargetMode="External" /><Relationship Id="rId31" Type="http://schemas.openxmlformats.org/officeDocument/2006/relationships/hyperlink" Target="https://podminky.urs.cz/item/CS_URS_2024_01/469981111" TargetMode="External" /><Relationship Id="rId32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2031" TargetMode="External" /><Relationship Id="rId2" Type="http://schemas.openxmlformats.org/officeDocument/2006/relationships/hyperlink" Target="https://podminky.urs.cz/item/CS_URS_2024_01/741122016" TargetMode="External" /><Relationship Id="rId3" Type="http://schemas.openxmlformats.org/officeDocument/2006/relationships/hyperlink" Target="https://podminky.urs.cz/item/CS_URS_2024_01/741122015" TargetMode="External" /><Relationship Id="rId4" Type="http://schemas.openxmlformats.org/officeDocument/2006/relationships/hyperlink" Target="https://podminky.urs.cz/item/CS_URS_2024_01/741130001" TargetMode="External" /><Relationship Id="rId5" Type="http://schemas.openxmlformats.org/officeDocument/2006/relationships/hyperlink" Target="https://podminky.urs.cz/item/CS_URS_2024_01/741372062" TargetMode="External" /><Relationship Id="rId6" Type="http://schemas.openxmlformats.org/officeDocument/2006/relationships/hyperlink" Target="https://podminky.urs.cz/item/CS_URS_2024_01/741313001" TargetMode="External" /><Relationship Id="rId7" Type="http://schemas.openxmlformats.org/officeDocument/2006/relationships/hyperlink" Target="https://podminky.urs.cz/item/CS_URS_2024_01/741313005" TargetMode="External" /><Relationship Id="rId8" Type="http://schemas.openxmlformats.org/officeDocument/2006/relationships/hyperlink" Target="https://podminky.urs.cz/item/CS_URS_2024_01/741310121" TargetMode="External" /><Relationship Id="rId9" Type="http://schemas.openxmlformats.org/officeDocument/2006/relationships/hyperlink" Target="https://podminky.urs.cz/item/CS_URS_2024_01/741112061" TargetMode="External" /><Relationship Id="rId10" Type="http://schemas.openxmlformats.org/officeDocument/2006/relationships/hyperlink" Target="https://podminky.urs.cz/item/CS_URS_2024_01/741112001" TargetMode="External" /><Relationship Id="rId11" Type="http://schemas.openxmlformats.org/officeDocument/2006/relationships/hyperlink" Target="https://podminky.urs.cz/item/CS_URS_2024_01/HZS2232" TargetMode="External" /><Relationship Id="rId12" Type="http://schemas.openxmlformats.org/officeDocument/2006/relationships/hyperlink" Target="https://podminky.urs.cz/item/CS_URS_2024_01/741110062" TargetMode="External" /><Relationship Id="rId13" Type="http://schemas.openxmlformats.org/officeDocument/2006/relationships/hyperlink" Target="https://podminky.urs.cz/item/CS_URS_2024_01/742121001" TargetMode="External" /><Relationship Id="rId14" Type="http://schemas.openxmlformats.org/officeDocument/2006/relationships/hyperlink" Target="https://podminky.urs.cz/item/CS_URS_2024_01/742330041" TargetMode="External" /><Relationship Id="rId15" Type="http://schemas.openxmlformats.org/officeDocument/2006/relationships/hyperlink" Target="https://podminky.urs.cz/item/CS_URS_2024_01/742110505" TargetMode="External" /><Relationship Id="rId16" Type="http://schemas.openxmlformats.org/officeDocument/2006/relationships/hyperlink" Target="https://podminky.urs.cz/item/CS_URS_2024_01/741810001" TargetMode="External" /><Relationship Id="rId17" Type="http://schemas.openxmlformats.org/officeDocument/2006/relationships/hyperlink" Target="https://podminky.urs.cz/item/CS_URS_2024_01/977131110" TargetMode="External" /><Relationship Id="rId18" Type="http://schemas.openxmlformats.org/officeDocument/2006/relationships/hyperlink" Target="https://podminky.urs.cz/item/CS_URS_2024_01/977131117" TargetMode="External" /><Relationship Id="rId19" Type="http://schemas.openxmlformats.org/officeDocument/2006/relationships/hyperlink" Target="https://podminky.urs.cz/item/CS_URS_2024_01/997002611" TargetMode="External" /><Relationship Id="rId20" Type="http://schemas.openxmlformats.org/officeDocument/2006/relationships/hyperlink" Target="https://podminky.urs.cz/item/CS_URS_2024_01/997013212" TargetMode="External" /><Relationship Id="rId21" Type="http://schemas.openxmlformats.org/officeDocument/2006/relationships/hyperlink" Target="https://podminky.urs.cz/item/CS_URS_2024_01/997013501" TargetMode="External" /><Relationship Id="rId22" Type="http://schemas.openxmlformats.org/officeDocument/2006/relationships/hyperlink" Target="https://podminky.urs.cz/item/CS_URS_2024_01/997013509" TargetMode="External" /><Relationship Id="rId23" Type="http://schemas.openxmlformats.org/officeDocument/2006/relationships/hyperlink" Target="https://podminky.urs.cz/item/CS_URS_2024_01/997013603" TargetMode="External" /><Relationship Id="rId24" Type="http://schemas.openxmlformats.org/officeDocument/2006/relationships/hyperlink" Target="https://podminky.urs.cz/item/CS_URS_2024_01/460941211" TargetMode="External" /><Relationship Id="rId25" Type="http://schemas.openxmlformats.org/officeDocument/2006/relationships/hyperlink" Target="https://podminky.urs.cz/item/CS_URS_2024_01/460941213" TargetMode="External" /><Relationship Id="rId26" Type="http://schemas.openxmlformats.org/officeDocument/2006/relationships/hyperlink" Target="https://podminky.urs.cz/item/CS_URS_2024_01/460941221" TargetMode="External" /><Relationship Id="rId27" Type="http://schemas.openxmlformats.org/officeDocument/2006/relationships/hyperlink" Target="https://podminky.urs.cz/item/CS_URS_2024_01/460941222" TargetMode="External" /><Relationship Id="rId28" Type="http://schemas.openxmlformats.org/officeDocument/2006/relationships/hyperlink" Target="https://podminky.urs.cz/item/CS_URS_2024_01/468101411" TargetMode="External" /><Relationship Id="rId29" Type="http://schemas.openxmlformats.org/officeDocument/2006/relationships/hyperlink" Target="https://podminky.urs.cz/item/CS_URS_2024_01/468101413" TargetMode="External" /><Relationship Id="rId30" Type="http://schemas.openxmlformats.org/officeDocument/2006/relationships/hyperlink" Target="https://podminky.urs.cz/item/CS_URS_2024_01/468101421" TargetMode="External" /><Relationship Id="rId31" Type="http://schemas.openxmlformats.org/officeDocument/2006/relationships/hyperlink" Target="https://podminky.urs.cz/item/CS_URS_2024_01/468101422" TargetMode="External" /><Relationship Id="rId32" Type="http://schemas.openxmlformats.org/officeDocument/2006/relationships/hyperlink" Target="https://podminky.urs.cz/item/CS_URS_2024_01/469971111" TargetMode="External" /><Relationship Id="rId33" Type="http://schemas.openxmlformats.org/officeDocument/2006/relationships/hyperlink" Target="https://podminky.urs.cz/item/CS_URS_2024_01/469971121" TargetMode="External" /><Relationship Id="rId34" Type="http://schemas.openxmlformats.org/officeDocument/2006/relationships/hyperlink" Target="https://podminky.urs.cz/item/CS_URS_2024_01/469972111" TargetMode="External" /><Relationship Id="rId35" Type="http://schemas.openxmlformats.org/officeDocument/2006/relationships/hyperlink" Target="https://podminky.urs.cz/item/CS_URS_2024_01/469972121" TargetMode="External" /><Relationship Id="rId36" Type="http://schemas.openxmlformats.org/officeDocument/2006/relationships/hyperlink" Target="https://podminky.urs.cz/item/CS_URS_2024_01/469973113" TargetMode="External" /><Relationship Id="rId37" Type="http://schemas.openxmlformats.org/officeDocument/2006/relationships/hyperlink" Target="https://podminky.urs.cz/item/CS_URS_2024_01/469981111" TargetMode="External" /><Relationship Id="rId38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2031" TargetMode="External" /><Relationship Id="rId2" Type="http://schemas.openxmlformats.org/officeDocument/2006/relationships/hyperlink" Target="https://podminky.urs.cz/item/CS_URS_2024_01/741122016" TargetMode="External" /><Relationship Id="rId3" Type="http://schemas.openxmlformats.org/officeDocument/2006/relationships/hyperlink" Target="https://podminky.urs.cz/item/CS_URS_2024_01/741122015" TargetMode="External" /><Relationship Id="rId4" Type="http://schemas.openxmlformats.org/officeDocument/2006/relationships/hyperlink" Target="https://podminky.urs.cz/item/CS_URS_2024_01/741130001" TargetMode="External" /><Relationship Id="rId5" Type="http://schemas.openxmlformats.org/officeDocument/2006/relationships/hyperlink" Target="https://podminky.urs.cz/item/CS_URS_2024_01/741372062" TargetMode="External" /><Relationship Id="rId6" Type="http://schemas.openxmlformats.org/officeDocument/2006/relationships/hyperlink" Target="https://podminky.urs.cz/item/CS_URS_2024_01/741313001" TargetMode="External" /><Relationship Id="rId7" Type="http://schemas.openxmlformats.org/officeDocument/2006/relationships/hyperlink" Target="https://podminky.urs.cz/item/CS_URS_2024_01/741313005" TargetMode="External" /><Relationship Id="rId8" Type="http://schemas.openxmlformats.org/officeDocument/2006/relationships/hyperlink" Target="https://podminky.urs.cz/item/CS_URS_2024_01/741310121" TargetMode="External" /><Relationship Id="rId9" Type="http://schemas.openxmlformats.org/officeDocument/2006/relationships/hyperlink" Target="https://podminky.urs.cz/item/CS_URS_2024_01/741112061" TargetMode="External" /><Relationship Id="rId10" Type="http://schemas.openxmlformats.org/officeDocument/2006/relationships/hyperlink" Target="https://podminky.urs.cz/item/CS_URS_2024_01/741112001" TargetMode="External" /><Relationship Id="rId11" Type="http://schemas.openxmlformats.org/officeDocument/2006/relationships/hyperlink" Target="https://podminky.urs.cz/item/CS_URS_2024_01/HZS2232" TargetMode="External" /><Relationship Id="rId12" Type="http://schemas.openxmlformats.org/officeDocument/2006/relationships/hyperlink" Target="https://podminky.urs.cz/item/CS_URS_2024_01/741110062" TargetMode="External" /><Relationship Id="rId13" Type="http://schemas.openxmlformats.org/officeDocument/2006/relationships/hyperlink" Target="https://podminky.urs.cz/item/CS_URS_2024_01/742121001" TargetMode="External" /><Relationship Id="rId14" Type="http://schemas.openxmlformats.org/officeDocument/2006/relationships/hyperlink" Target="https://podminky.urs.cz/item/CS_URS_2024_01/742330041" TargetMode="External" /><Relationship Id="rId15" Type="http://schemas.openxmlformats.org/officeDocument/2006/relationships/hyperlink" Target="https://podminky.urs.cz/item/CS_URS_2024_01/741810001" TargetMode="External" /><Relationship Id="rId16" Type="http://schemas.openxmlformats.org/officeDocument/2006/relationships/hyperlink" Target="https://podminky.urs.cz/item/CS_URS_2024_01/977131110" TargetMode="External" /><Relationship Id="rId17" Type="http://schemas.openxmlformats.org/officeDocument/2006/relationships/hyperlink" Target="https://podminky.urs.cz/item/CS_URS_2024_01/977131117" TargetMode="External" /><Relationship Id="rId18" Type="http://schemas.openxmlformats.org/officeDocument/2006/relationships/hyperlink" Target="https://podminky.urs.cz/item/CS_URS_2024_01/997002611" TargetMode="External" /><Relationship Id="rId19" Type="http://schemas.openxmlformats.org/officeDocument/2006/relationships/hyperlink" Target="https://podminky.urs.cz/item/CS_URS_2024_01/997013212" TargetMode="External" /><Relationship Id="rId20" Type="http://schemas.openxmlformats.org/officeDocument/2006/relationships/hyperlink" Target="https://podminky.urs.cz/item/CS_URS_2024_01/997013501" TargetMode="External" /><Relationship Id="rId21" Type="http://schemas.openxmlformats.org/officeDocument/2006/relationships/hyperlink" Target="https://podminky.urs.cz/item/CS_URS_2024_01/997013509" TargetMode="External" /><Relationship Id="rId22" Type="http://schemas.openxmlformats.org/officeDocument/2006/relationships/hyperlink" Target="https://podminky.urs.cz/item/CS_URS_2024_01/997013603" TargetMode="External" /><Relationship Id="rId23" Type="http://schemas.openxmlformats.org/officeDocument/2006/relationships/hyperlink" Target="https://podminky.urs.cz/item/CS_URS_2024_01/460941211" TargetMode="External" /><Relationship Id="rId24" Type="http://schemas.openxmlformats.org/officeDocument/2006/relationships/hyperlink" Target="https://podminky.urs.cz/item/CS_URS_2024_01/460941213" TargetMode="External" /><Relationship Id="rId25" Type="http://schemas.openxmlformats.org/officeDocument/2006/relationships/hyperlink" Target="https://podminky.urs.cz/item/CS_URS_2024_01/460941221" TargetMode="External" /><Relationship Id="rId26" Type="http://schemas.openxmlformats.org/officeDocument/2006/relationships/hyperlink" Target="https://podminky.urs.cz/item/CS_URS_2024_01/460941222" TargetMode="External" /><Relationship Id="rId27" Type="http://schemas.openxmlformats.org/officeDocument/2006/relationships/hyperlink" Target="https://podminky.urs.cz/item/CS_URS_2024_01/460941321" TargetMode="External" /><Relationship Id="rId28" Type="http://schemas.openxmlformats.org/officeDocument/2006/relationships/hyperlink" Target="https://podminky.urs.cz/item/CS_URS_2024_01/468101411" TargetMode="External" /><Relationship Id="rId29" Type="http://schemas.openxmlformats.org/officeDocument/2006/relationships/hyperlink" Target="https://podminky.urs.cz/item/CS_URS_2024_01/468101413" TargetMode="External" /><Relationship Id="rId30" Type="http://schemas.openxmlformats.org/officeDocument/2006/relationships/hyperlink" Target="https://podminky.urs.cz/item/CS_URS_2024_01/468101421" TargetMode="External" /><Relationship Id="rId31" Type="http://schemas.openxmlformats.org/officeDocument/2006/relationships/hyperlink" Target="https://podminky.urs.cz/item/CS_URS_2024_01/468101422" TargetMode="External" /><Relationship Id="rId32" Type="http://schemas.openxmlformats.org/officeDocument/2006/relationships/hyperlink" Target="https://podminky.urs.cz/item/CS_URS_2024_01/468101321" TargetMode="External" /><Relationship Id="rId33" Type="http://schemas.openxmlformats.org/officeDocument/2006/relationships/hyperlink" Target="https://podminky.urs.cz/item/CS_URS_2024_01/469971111" TargetMode="External" /><Relationship Id="rId34" Type="http://schemas.openxmlformats.org/officeDocument/2006/relationships/hyperlink" Target="https://podminky.urs.cz/item/CS_URS_2024_01/469971121" TargetMode="External" /><Relationship Id="rId35" Type="http://schemas.openxmlformats.org/officeDocument/2006/relationships/hyperlink" Target="https://podminky.urs.cz/item/CS_URS_2024_01/469972111" TargetMode="External" /><Relationship Id="rId36" Type="http://schemas.openxmlformats.org/officeDocument/2006/relationships/hyperlink" Target="https://podminky.urs.cz/item/CS_URS_2024_01/469972121" TargetMode="External" /><Relationship Id="rId37" Type="http://schemas.openxmlformats.org/officeDocument/2006/relationships/hyperlink" Target="https://podminky.urs.cz/item/CS_URS_2024_01/469973111" TargetMode="External" /><Relationship Id="rId38" Type="http://schemas.openxmlformats.org/officeDocument/2006/relationships/hyperlink" Target="https://podminky.urs.cz/item/CS_URS_2024_01/469973113" TargetMode="External" /><Relationship Id="rId39" Type="http://schemas.openxmlformats.org/officeDocument/2006/relationships/hyperlink" Target="https://podminky.urs.cz/item/CS_URS_2024_01/469981111" TargetMode="External" /><Relationship Id="rId40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2016" TargetMode="External" /><Relationship Id="rId2" Type="http://schemas.openxmlformats.org/officeDocument/2006/relationships/hyperlink" Target="https://podminky.urs.cz/item/CS_URS_2024_01/741122015" TargetMode="External" /><Relationship Id="rId3" Type="http://schemas.openxmlformats.org/officeDocument/2006/relationships/hyperlink" Target="https://podminky.urs.cz/item/CS_URS_2024_01/741130001" TargetMode="External" /><Relationship Id="rId4" Type="http://schemas.openxmlformats.org/officeDocument/2006/relationships/hyperlink" Target="https://podminky.urs.cz/item/CS_URS_2024_01/741372062" TargetMode="External" /><Relationship Id="rId5" Type="http://schemas.openxmlformats.org/officeDocument/2006/relationships/hyperlink" Target="https://podminky.urs.cz/item/CS_URS_2024_01/741313001" TargetMode="External" /><Relationship Id="rId6" Type="http://schemas.openxmlformats.org/officeDocument/2006/relationships/hyperlink" Target="https://podminky.urs.cz/item/CS_URS_2024_01/741313005" TargetMode="External" /><Relationship Id="rId7" Type="http://schemas.openxmlformats.org/officeDocument/2006/relationships/hyperlink" Target="https://podminky.urs.cz/item/CS_URS_2024_01/741310101" TargetMode="External" /><Relationship Id="rId8" Type="http://schemas.openxmlformats.org/officeDocument/2006/relationships/hyperlink" Target="https://podminky.urs.cz/item/CS_URS_2024_01/741112061" TargetMode="External" /><Relationship Id="rId9" Type="http://schemas.openxmlformats.org/officeDocument/2006/relationships/hyperlink" Target="https://podminky.urs.cz/item/CS_URS_2024_01/741112001" TargetMode="External" /><Relationship Id="rId10" Type="http://schemas.openxmlformats.org/officeDocument/2006/relationships/hyperlink" Target="https://podminky.urs.cz/item/CS_URS_2024_01/HZS2232" TargetMode="External" /><Relationship Id="rId11" Type="http://schemas.openxmlformats.org/officeDocument/2006/relationships/hyperlink" Target="https://podminky.urs.cz/item/CS_URS_2024_01/741110062" TargetMode="External" /><Relationship Id="rId12" Type="http://schemas.openxmlformats.org/officeDocument/2006/relationships/hyperlink" Target="https://podminky.urs.cz/item/CS_URS_2024_01/742121001" TargetMode="External" /><Relationship Id="rId13" Type="http://schemas.openxmlformats.org/officeDocument/2006/relationships/hyperlink" Target="https://podminky.urs.cz/item/CS_URS_2024_01/742330041" TargetMode="External" /><Relationship Id="rId14" Type="http://schemas.openxmlformats.org/officeDocument/2006/relationships/hyperlink" Target="https://podminky.urs.cz/item/CS_URS_2024_01/741810001" TargetMode="External" /><Relationship Id="rId15" Type="http://schemas.openxmlformats.org/officeDocument/2006/relationships/hyperlink" Target="https://podminky.urs.cz/item/CS_URS_2024_01/977131110" TargetMode="External" /><Relationship Id="rId16" Type="http://schemas.openxmlformats.org/officeDocument/2006/relationships/hyperlink" Target="https://podminky.urs.cz/item/CS_URS_2024_01/977131117" TargetMode="External" /><Relationship Id="rId17" Type="http://schemas.openxmlformats.org/officeDocument/2006/relationships/hyperlink" Target="https://podminky.urs.cz/item/CS_URS_2024_01/997002611" TargetMode="External" /><Relationship Id="rId18" Type="http://schemas.openxmlformats.org/officeDocument/2006/relationships/hyperlink" Target="https://podminky.urs.cz/item/CS_URS_2024_01/997013212" TargetMode="External" /><Relationship Id="rId19" Type="http://schemas.openxmlformats.org/officeDocument/2006/relationships/hyperlink" Target="https://podminky.urs.cz/item/CS_URS_2024_01/997013501" TargetMode="External" /><Relationship Id="rId20" Type="http://schemas.openxmlformats.org/officeDocument/2006/relationships/hyperlink" Target="https://podminky.urs.cz/item/CS_URS_2024_01/997013509" TargetMode="External" /><Relationship Id="rId21" Type="http://schemas.openxmlformats.org/officeDocument/2006/relationships/hyperlink" Target="https://podminky.urs.cz/item/CS_URS_2024_01/997013603" TargetMode="External" /><Relationship Id="rId22" Type="http://schemas.openxmlformats.org/officeDocument/2006/relationships/hyperlink" Target="https://podminky.urs.cz/item/CS_URS_2024_01/460941211" TargetMode="External" /><Relationship Id="rId23" Type="http://schemas.openxmlformats.org/officeDocument/2006/relationships/hyperlink" Target="https://podminky.urs.cz/item/CS_URS_2024_01/460941221" TargetMode="External" /><Relationship Id="rId24" Type="http://schemas.openxmlformats.org/officeDocument/2006/relationships/hyperlink" Target="https://podminky.urs.cz/item/CS_URS_2024_01/468101411" TargetMode="External" /><Relationship Id="rId25" Type="http://schemas.openxmlformats.org/officeDocument/2006/relationships/hyperlink" Target="https://podminky.urs.cz/item/CS_URS_2024_01/468101421" TargetMode="External" /><Relationship Id="rId26" Type="http://schemas.openxmlformats.org/officeDocument/2006/relationships/hyperlink" Target="https://podminky.urs.cz/item/CS_URS_2024_01/469971111" TargetMode="External" /><Relationship Id="rId27" Type="http://schemas.openxmlformats.org/officeDocument/2006/relationships/hyperlink" Target="https://podminky.urs.cz/item/CS_URS_2024_01/469971121" TargetMode="External" /><Relationship Id="rId28" Type="http://schemas.openxmlformats.org/officeDocument/2006/relationships/hyperlink" Target="https://podminky.urs.cz/item/CS_URS_2024_01/469972111" TargetMode="External" /><Relationship Id="rId29" Type="http://schemas.openxmlformats.org/officeDocument/2006/relationships/hyperlink" Target="https://podminky.urs.cz/item/CS_URS_2024_01/469972121" TargetMode="External" /><Relationship Id="rId30" Type="http://schemas.openxmlformats.org/officeDocument/2006/relationships/hyperlink" Target="https://podminky.urs.cz/item/CS_URS_2024_01/469973113" TargetMode="External" /><Relationship Id="rId31" Type="http://schemas.openxmlformats.org/officeDocument/2006/relationships/hyperlink" Target="https://podminky.urs.cz/item/CS_URS_2024_01/469981111" TargetMode="External" /><Relationship Id="rId32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2016" TargetMode="External" /><Relationship Id="rId2" Type="http://schemas.openxmlformats.org/officeDocument/2006/relationships/hyperlink" Target="https://podminky.urs.cz/item/CS_URS_2024_01/741122015" TargetMode="External" /><Relationship Id="rId3" Type="http://schemas.openxmlformats.org/officeDocument/2006/relationships/hyperlink" Target="https://podminky.urs.cz/item/CS_URS_2024_01/741130001" TargetMode="External" /><Relationship Id="rId4" Type="http://schemas.openxmlformats.org/officeDocument/2006/relationships/hyperlink" Target="https://podminky.urs.cz/item/CS_URS_2024_01/741372062" TargetMode="External" /><Relationship Id="rId5" Type="http://schemas.openxmlformats.org/officeDocument/2006/relationships/hyperlink" Target="https://podminky.urs.cz/item/CS_URS_2024_01/741313001" TargetMode="External" /><Relationship Id="rId6" Type="http://schemas.openxmlformats.org/officeDocument/2006/relationships/hyperlink" Target="https://podminky.urs.cz/item/CS_URS_2024_01/741313005" TargetMode="External" /><Relationship Id="rId7" Type="http://schemas.openxmlformats.org/officeDocument/2006/relationships/hyperlink" Target="https://podminky.urs.cz/item/CS_URS_2024_01/741310101" TargetMode="External" /><Relationship Id="rId8" Type="http://schemas.openxmlformats.org/officeDocument/2006/relationships/hyperlink" Target="https://podminky.urs.cz/item/CS_URS_2024_01/741112061" TargetMode="External" /><Relationship Id="rId9" Type="http://schemas.openxmlformats.org/officeDocument/2006/relationships/hyperlink" Target="https://podminky.urs.cz/item/CS_URS_2024_01/741112001" TargetMode="External" /><Relationship Id="rId10" Type="http://schemas.openxmlformats.org/officeDocument/2006/relationships/hyperlink" Target="https://podminky.urs.cz/item/CS_URS_2024_01/HZS2232" TargetMode="External" /><Relationship Id="rId11" Type="http://schemas.openxmlformats.org/officeDocument/2006/relationships/hyperlink" Target="https://podminky.urs.cz/item/CS_URS_2024_01/741110062" TargetMode="External" /><Relationship Id="rId12" Type="http://schemas.openxmlformats.org/officeDocument/2006/relationships/hyperlink" Target="https://podminky.urs.cz/item/CS_URS_2024_01/742121001" TargetMode="External" /><Relationship Id="rId13" Type="http://schemas.openxmlformats.org/officeDocument/2006/relationships/hyperlink" Target="https://podminky.urs.cz/item/CS_URS_2024_01/742330041" TargetMode="External" /><Relationship Id="rId14" Type="http://schemas.openxmlformats.org/officeDocument/2006/relationships/hyperlink" Target="https://podminky.urs.cz/item/CS_URS_2024_01/741810001" TargetMode="External" /><Relationship Id="rId15" Type="http://schemas.openxmlformats.org/officeDocument/2006/relationships/hyperlink" Target="https://podminky.urs.cz/item/CS_URS_2024_01/977131110" TargetMode="External" /><Relationship Id="rId16" Type="http://schemas.openxmlformats.org/officeDocument/2006/relationships/hyperlink" Target="https://podminky.urs.cz/item/CS_URS_2024_01/977131117" TargetMode="External" /><Relationship Id="rId17" Type="http://schemas.openxmlformats.org/officeDocument/2006/relationships/hyperlink" Target="https://podminky.urs.cz/item/CS_URS_2024_01/977131119" TargetMode="External" /><Relationship Id="rId18" Type="http://schemas.openxmlformats.org/officeDocument/2006/relationships/hyperlink" Target="https://podminky.urs.cz/item/CS_URS_2024_01/997002611" TargetMode="External" /><Relationship Id="rId19" Type="http://schemas.openxmlformats.org/officeDocument/2006/relationships/hyperlink" Target="https://podminky.urs.cz/item/CS_URS_2024_01/997013212" TargetMode="External" /><Relationship Id="rId20" Type="http://schemas.openxmlformats.org/officeDocument/2006/relationships/hyperlink" Target="https://podminky.urs.cz/item/CS_URS_2024_01/997013501" TargetMode="External" /><Relationship Id="rId21" Type="http://schemas.openxmlformats.org/officeDocument/2006/relationships/hyperlink" Target="https://podminky.urs.cz/item/CS_URS_2024_01/997013509" TargetMode="External" /><Relationship Id="rId22" Type="http://schemas.openxmlformats.org/officeDocument/2006/relationships/hyperlink" Target="https://podminky.urs.cz/item/CS_URS_2024_01/997013603" TargetMode="External" /><Relationship Id="rId23" Type="http://schemas.openxmlformats.org/officeDocument/2006/relationships/hyperlink" Target="https://podminky.urs.cz/item/CS_URS_2024_01/460941211" TargetMode="External" /><Relationship Id="rId24" Type="http://schemas.openxmlformats.org/officeDocument/2006/relationships/hyperlink" Target="https://podminky.urs.cz/item/CS_URS_2024_01/460941221" TargetMode="External" /><Relationship Id="rId25" Type="http://schemas.openxmlformats.org/officeDocument/2006/relationships/hyperlink" Target="https://podminky.urs.cz/item/CS_URS_2024_01/468101411" TargetMode="External" /><Relationship Id="rId26" Type="http://schemas.openxmlformats.org/officeDocument/2006/relationships/hyperlink" Target="https://podminky.urs.cz/item/CS_URS_2024_01/468101421" TargetMode="External" /><Relationship Id="rId27" Type="http://schemas.openxmlformats.org/officeDocument/2006/relationships/hyperlink" Target="https://podminky.urs.cz/item/CS_URS_2024_01/469971111" TargetMode="External" /><Relationship Id="rId28" Type="http://schemas.openxmlformats.org/officeDocument/2006/relationships/hyperlink" Target="https://podminky.urs.cz/item/CS_URS_2024_01/469971121" TargetMode="External" /><Relationship Id="rId29" Type="http://schemas.openxmlformats.org/officeDocument/2006/relationships/hyperlink" Target="https://podminky.urs.cz/item/CS_URS_2024_01/469972111" TargetMode="External" /><Relationship Id="rId30" Type="http://schemas.openxmlformats.org/officeDocument/2006/relationships/hyperlink" Target="https://podminky.urs.cz/item/CS_URS_2024_01/469972121" TargetMode="External" /><Relationship Id="rId31" Type="http://schemas.openxmlformats.org/officeDocument/2006/relationships/hyperlink" Target="https://podminky.urs.cz/item/CS_URS_2024_01/469973113" TargetMode="External" /><Relationship Id="rId32" Type="http://schemas.openxmlformats.org/officeDocument/2006/relationships/hyperlink" Target="https://podminky.urs.cz/item/CS_URS_2024_01/469981111" TargetMode="External" /><Relationship Id="rId33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2031" TargetMode="External" /><Relationship Id="rId2" Type="http://schemas.openxmlformats.org/officeDocument/2006/relationships/hyperlink" Target="https://podminky.urs.cz/item/CS_URS_2024_01/741122016" TargetMode="External" /><Relationship Id="rId3" Type="http://schemas.openxmlformats.org/officeDocument/2006/relationships/hyperlink" Target="https://podminky.urs.cz/item/CS_URS_2024_01/741122015" TargetMode="External" /><Relationship Id="rId4" Type="http://schemas.openxmlformats.org/officeDocument/2006/relationships/hyperlink" Target="https://podminky.urs.cz/item/CS_URS_2024_01/741130001" TargetMode="External" /><Relationship Id="rId5" Type="http://schemas.openxmlformats.org/officeDocument/2006/relationships/hyperlink" Target="https://podminky.urs.cz/item/CS_URS_2024_01/741372062" TargetMode="External" /><Relationship Id="rId6" Type="http://schemas.openxmlformats.org/officeDocument/2006/relationships/hyperlink" Target="https://podminky.urs.cz/item/CS_URS_2024_01/741313001" TargetMode="External" /><Relationship Id="rId7" Type="http://schemas.openxmlformats.org/officeDocument/2006/relationships/hyperlink" Target="https://podminky.urs.cz/item/CS_URS_2024_01/741313005" TargetMode="External" /><Relationship Id="rId8" Type="http://schemas.openxmlformats.org/officeDocument/2006/relationships/hyperlink" Target="https://podminky.urs.cz/item/CS_URS_2024_01/741310121" TargetMode="External" /><Relationship Id="rId9" Type="http://schemas.openxmlformats.org/officeDocument/2006/relationships/hyperlink" Target="https://podminky.urs.cz/item/CS_URS_2024_01/741112061" TargetMode="External" /><Relationship Id="rId10" Type="http://schemas.openxmlformats.org/officeDocument/2006/relationships/hyperlink" Target="https://podminky.urs.cz/item/CS_URS_2024_01/741112001" TargetMode="External" /><Relationship Id="rId11" Type="http://schemas.openxmlformats.org/officeDocument/2006/relationships/hyperlink" Target="https://podminky.urs.cz/item/CS_URS_2024_01/HZS2232" TargetMode="External" /><Relationship Id="rId12" Type="http://schemas.openxmlformats.org/officeDocument/2006/relationships/hyperlink" Target="https://podminky.urs.cz/item/CS_URS_2024_01/741110062" TargetMode="External" /><Relationship Id="rId13" Type="http://schemas.openxmlformats.org/officeDocument/2006/relationships/hyperlink" Target="https://podminky.urs.cz/item/CS_URS_2024_01/742121001" TargetMode="External" /><Relationship Id="rId14" Type="http://schemas.openxmlformats.org/officeDocument/2006/relationships/hyperlink" Target="https://podminky.urs.cz/item/CS_URS_2024_01/742330041" TargetMode="External" /><Relationship Id="rId15" Type="http://schemas.openxmlformats.org/officeDocument/2006/relationships/hyperlink" Target="https://podminky.urs.cz/item/CS_URS_2024_01/742110505" TargetMode="External" /><Relationship Id="rId16" Type="http://schemas.openxmlformats.org/officeDocument/2006/relationships/hyperlink" Target="https://podminky.urs.cz/item/CS_URS_2024_01/741810001" TargetMode="External" /><Relationship Id="rId17" Type="http://schemas.openxmlformats.org/officeDocument/2006/relationships/hyperlink" Target="https://podminky.urs.cz/item/CS_URS_2024_01/977131110" TargetMode="External" /><Relationship Id="rId18" Type="http://schemas.openxmlformats.org/officeDocument/2006/relationships/hyperlink" Target="https://podminky.urs.cz/item/CS_URS_2024_01/977131117" TargetMode="External" /><Relationship Id="rId19" Type="http://schemas.openxmlformats.org/officeDocument/2006/relationships/hyperlink" Target="https://podminky.urs.cz/item/CS_URS_2024_01/997002611" TargetMode="External" /><Relationship Id="rId20" Type="http://schemas.openxmlformats.org/officeDocument/2006/relationships/hyperlink" Target="https://podminky.urs.cz/item/CS_URS_2024_01/997013212" TargetMode="External" /><Relationship Id="rId21" Type="http://schemas.openxmlformats.org/officeDocument/2006/relationships/hyperlink" Target="https://podminky.urs.cz/item/CS_URS_2024_01/997013501" TargetMode="External" /><Relationship Id="rId22" Type="http://schemas.openxmlformats.org/officeDocument/2006/relationships/hyperlink" Target="https://podminky.urs.cz/item/CS_URS_2024_01/997013509" TargetMode="External" /><Relationship Id="rId23" Type="http://schemas.openxmlformats.org/officeDocument/2006/relationships/hyperlink" Target="https://podminky.urs.cz/item/CS_URS_2024_01/997013603" TargetMode="External" /><Relationship Id="rId24" Type="http://schemas.openxmlformats.org/officeDocument/2006/relationships/hyperlink" Target="https://podminky.urs.cz/item/CS_URS_2024_01/460941211" TargetMode="External" /><Relationship Id="rId25" Type="http://schemas.openxmlformats.org/officeDocument/2006/relationships/hyperlink" Target="https://podminky.urs.cz/item/CS_URS_2024_01/460941213" TargetMode="External" /><Relationship Id="rId26" Type="http://schemas.openxmlformats.org/officeDocument/2006/relationships/hyperlink" Target="https://podminky.urs.cz/item/CS_URS_2024_01/460941221" TargetMode="External" /><Relationship Id="rId27" Type="http://schemas.openxmlformats.org/officeDocument/2006/relationships/hyperlink" Target="https://podminky.urs.cz/item/CS_URS_2024_01/460941222" TargetMode="External" /><Relationship Id="rId28" Type="http://schemas.openxmlformats.org/officeDocument/2006/relationships/hyperlink" Target="https://podminky.urs.cz/item/CS_URS_2024_01/468101411" TargetMode="External" /><Relationship Id="rId29" Type="http://schemas.openxmlformats.org/officeDocument/2006/relationships/hyperlink" Target="https://podminky.urs.cz/item/CS_URS_2024_01/468101413" TargetMode="External" /><Relationship Id="rId30" Type="http://schemas.openxmlformats.org/officeDocument/2006/relationships/hyperlink" Target="https://podminky.urs.cz/item/CS_URS_2024_01/468101421" TargetMode="External" /><Relationship Id="rId31" Type="http://schemas.openxmlformats.org/officeDocument/2006/relationships/hyperlink" Target="https://podminky.urs.cz/item/CS_URS_2024_01/468101422" TargetMode="External" /><Relationship Id="rId32" Type="http://schemas.openxmlformats.org/officeDocument/2006/relationships/hyperlink" Target="https://podminky.urs.cz/item/CS_URS_2024_01/469971111" TargetMode="External" /><Relationship Id="rId33" Type="http://schemas.openxmlformats.org/officeDocument/2006/relationships/hyperlink" Target="https://podminky.urs.cz/item/CS_URS_2024_01/469971121" TargetMode="External" /><Relationship Id="rId34" Type="http://schemas.openxmlformats.org/officeDocument/2006/relationships/hyperlink" Target="https://podminky.urs.cz/item/CS_URS_2024_01/469972111" TargetMode="External" /><Relationship Id="rId35" Type="http://schemas.openxmlformats.org/officeDocument/2006/relationships/hyperlink" Target="https://podminky.urs.cz/item/CS_URS_2024_01/469972121" TargetMode="External" /><Relationship Id="rId36" Type="http://schemas.openxmlformats.org/officeDocument/2006/relationships/hyperlink" Target="https://podminky.urs.cz/item/CS_URS_2024_01/469973113" TargetMode="External" /><Relationship Id="rId37" Type="http://schemas.openxmlformats.org/officeDocument/2006/relationships/hyperlink" Target="https://podminky.urs.cz/item/CS_URS_2024_01/469981111" TargetMode="External" /><Relationship Id="rId38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210002" TargetMode="External" /><Relationship Id="rId2" Type="http://schemas.openxmlformats.org/officeDocument/2006/relationships/hyperlink" Target="https://podminky.urs.cz/item/CS_URS_2024_01/741122033" TargetMode="External" /><Relationship Id="rId3" Type="http://schemas.openxmlformats.org/officeDocument/2006/relationships/hyperlink" Target="https://podminky.urs.cz/item/CS_URS_2024_01/741122016" TargetMode="External" /><Relationship Id="rId4" Type="http://schemas.openxmlformats.org/officeDocument/2006/relationships/hyperlink" Target="https://podminky.urs.cz/item/CS_URS_2024_01/741122015" TargetMode="External" /><Relationship Id="rId5" Type="http://schemas.openxmlformats.org/officeDocument/2006/relationships/hyperlink" Target="https://podminky.urs.cz/item/CS_URS_2024_01/741130005" TargetMode="External" /><Relationship Id="rId6" Type="http://schemas.openxmlformats.org/officeDocument/2006/relationships/hyperlink" Target="https://podminky.urs.cz/item/CS_URS_2024_01/741130001" TargetMode="External" /><Relationship Id="rId7" Type="http://schemas.openxmlformats.org/officeDocument/2006/relationships/hyperlink" Target="https://podminky.urs.cz/item/CS_URS_2024_01/741372021" TargetMode="External" /><Relationship Id="rId8" Type="http://schemas.openxmlformats.org/officeDocument/2006/relationships/hyperlink" Target="https://podminky.urs.cz/item/CS_URS_2024_01/741372061" TargetMode="External" /><Relationship Id="rId9" Type="http://schemas.openxmlformats.org/officeDocument/2006/relationships/hyperlink" Target="https://podminky.urs.cz/item/CS_URS_2024_01/741372022" TargetMode="External" /><Relationship Id="rId10" Type="http://schemas.openxmlformats.org/officeDocument/2006/relationships/hyperlink" Target="https://podminky.urs.cz/item/CS_URS_2024_01/741372062" TargetMode="External" /><Relationship Id="rId11" Type="http://schemas.openxmlformats.org/officeDocument/2006/relationships/hyperlink" Target="https://podminky.urs.cz/item/CS_URS_2024_01/741313001" TargetMode="External" /><Relationship Id="rId12" Type="http://schemas.openxmlformats.org/officeDocument/2006/relationships/hyperlink" Target="https://podminky.urs.cz/item/CS_URS_2024_01/741313005" TargetMode="External" /><Relationship Id="rId13" Type="http://schemas.openxmlformats.org/officeDocument/2006/relationships/hyperlink" Target="https://podminky.urs.cz/item/CS_URS_2024_01/741310101" TargetMode="External" /><Relationship Id="rId14" Type="http://schemas.openxmlformats.org/officeDocument/2006/relationships/hyperlink" Target="https://podminky.urs.cz/item/CS_URS_2024_01/741310112" TargetMode="External" /><Relationship Id="rId15" Type="http://schemas.openxmlformats.org/officeDocument/2006/relationships/hyperlink" Target="https://podminky.urs.cz/item/CS_URS_2024_01/741112061" TargetMode="External" /><Relationship Id="rId16" Type="http://schemas.openxmlformats.org/officeDocument/2006/relationships/hyperlink" Target="https://podminky.urs.cz/item/CS_URS_2024_01/741112001" TargetMode="External" /><Relationship Id="rId17" Type="http://schemas.openxmlformats.org/officeDocument/2006/relationships/hyperlink" Target="https://podminky.urs.cz/item/CS_URS_2024_01/HZS2232" TargetMode="External" /><Relationship Id="rId18" Type="http://schemas.openxmlformats.org/officeDocument/2006/relationships/hyperlink" Target="https://podminky.urs.cz/item/CS_URS_2024_01/741110062" TargetMode="External" /><Relationship Id="rId19" Type="http://schemas.openxmlformats.org/officeDocument/2006/relationships/hyperlink" Target="https://podminky.urs.cz/item/CS_URS_2024_01/741122121" TargetMode="External" /><Relationship Id="rId20" Type="http://schemas.openxmlformats.org/officeDocument/2006/relationships/hyperlink" Target="https://podminky.urs.cz/item/CS_URS_2024_01/742121001" TargetMode="External" /><Relationship Id="rId21" Type="http://schemas.openxmlformats.org/officeDocument/2006/relationships/hyperlink" Target="https://podminky.urs.cz/item/CS_URS_2024_01/742330041" TargetMode="External" /><Relationship Id="rId22" Type="http://schemas.openxmlformats.org/officeDocument/2006/relationships/hyperlink" Target="https://podminky.urs.cz/item/CS_URS_2024_01/742340002" TargetMode="External" /><Relationship Id="rId23" Type="http://schemas.openxmlformats.org/officeDocument/2006/relationships/hyperlink" Target="https://podminky.urs.cz/item/CS_URS_2024_01/742340021" TargetMode="External" /><Relationship Id="rId24" Type="http://schemas.openxmlformats.org/officeDocument/2006/relationships/hyperlink" Target="https://podminky.urs.cz/item/CS_URS_2024_01/742110505" TargetMode="External" /><Relationship Id="rId25" Type="http://schemas.openxmlformats.org/officeDocument/2006/relationships/hyperlink" Target="https://podminky.urs.cz/item/CS_URS_2024_01/741810002" TargetMode="External" /><Relationship Id="rId26" Type="http://schemas.openxmlformats.org/officeDocument/2006/relationships/hyperlink" Target="https://podminky.urs.cz/item/CS_URS_2024_01/977131110" TargetMode="External" /><Relationship Id="rId27" Type="http://schemas.openxmlformats.org/officeDocument/2006/relationships/hyperlink" Target="https://podminky.urs.cz/item/CS_URS_2024_01/997002611" TargetMode="External" /><Relationship Id="rId28" Type="http://schemas.openxmlformats.org/officeDocument/2006/relationships/hyperlink" Target="https://podminky.urs.cz/item/CS_URS_2024_01/997013212" TargetMode="External" /><Relationship Id="rId29" Type="http://schemas.openxmlformats.org/officeDocument/2006/relationships/hyperlink" Target="https://podminky.urs.cz/item/CS_URS_2024_01/997013501" TargetMode="External" /><Relationship Id="rId30" Type="http://schemas.openxmlformats.org/officeDocument/2006/relationships/hyperlink" Target="https://podminky.urs.cz/item/CS_URS_2024_01/997013509" TargetMode="External" /><Relationship Id="rId31" Type="http://schemas.openxmlformats.org/officeDocument/2006/relationships/hyperlink" Target="https://podminky.urs.cz/item/CS_URS_2024_01/997013603" TargetMode="External" /><Relationship Id="rId32" Type="http://schemas.openxmlformats.org/officeDocument/2006/relationships/hyperlink" Target="https://podminky.urs.cz/item/CS_URS_2024_01/460941211" TargetMode="External" /><Relationship Id="rId33" Type="http://schemas.openxmlformats.org/officeDocument/2006/relationships/hyperlink" Target="https://podminky.urs.cz/item/CS_URS_2024_01/460941212" TargetMode="External" /><Relationship Id="rId34" Type="http://schemas.openxmlformats.org/officeDocument/2006/relationships/hyperlink" Target="https://podminky.urs.cz/item/CS_URS_2024_01/460941213" TargetMode="External" /><Relationship Id="rId35" Type="http://schemas.openxmlformats.org/officeDocument/2006/relationships/hyperlink" Target="https://podminky.urs.cz/item/CS_URS_2024_01/460941215" TargetMode="External" /><Relationship Id="rId36" Type="http://schemas.openxmlformats.org/officeDocument/2006/relationships/hyperlink" Target="https://podminky.urs.cz/item/CS_URS_2024_01/460941221" TargetMode="External" /><Relationship Id="rId37" Type="http://schemas.openxmlformats.org/officeDocument/2006/relationships/hyperlink" Target="https://podminky.urs.cz/item/CS_URS_2024_01/460941222" TargetMode="External" /><Relationship Id="rId38" Type="http://schemas.openxmlformats.org/officeDocument/2006/relationships/hyperlink" Target="https://podminky.urs.cz/item/CS_URS_2024_01/460941223" TargetMode="External" /><Relationship Id="rId39" Type="http://schemas.openxmlformats.org/officeDocument/2006/relationships/hyperlink" Target="https://podminky.urs.cz/item/CS_URS_2024_01/460941224" TargetMode="External" /><Relationship Id="rId40" Type="http://schemas.openxmlformats.org/officeDocument/2006/relationships/hyperlink" Target="https://podminky.urs.cz/item/CS_URS_2024_01/468101411" TargetMode="External" /><Relationship Id="rId41" Type="http://schemas.openxmlformats.org/officeDocument/2006/relationships/hyperlink" Target="https://podminky.urs.cz/item/CS_URS_2024_01/468101412" TargetMode="External" /><Relationship Id="rId42" Type="http://schemas.openxmlformats.org/officeDocument/2006/relationships/hyperlink" Target="https://podminky.urs.cz/item/CS_URS_2024_01/468101413" TargetMode="External" /><Relationship Id="rId43" Type="http://schemas.openxmlformats.org/officeDocument/2006/relationships/hyperlink" Target="https://podminky.urs.cz/item/CS_URS_2024_01/468101415" TargetMode="External" /><Relationship Id="rId44" Type="http://schemas.openxmlformats.org/officeDocument/2006/relationships/hyperlink" Target="https://podminky.urs.cz/item/CS_URS_2024_01/468101421" TargetMode="External" /><Relationship Id="rId45" Type="http://schemas.openxmlformats.org/officeDocument/2006/relationships/hyperlink" Target="https://podminky.urs.cz/item/CS_URS_2024_01/468101422" TargetMode="External" /><Relationship Id="rId46" Type="http://schemas.openxmlformats.org/officeDocument/2006/relationships/hyperlink" Target="https://podminky.urs.cz/item/CS_URS_2024_01/468101423" TargetMode="External" /><Relationship Id="rId47" Type="http://schemas.openxmlformats.org/officeDocument/2006/relationships/hyperlink" Target="https://podminky.urs.cz/item/CS_URS_2024_01/468101424" TargetMode="External" /><Relationship Id="rId48" Type="http://schemas.openxmlformats.org/officeDocument/2006/relationships/hyperlink" Target="https://podminky.urs.cz/item/CS_URS_2024_01/469971111" TargetMode="External" /><Relationship Id="rId49" Type="http://schemas.openxmlformats.org/officeDocument/2006/relationships/hyperlink" Target="https://podminky.urs.cz/item/CS_URS_2024_01/469971121" TargetMode="External" /><Relationship Id="rId50" Type="http://schemas.openxmlformats.org/officeDocument/2006/relationships/hyperlink" Target="https://podminky.urs.cz/item/CS_URS_2024_01/469972111" TargetMode="External" /><Relationship Id="rId51" Type="http://schemas.openxmlformats.org/officeDocument/2006/relationships/hyperlink" Target="https://podminky.urs.cz/item/CS_URS_2024_01/469972121" TargetMode="External" /><Relationship Id="rId52" Type="http://schemas.openxmlformats.org/officeDocument/2006/relationships/hyperlink" Target="https://podminky.urs.cz/item/CS_URS_2024_01/469973113" TargetMode="External" /><Relationship Id="rId53" Type="http://schemas.openxmlformats.org/officeDocument/2006/relationships/hyperlink" Target="https://podminky.urs.cz/item/CS_URS_2024_01/469981111" TargetMode="External" /><Relationship Id="rId54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ZŠ Pionýrů, Sokolov - Oprava elektroinstalace učeben v 2.NP 2. stupně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Sokolov, Pionýrů 1614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8. 2. 2024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Sokolov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Michal Kubelka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ROUND(SUM(AG55:AG79),2)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ROUND(SUM(AS55:AS79),2)</f>
        <v>0</v>
      </c>
      <c r="AT54" s="108">
        <f>ROUND(SUM(AV54:AW54),2)</f>
        <v>0</v>
      </c>
      <c r="AU54" s="109">
        <f>ROUND(SUM(AU55:AU79),5)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ROUND(SUM(AZ55:AZ79),2)</f>
        <v>0</v>
      </c>
      <c r="BA54" s="108">
        <f>ROUND(SUM(BA55:BA79),2)</f>
        <v>0</v>
      </c>
      <c r="BB54" s="108">
        <f>ROUND(SUM(BB55:BB79),2)</f>
        <v>0</v>
      </c>
      <c r="BC54" s="108">
        <f>ROUND(SUM(BC55:BC79),2)</f>
        <v>0</v>
      </c>
      <c r="BD54" s="110">
        <f>ROUND(SUM(BD55:BD79),2)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m.č. 202 a 210 - sta...'!J30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m.č. 202 a 210 - sta...'!P92</f>
        <v>0</v>
      </c>
      <c r="AV55" s="122">
        <f>'01 - m.č. 202 a 210 - sta...'!J33</f>
        <v>0</v>
      </c>
      <c r="AW55" s="122">
        <f>'01 - m.č. 202 a 210 - sta...'!J34</f>
        <v>0</v>
      </c>
      <c r="AX55" s="122">
        <f>'01 - m.č. 202 a 210 - sta...'!J35</f>
        <v>0</v>
      </c>
      <c r="AY55" s="122">
        <f>'01 - m.č. 202 a 210 - sta...'!J36</f>
        <v>0</v>
      </c>
      <c r="AZ55" s="122">
        <f>'01 - m.č. 202 a 210 - sta...'!F33</f>
        <v>0</v>
      </c>
      <c r="BA55" s="122">
        <f>'01 - m.č. 202 a 210 - sta...'!F34</f>
        <v>0</v>
      </c>
      <c r="BB55" s="122">
        <f>'01 - m.č. 202 a 210 - sta...'!F35</f>
        <v>0</v>
      </c>
      <c r="BC55" s="122">
        <f>'01 - m.č. 202 a 210 - sta...'!F36</f>
        <v>0</v>
      </c>
      <c r="BD55" s="124">
        <f>'01 - m.č. 202 a 210 - sta...'!F37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m.č. 204 - stavební 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m.č. 204 - stavební ...'!P92</f>
        <v>0</v>
      </c>
      <c r="AV56" s="122">
        <f>'02 - m.č. 204 - stavební ...'!J33</f>
        <v>0</v>
      </c>
      <c r="AW56" s="122">
        <f>'02 - m.č. 204 - stavební ...'!J34</f>
        <v>0</v>
      </c>
      <c r="AX56" s="122">
        <f>'02 - m.č. 204 - stavební ...'!J35</f>
        <v>0</v>
      </c>
      <c r="AY56" s="122">
        <f>'02 - m.č. 204 - stavební ...'!J36</f>
        <v>0</v>
      </c>
      <c r="AZ56" s="122">
        <f>'02 - m.č. 204 - stavební ...'!F33</f>
        <v>0</v>
      </c>
      <c r="BA56" s="122">
        <f>'02 - m.č. 204 - stavební ...'!F34</f>
        <v>0</v>
      </c>
      <c r="BB56" s="122">
        <f>'02 - m.č. 204 - stavební ...'!F35</f>
        <v>0</v>
      </c>
      <c r="BC56" s="122">
        <f>'02 - m.č. 204 - stavební ...'!F36</f>
        <v>0</v>
      </c>
      <c r="BD56" s="124">
        <f>'02 - m.č. 204 - stavební 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m.č. 205 - stavební 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m.č. 205 - stavební ...'!P92</f>
        <v>0</v>
      </c>
      <c r="AV57" s="122">
        <f>'03 - m.č. 205 - stavební ...'!J33</f>
        <v>0</v>
      </c>
      <c r="AW57" s="122">
        <f>'03 - m.č. 205 - stavební ...'!J34</f>
        <v>0</v>
      </c>
      <c r="AX57" s="122">
        <f>'03 - m.č. 205 - stavební ...'!J35</f>
        <v>0</v>
      </c>
      <c r="AY57" s="122">
        <f>'03 - m.č. 205 - stavební ...'!J36</f>
        <v>0</v>
      </c>
      <c r="AZ57" s="122">
        <f>'03 - m.č. 205 - stavební ...'!F33</f>
        <v>0</v>
      </c>
      <c r="BA57" s="122">
        <f>'03 - m.č. 205 - stavební ...'!F34</f>
        <v>0</v>
      </c>
      <c r="BB57" s="122">
        <f>'03 - m.č. 205 - stavební ...'!F35</f>
        <v>0</v>
      </c>
      <c r="BC57" s="122">
        <f>'03 - m.č. 205 - stavební ...'!F36</f>
        <v>0</v>
      </c>
      <c r="BD57" s="124">
        <f>'03 - m.č. 205 - stavební ...'!F37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m.č. 206 - stavební 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'04 - m.č. 206 - stavební ...'!P92</f>
        <v>0</v>
      </c>
      <c r="AV58" s="122">
        <f>'04 - m.č. 206 - stavební ...'!J33</f>
        <v>0</v>
      </c>
      <c r="AW58" s="122">
        <f>'04 - m.č. 206 - stavební ...'!J34</f>
        <v>0</v>
      </c>
      <c r="AX58" s="122">
        <f>'04 - m.č. 206 - stavební ...'!J35</f>
        <v>0</v>
      </c>
      <c r="AY58" s="122">
        <f>'04 - m.č. 206 - stavební ...'!J36</f>
        <v>0</v>
      </c>
      <c r="AZ58" s="122">
        <f>'04 - m.č. 206 - stavební ...'!F33</f>
        <v>0</v>
      </c>
      <c r="BA58" s="122">
        <f>'04 - m.č. 206 - stavební ...'!F34</f>
        <v>0</v>
      </c>
      <c r="BB58" s="122">
        <f>'04 - m.č. 206 - stavební ...'!F35</f>
        <v>0</v>
      </c>
      <c r="BC58" s="122">
        <f>'04 - m.č. 206 - stavební ...'!F36</f>
        <v>0</v>
      </c>
      <c r="BD58" s="124">
        <f>'04 - m.č. 206 - stavební ...'!F37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7" customFormat="1" ht="16.5" customHeight="1">
      <c r="A59" s="113" t="s">
        <v>76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m.č. 207 - stavební 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'05 - m.č. 207 - stavební ...'!P92</f>
        <v>0</v>
      </c>
      <c r="AV59" s="122">
        <f>'05 - m.č. 207 - stavební ...'!J33</f>
        <v>0</v>
      </c>
      <c r="AW59" s="122">
        <f>'05 - m.č. 207 - stavební ...'!J34</f>
        <v>0</v>
      </c>
      <c r="AX59" s="122">
        <f>'05 - m.č. 207 - stavební ...'!J35</f>
        <v>0</v>
      </c>
      <c r="AY59" s="122">
        <f>'05 - m.č. 207 - stavební ...'!J36</f>
        <v>0</v>
      </c>
      <c r="AZ59" s="122">
        <f>'05 - m.č. 207 - stavební ...'!F33</f>
        <v>0</v>
      </c>
      <c r="BA59" s="122">
        <f>'05 - m.č. 207 - stavební ...'!F34</f>
        <v>0</v>
      </c>
      <c r="BB59" s="122">
        <f>'05 - m.č. 207 - stavební ...'!F35</f>
        <v>0</v>
      </c>
      <c r="BC59" s="122">
        <f>'05 - m.č. 207 - stavební ...'!F36</f>
        <v>0</v>
      </c>
      <c r="BD59" s="124">
        <f>'05 - m.č. 207 - stavební ...'!F37</f>
        <v>0</v>
      </c>
      <c r="BE59" s="7"/>
      <c r="BT59" s="125" t="s">
        <v>80</v>
      </c>
      <c r="BV59" s="125" t="s">
        <v>74</v>
      </c>
      <c r="BW59" s="125" t="s">
        <v>94</v>
      </c>
      <c r="BX59" s="125" t="s">
        <v>5</v>
      </c>
      <c r="CL59" s="125" t="s">
        <v>19</v>
      </c>
      <c r="CM59" s="125" t="s">
        <v>82</v>
      </c>
    </row>
    <row r="60" s="7" customFormat="1" ht="16.5" customHeight="1">
      <c r="A60" s="113" t="s">
        <v>76</v>
      </c>
      <c r="B60" s="114"/>
      <c r="C60" s="115"/>
      <c r="D60" s="116" t="s">
        <v>95</v>
      </c>
      <c r="E60" s="116"/>
      <c r="F60" s="116"/>
      <c r="G60" s="116"/>
      <c r="H60" s="116"/>
      <c r="I60" s="117"/>
      <c r="J60" s="116" t="s">
        <v>96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m.č. 208 - stavební 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'06 - m.č. 208 - stavební ...'!P92</f>
        <v>0</v>
      </c>
      <c r="AV60" s="122">
        <f>'06 - m.č. 208 - stavební ...'!J33</f>
        <v>0</v>
      </c>
      <c r="AW60" s="122">
        <f>'06 - m.č. 208 - stavební ...'!J34</f>
        <v>0</v>
      </c>
      <c r="AX60" s="122">
        <f>'06 - m.č. 208 - stavební ...'!J35</f>
        <v>0</v>
      </c>
      <c r="AY60" s="122">
        <f>'06 - m.č. 208 - stavební ...'!J36</f>
        <v>0</v>
      </c>
      <c r="AZ60" s="122">
        <f>'06 - m.č. 208 - stavební ...'!F33</f>
        <v>0</v>
      </c>
      <c r="BA60" s="122">
        <f>'06 - m.č. 208 - stavební ...'!F34</f>
        <v>0</v>
      </c>
      <c r="BB60" s="122">
        <f>'06 - m.č. 208 - stavební ...'!F35</f>
        <v>0</v>
      </c>
      <c r="BC60" s="122">
        <f>'06 - m.č. 208 - stavební ...'!F36</f>
        <v>0</v>
      </c>
      <c r="BD60" s="124">
        <f>'06 - m.č. 208 - stavební ...'!F37</f>
        <v>0</v>
      </c>
      <c r="BE60" s="7"/>
      <c r="BT60" s="125" t="s">
        <v>80</v>
      </c>
      <c r="BV60" s="125" t="s">
        <v>74</v>
      </c>
      <c r="BW60" s="125" t="s">
        <v>97</v>
      </c>
      <c r="BX60" s="125" t="s">
        <v>5</v>
      </c>
      <c r="CL60" s="125" t="s">
        <v>19</v>
      </c>
      <c r="CM60" s="125" t="s">
        <v>82</v>
      </c>
    </row>
    <row r="61" s="7" customFormat="1" ht="16.5" customHeight="1">
      <c r="A61" s="113" t="s">
        <v>76</v>
      </c>
      <c r="B61" s="114"/>
      <c r="C61" s="115"/>
      <c r="D61" s="116" t="s">
        <v>98</v>
      </c>
      <c r="E61" s="116"/>
      <c r="F61" s="116"/>
      <c r="G61" s="116"/>
      <c r="H61" s="116"/>
      <c r="I61" s="117"/>
      <c r="J61" s="116" t="s">
        <v>99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'07 - m.č. 209 - stavební 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'07 - m.č. 209 - stavební ...'!P92</f>
        <v>0</v>
      </c>
      <c r="AV61" s="122">
        <f>'07 - m.č. 209 - stavební ...'!J33</f>
        <v>0</v>
      </c>
      <c r="AW61" s="122">
        <f>'07 - m.č. 209 - stavební ...'!J34</f>
        <v>0</v>
      </c>
      <c r="AX61" s="122">
        <f>'07 - m.č. 209 - stavební ...'!J35</f>
        <v>0</v>
      </c>
      <c r="AY61" s="122">
        <f>'07 - m.č. 209 - stavební ...'!J36</f>
        <v>0</v>
      </c>
      <c r="AZ61" s="122">
        <f>'07 - m.č. 209 - stavební ...'!F33</f>
        <v>0</v>
      </c>
      <c r="BA61" s="122">
        <f>'07 - m.č. 209 - stavební ...'!F34</f>
        <v>0</v>
      </c>
      <c r="BB61" s="122">
        <f>'07 - m.č. 209 - stavební ...'!F35</f>
        <v>0</v>
      </c>
      <c r="BC61" s="122">
        <f>'07 - m.č. 209 - stavební ...'!F36</f>
        <v>0</v>
      </c>
      <c r="BD61" s="124">
        <f>'07 - m.č. 209 - stavební ...'!F37</f>
        <v>0</v>
      </c>
      <c r="BE61" s="7"/>
      <c r="BT61" s="125" t="s">
        <v>80</v>
      </c>
      <c r="BV61" s="125" t="s">
        <v>74</v>
      </c>
      <c r="BW61" s="125" t="s">
        <v>100</v>
      </c>
      <c r="BX61" s="125" t="s">
        <v>5</v>
      </c>
      <c r="CL61" s="125" t="s">
        <v>19</v>
      </c>
      <c r="CM61" s="125" t="s">
        <v>82</v>
      </c>
    </row>
    <row r="62" s="7" customFormat="1" ht="16.5" customHeight="1">
      <c r="A62" s="113" t="s">
        <v>76</v>
      </c>
      <c r="B62" s="114"/>
      <c r="C62" s="115"/>
      <c r="D62" s="116" t="s">
        <v>101</v>
      </c>
      <c r="E62" s="116"/>
      <c r="F62" s="116"/>
      <c r="G62" s="116"/>
      <c r="H62" s="116"/>
      <c r="I62" s="117"/>
      <c r="J62" s="116" t="s">
        <v>102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'08 - m.č. 211 - stavební 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79</v>
      </c>
      <c r="AR62" s="120"/>
      <c r="AS62" s="121">
        <v>0</v>
      </c>
      <c r="AT62" s="122">
        <f>ROUND(SUM(AV62:AW62),2)</f>
        <v>0</v>
      </c>
      <c r="AU62" s="123">
        <f>'08 - m.č. 211 - stavební ...'!P92</f>
        <v>0</v>
      </c>
      <c r="AV62" s="122">
        <f>'08 - m.č. 211 - stavební ...'!J33</f>
        <v>0</v>
      </c>
      <c r="AW62" s="122">
        <f>'08 - m.č. 211 - stavební ...'!J34</f>
        <v>0</v>
      </c>
      <c r="AX62" s="122">
        <f>'08 - m.č. 211 - stavební ...'!J35</f>
        <v>0</v>
      </c>
      <c r="AY62" s="122">
        <f>'08 - m.č. 211 - stavební ...'!J36</f>
        <v>0</v>
      </c>
      <c r="AZ62" s="122">
        <f>'08 - m.č. 211 - stavební ...'!F33</f>
        <v>0</v>
      </c>
      <c r="BA62" s="122">
        <f>'08 - m.č. 211 - stavební ...'!F34</f>
        <v>0</v>
      </c>
      <c r="BB62" s="122">
        <f>'08 - m.č. 211 - stavební ...'!F35</f>
        <v>0</v>
      </c>
      <c r="BC62" s="122">
        <f>'08 - m.č. 211 - stavební ...'!F36</f>
        <v>0</v>
      </c>
      <c r="BD62" s="124">
        <f>'08 - m.č. 211 - stavební ...'!F37</f>
        <v>0</v>
      </c>
      <c r="BE62" s="7"/>
      <c r="BT62" s="125" t="s">
        <v>80</v>
      </c>
      <c r="BV62" s="125" t="s">
        <v>74</v>
      </c>
      <c r="BW62" s="125" t="s">
        <v>103</v>
      </c>
      <c r="BX62" s="125" t="s">
        <v>5</v>
      </c>
      <c r="CL62" s="125" t="s">
        <v>19</v>
      </c>
      <c r="CM62" s="125" t="s">
        <v>82</v>
      </c>
    </row>
    <row r="63" s="7" customFormat="1" ht="16.5" customHeight="1">
      <c r="A63" s="113" t="s">
        <v>76</v>
      </c>
      <c r="B63" s="114"/>
      <c r="C63" s="115"/>
      <c r="D63" s="116" t="s">
        <v>104</v>
      </c>
      <c r="E63" s="116"/>
      <c r="F63" s="116"/>
      <c r="G63" s="116"/>
      <c r="H63" s="116"/>
      <c r="I63" s="117"/>
      <c r="J63" s="116" t="s">
        <v>105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'09 - m.č. 212 - stavební 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79</v>
      </c>
      <c r="AR63" s="120"/>
      <c r="AS63" s="121">
        <v>0</v>
      </c>
      <c r="AT63" s="122">
        <f>ROUND(SUM(AV63:AW63),2)</f>
        <v>0</v>
      </c>
      <c r="AU63" s="123">
        <f>'09 - m.č. 212 - stavební ...'!P92</f>
        <v>0</v>
      </c>
      <c r="AV63" s="122">
        <f>'09 - m.č. 212 - stavební ...'!J33</f>
        <v>0</v>
      </c>
      <c r="AW63" s="122">
        <f>'09 - m.č. 212 - stavební ...'!J34</f>
        <v>0</v>
      </c>
      <c r="AX63" s="122">
        <f>'09 - m.č. 212 - stavební ...'!J35</f>
        <v>0</v>
      </c>
      <c r="AY63" s="122">
        <f>'09 - m.č. 212 - stavební ...'!J36</f>
        <v>0</v>
      </c>
      <c r="AZ63" s="122">
        <f>'09 - m.č. 212 - stavební ...'!F33</f>
        <v>0</v>
      </c>
      <c r="BA63" s="122">
        <f>'09 - m.č. 212 - stavební ...'!F34</f>
        <v>0</v>
      </c>
      <c r="BB63" s="122">
        <f>'09 - m.č. 212 - stavební ...'!F35</f>
        <v>0</v>
      </c>
      <c r="BC63" s="122">
        <f>'09 - m.č. 212 - stavební ...'!F36</f>
        <v>0</v>
      </c>
      <c r="BD63" s="124">
        <f>'09 - m.č. 212 - stavební ...'!F37</f>
        <v>0</v>
      </c>
      <c r="BE63" s="7"/>
      <c r="BT63" s="125" t="s">
        <v>80</v>
      </c>
      <c r="BV63" s="125" t="s">
        <v>74</v>
      </c>
      <c r="BW63" s="125" t="s">
        <v>106</v>
      </c>
      <c r="BX63" s="125" t="s">
        <v>5</v>
      </c>
      <c r="CL63" s="125" t="s">
        <v>19</v>
      </c>
      <c r="CM63" s="125" t="s">
        <v>82</v>
      </c>
    </row>
    <row r="64" s="7" customFormat="1" ht="16.5" customHeight="1">
      <c r="A64" s="113" t="s">
        <v>76</v>
      </c>
      <c r="B64" s="114"/>
      <c r="C64" s="115"/>
      <c r="D64" s="116" t="s">
        <v>107</v>
      </c>
      <c r="E64" s="116"/>
      <c r="F64" s="116"/>
      <c r="G64" s="116"/>
      <c r="H64" s="116"/>
      <c r="I64" s="117"/>
      <c r="J64" s="116" t="s">
        <v>108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'10 - m.č. 213 - stavební 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79</v>
      </c>
      <c r="AR64" s="120"/>
      <c r="AS64" s="121">
        <v>0</v>
      </c>
      <c r="AT64" s="122">
        <f>ROUND(SUM(AV64:AW64),2)</f>
        <v>0</v>
      </c>
      <c r="AU64" s="123">
        <f>'10 - m.č. 213 - stavební ...'!P92</f>
        <v>0</v>
      </c>
      <c r="AV64" s="122">
        <f>'10 - m.č. 213 - stavební ...'!J33</f>
        <v>0</v>
      </c>
      <c r="AW64" s="122">
        <f>'10 - m.č. 213 - stavební ...'!J34</f>
        <v>0</v>
      </c>
      <c r="AX64" s="122">
        <f>'10 - m.č. 213 - stavební ...'!J35</f>
        <v>0</v>
      </c>
      <c r="AY64" s="122">
        <f>'10 - m.č. 213 - stavební ...'!J36</f>
        <v>0</v>
      </c>
      <c r="AZ64" s="122">
        <f>'10 - m.č. 213 - stavební ...'!F33</f>
        <v>0</v>
      </c>
      <c r="BA64" s="122">
        <f>'10 - m.č. 213 - stavební ...'!F34</f>
        <v>0</v>
      </c>
      <c r="BB64" s="122">
        <f>'10 - m.č. 213 - stavební ...'!F35</f>
        <v>0</v>
      </c>
      <c r="BC64" s="122">
        <f>'10 - m.č. 213 - stavební ...'!F36</f>
        <v>0</v>
      </c>
      <c r="BD64" s="124">
        <f>'10 - m.č. 213 - stavební ...'!F37</f>
        <v>0</v>
      </c>
      <c r="BE64" s="7"/>
      <c r="BT64" s="125" t="s">
        <v>80</v>
      </c>
      <c r="BV64" s="125" t="s">
        <v>74</v>
      </c>
      <c r="BW64" s="125" t="s">
        <v>109</v>
      </c>
      <c r="BX64" s="125" t="s">
        <v>5</v>
      </c>
      <c r="CL64" s="125" t="s">
        <v>19</v>
      </c>
      <c r="CM64" s="125" t="s">
        <v>82</v>
      </c>
    </row>
    <row r="65" s="7" customFormat="1" ht="16.5" customHeight="1">
      <c r="A65" s="113" t="s">
        <v>76</v>
      </c>
      <c r="B65" s="114"/>
      <c r="C65" s="115"/>
      <c r="D65" s="116" t="s">
        <v>110</v>
      </c>
      <c r="E65" s="116"/>
      <c r="F65" s="116"/>
      <c r="G65" s="116"/>
      <c r="H65" s="116"/>
      <c r="I65" s="117"/>
      <c r="J65" s="116" t="s">
        <v>111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'11 - m.č. 214 - stavební 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79</v>
      </c>
      <c r="AR65" s="120"/>
      <c r="AS65" s="121">
        <v>0</v>
      </c>
      <c r="AT65" s="122">
        <f>ROUND(SUM(AV65:AW65),2)</f>
        <v>0</v>
      </c>
      <c r="AU65" s="123">
        <f>'11 - m.č. 214 - stavební ...'!P92</f>
        <v>0</v>
      </c>
      <c r="AV65" s="122">
        <f>'11 - m.č. 214 - stavební ...'!J33</f>
        <v>0</v>
      </c>
      <c r="AW65" s="122">
        <f>'11 - m.č. 214 - stavební ...'!J34</f>
        <v>0</v>
      </c>
      <c r="AX65" s="122">
        <f>'11 - m.č. 214 - stavební ...'!J35</f>
        <v>0</v>
      </c>
      <c r="AY65" s="122">
        <f>'11 - m.č. 214 - stavební ...'!J36</f>
        <v>0</v>
      </c>
      <c r="AZ65" s="122">
        <f>'11 - m.č. 214 - stavební ...'!F33</f>
        <v>0</v>
      </c>
      <c r="BA65" s="122">
        <f>'11 - m.č. 214 - stavební ...'!F34</f>
        <v>0</v>
      </c>
      <c r="BB65" s="122">
        <f>'11 - m.č. 214 - stavební ...'!F35</f>
        <v>0</v>
      </c>
      <c r="BC65" s="122">
        <f>'11 - m.č. 214 - stavební ...'!F36</f>
        <v>0</v>
      </c>
      <c r="BD65" s="124">
        <f>'11 - m.č. 214 - stavební ...'!F37</f>
        <v>0</v>
      </c>
      <c r="BE65" s="7"/>
      <c r="BT65" s="125" t="s">
        <v>80</v>
      </c>
      <c r="BV65" s="125" t="s">
        <v>74</v>
      </c>
      <c r="BW65" s="125" t="s">
        <v>112</v>
      </c>
      <c r="BX65" s="125" t="s">
        <v>5</v>
      </c>
      <c r="CL65" s="125" t="s">
        <v>19</v>
      </c>
      <c r="CM65" s="125" t="s">
        <v>82</v>
      </c>
    </row>
    <row r="66" s="7" customFormat="1" ht="16.5" customHeight="1">
      <c r="A66" s="113" t="s">
        <v>76</v>
      </c>
      <c r="B66" s="114"/>
      <c r="C66" s="115"/>
      <c r="D66" s="116" t="s">
        <v>113</v>
      </c>
      <c r="E66" s="116"/>
      <c r="F66" s="116"/>
      <c r="G66" s="116"/>
      <c r="H66" s="116"/>
      <c r="I66" s="117"/>
      <c r="J66" s="116" t="s">
        <v>114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'12 - m.č. 216 - stavební 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79</v>
      </c>
      <c r="AR66" s="120"/>
      <c r="AS66" s="121">
        <v>0</v>
      </c>
      <c r="AT66" s="122">
        <f>ROUND(SUM(AV66:AW66),2)</f>
        <v>0</v>
      </c>
      <c r="AU66" s="123">
        <f>'12 - m.č. 216 - stavební ...'!P92</f>
        <v>0</v>
      </c>
      <c r="AV66" s="122">
        <f>'12 - m.č. 216 - stavební ...'!J33</f>
        <v>0</v>
      </c>
      <c r="AW66" s="122">
        <f>'12 - m.č. 216 - stavební ...'!J34</f>
        <v>0</v>
      </c>
      <c r="AX66" s="122">
        <f>'12 - m.č. 216 - stavební ...'!J35</f>
        <v>0</v>
      </c>
      <c r="AY66" s="122">
        <f>'12 - m.č. 216 - stavební ...'!J36</f>
        <v>0</v>
      </c>
      <c r="AZ66" s="122">
        <f>'12 - m.č. 216 - stavební ...'!F33</f>
        <v>0</v>
      </c>
      <c r="BA66" s="122">
        <f>'12 - m.č. 216 - stavební ...'!F34</f>
        <v>0</v>
      </c>
      <c r="BB66" s="122">
        <f>'12 - m.č. 216 - stavební ...'!F35</f>
        <v>0</v>
      </c>
      <c r="BC66" s="122">
        <f>'12 - m.č. 216 - stavební ...'!F36</f>
        <v>0</v>
      </c>
      <c r="BD66" s="124">
        <f>'12 - m.č. 216 - stavební ...'!F37</f>
        <v>0</v>
      </c>
      <c r="BE66" s="7"/>
      <c r="BT66" s="125" t="s">
        <v>80</v>
      </c>
      <c r="BV66" s="125" t="s">
        <v>74</v>
      </c>
      <c r="BW66" s="125" t="s">
        <v>115</v>
      </c>
      <c r="BX66" s="125" t="s">
        <v>5</v>
      </c>
      <c r="CL66" s="125" t="s">
        <v>19</v>
      </c>
      <c r="CM66" s="125" t="s">
        <v>82</v>
      </c>
    </row>
    <row r="67" s="7" customFormat="1" ht="16.5" customHeight="1">
      <c r="A67" s="113" t="s">
        <v>76</v>
      </c>
      <c r="B67" s="114"/>
      <c r="C67" s="115"/>
      <c r="D67" s="116" t="s">
        <v>116</v>
      </c>
      <c r="E67" s="116"/>
      <c r="F67" s="116"/>
      <c r="G67" s="116"/>
      <c r="H67" s="116"/>
      <c r="I67" s="117"/>
      <c r="J67" s="116" t="s">
        <v>117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'13 - podlaha chodby 3.NP ...'!J30</f>
        <v>0</v>
      </c>
      <c r="AH67" s="117"/>
      <c r="AI67" s="117"/>
      <c r="AJ67" s="117"/>
      <c r="AK67" s="117"/>
      <c r="AL67" s="117"/>
      <c r="AM67" s="117"/>
      <c r="AN67" s="118">
        <f>SUM(AG67,AT67)</f>
        <v>0</v>
      </c>
      <c r="AO67" s="117"/>
      <c r="AP67" s="117"/>
      <c r="AQ67" s="119" t="s">
        <v>79</v>
      </c>
      <c r="AR67" s="120"/>
      <c r="AS67" s="121">
        <v>0</v>
      </c>
      <c r="AT67" s="122">
        <f>ROUND(SUM(AV67:AW67),2)</f>
        <v>0</v>
      </c>
      <c r="AU67" s="123">
        <f>'13 - podlaha chodby 3.NP ...'!P85</f>
        <v>0</v>
      </c>
      <c r="AV67" s="122">
        <f>'13 - podlaha chodby 3.NP ...'!J33</f>
        <v>0</v>
      </c>
      <c r="AW67" s="122">
        <f>'13 - podlaha chodby 3.NP ...'!J34</f>
        <v>0</v>
      </c>
      <c r="AX67" s="122">
        <f>'13 - podlaha chodby 3.NP ...'!J35</f>
        <v>0</v>
      </c>
      <c r="AY67" s="122">
        <f>'13 - podlaha chodby 3.NP ...'!J36</f>
        <v>0</v>
      </c>
      <c r="AZ67" s="122">
        <f>'13 - podlaha chodby 3.NP ...'!F33</f>
        <v>0</v>
      </c>
      <c r="BA67" s="122">
        <f>'13 - podlaha chodby 3.NP ...'!F34</f>
        <v>0</v>
      </c>
      <c r="BB67" s="122">
        <f>'13 - podlaha chodby 3.NP ...'!F35</f>
        <v>0</v>
      </c>
      <c r="BC67" s="122">
        <f>'13 - podlaha chodby 3.NP ...'!F36</f>
        <v>0</v>
      </c>
      <c r="BD67" s="124">
        <f>'13 - podlaha chodby 3.NP ...'!F37</f>
        <v>0</v>
      </c>
      <c r="BE67" s="7"/>
      <c r="BT67" s="125" t="s">
        <v>80</v>
      </c>
      <c r="BV67" s="125" t="s">
        <v>74</v>
      </c>
      <c r="BW67" s="125" t="s">
        <v>118</v>
      </c>
      <c r="BX67" s="125" t="s">
        <v>5</v>
      </c>
      <c r="CL67" s="125" t="s">
        <v>19</v>
      </c>
      <c r="CM67" s="125" t="s">
        <v>82</v>
      </c>
    </row>
    <row r="68" s="7" customFormat="1" ht="16.5" customHeight="1">
      <c r="A68" s="113" t="s">
        <v>76</v>
      </c>
      <c r="B68" s="114"/>
      <c r="C68" s="115"/>
      <c r="D68" s="116" t="s">
        <v>119</v>
      </c>
      <c r="E68" s="116"/>
      <c r="F68" s="116"/>
      <c r="G68" s="116"/>
      <c r="H68" s="116"/>
      <c r="I68" s="117"/>
      <c r="J68" s="116" t="s">
        <v>120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'14 - elektroinstalace m.č...'!J30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79</v>
      </c>
      <c r="AR68" s="120"/>
      <c r="AS68" s="121">
        <v>0</v>
      </c>
      <c r="AT68" s="122">
        <f>ROUND(SUM(AV68:AW68),2)</f>
        <v>0</v>
      </c>
      <c r="AU68" s="123">
        <f>'14 - elektroinstalace m.č...'!P89</f>
        <v>0</v>
      </c>
      <c r="AV68" s="122">
        <f>'14 - elektroinstalace m.č...'!J33</f>
        <v>0</v>
      </c>
      <c r="AW68" s="122">
        <f>'14 - elektroinstalace m.č...'!J34</f>
        <v>0</v>
      </c>
      <c r="AX68" s="122">
        <f>'14 - elektroinstalace m.č...'!J35</f>
        <v>0</v>
      </c>
      <c r="AY68" s="122">
        <f>'14 - elektroinstalace m.č...'!J36</f>
        <v>0</v>
      </c>
      <c r="AZ68" s="122">
        <f>'14 - elektroinstalace m.č...'!F33</f>
        <v>0</v>
      </c>
      <c r="BA68" s="122">
        <f>'14 - elektroinstalace m.č...'!F34</f>
        <v>0</v>
      </c>
      <c r="BB68" s="122">
        <f>'14 - elektroinstalace m.č...'!F35</f>
        <v>0</v>
      </c>
      <c r="BC68" s="122">
        <f>'14 - elektroinstalace m.č...'!F36</f>
        <v>0</v>
      </c>
      <c r="BD68" s="124">
        <f>'14 - elektroinstalace m.č...'!F37</f>
        <v>0</v>
      </c>
      <c r="BE68" s="7"/>
      <c r="BT68" s="125" t="s">
        <v>80</v>
      </c>
      <c r="BV68" s="125" t="s">
        <v>74</v>
      </c>
      <c r="BW68" s="125" t="s">
        <v>121</v>
      </c>
      <c r="BX68" s="125" t="s">
        <v>5</v>
      </c>
      <c r="CL68" s="125" t="s">
        <v>19</v>
      </c>
      <c r="CM68" s="125" t="s">
        <v>82</v>
      </c>
    </row>
    <row r="69" s="7" customFormat="1" ht="16.5" customHeight="1">
      <c r="A69" s="113" t="s">
        <v>76</v>
      </c>
      <c r="B69" s="114"/>
      <c r="C69" s="115"/>
      <c r="D69" s="116" t="s">
        <v>8</v>
      </c>
      <c r="E69" s="116"/>
      <c r="F69" s="116"/>
      <c r="G69" s="116"/>
      <c r="H69" s="116"/>
      <c r="I69" s="117"/>
      <c r="J69" s="116" t="s">
        <v>122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'15 - elektroinstalace m.č...'!J30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79</v>
      </c>
      <c r="AR69" s="120"/>
      <c r="AS69" s="121">
        <v>0</v>
      </c>
      <c r="AT69" s="122">
        <f>ROUND(SUM(AV69:AW69),2)</f>
        <v>0</v>
      </c>
      <c r="AU69" s="123">
        <f>'15 - elektroinstalace m.č...'!P89</f>
        <v>0</v>
      </c>
      <c r="AV69" s="122">
        <f>'15 - elektroinstalace m.č...'!J33</f>
        <v>0</v>
      </c>
      <c r="AW69" s="122">
        <f>'15 - elektroinstalace m.č...'!J34</f>
        <v>0</v>
      </c>
      <c r="AX69" s="122">
        <f>'15 - elektroinstalace m.č...'!J35</f>
        <v>0</v>
      </c>
      <c r="AY69" s="122">
        <f>'15 - elektroinstalace m.č...'!J36</f>
        <v>0</v>
      </c>
      <c r="AZ69" s="122">
        <f>'15 - elektroinstalace m.č...'!F33</f>
        <v>0</v>
      </c>
      <c r="BA69" s="122">
        <f>'15 - elektroinstalace m.č...'!F34</f>
        <v>0</v>
      </c>
      <c r="BB69" s="122">
        <f>'15 - elektroinstalace m.č...'!F35</f>
        <v>0</v>
      </c>
      <c r="BC69" s="122">
        <f>'15 - elektroinstalace m.č...'!F36</f>
        <v>0</v>
      </c>
      <c r="BD69" s="124">
        <f>'15 - elektroinstalace m.č...'!F37</f>
        <v>0</v>
      </c>
      <c r="BE69" s="7"/>
      <c r="BT69" s="125" t="s">
        <v>80</v>
      </c>
      <c r="BV69" s="125" t="s">
        <v>74</v>
      </c>
      <c r="BW69" s="125" t="s">
        <v>123</v>
      </c>
      <c r="BX69" s="125" t="s">
        <v>5</v>
      </c>
      <c r="CL69" s="125" t="s">
        <v>19</v>
      </c>
      <c r="CM69" s="125" t="s">
        <v>82</v>
      </c>
    </row>
    <row r="70" s="7" customFormat="1" ht="16.5" customHeight="1">
      <c r="A70" s="113" t="s">
        <v>76</v>
      </c>
      <c r="B70" s="114"/>
      <c r="C70" s="115"/>
      <c r="D70" s="116" t="s">
        <v>124</v>
      </c>
      <c r="E70" s="116"/>
      <c r="F70" s="116"/>
      <c r="G70" s="116"/>
      <c r="H70" s="116"/>
      <c r="I70" s="117"/>
      <c r="J70" s="116" t="s">
        <v>125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8">
        <f>'16 - elektroinstalace m.č...'!J30</f>
        <v>0</v>
      </c>
      <c r="AH70" s="117"/>
      <c r="AI70" s="117"/>
      <c r="AJ70" s="117"/>
      <c r="AK70" s="117"/>
      <c r="AL70" s="117"/>
      <c r="AM70" s="117"/>
      <c r="AN70" s="118">
        <f>SUM(AG70,AT70)</f>
        <v>0</v>
      </c>
      <c r="AO70" s="117"/>
      <c r="AP70" s="117"/>
      <c r="AQ70" s="119" t="s">
        <v>79</v>
      </c>
      <c r="AR70" s="120"/>
      <c r="AS70" s="121">
        <v>0</v>
      </c>
      <c r="AT70" s="122">
        <f>ROUND(SUM(AV70:AW70),2)</f>
        <v>0</v>
      </c>
      <c r="AU70" s="123">
        <f>'16 - elektroinstalace m.č...'!P89</f>
        <v>0</v>
      </c>
      <c r="AV70" s="122">
        <f>'16 - elektroinstalace m.č...'!J33</f>
        <v>0</v>
      </c>
      <c r="AW70" s="122">
        <f>'16 - elektroinstalace m.č...'!J34</f>
        <v>0</v>
      </c>
      <c r="AX70" s="122">
        <f>'16 - elektroinstalace m.č...'!J35</f>
        <v>0</v>
      </c>
      <c r="AY70" s="122">
        <f>'16 - elektroinstalace m.č...'!J36</f>
        <v>0</v>
      </c>
      <c r="AZ70" s="122">
        <f>'16 - elektroinstalace m.č...'!F33</f>
        <v>0</v>
      </c>
      <c r="BA70" s="122">
        <f>'16 - elektroinstalace m.č...'!F34</f>
        <v>0</v>
      </c>
      <c r="BB70" s="122">
        <f>'16 - elektroinstalace m.č...'!F35</f>
        <v>0</v>
      </c>
      <c r="BC70" s="122">
        <f>'16 - elektroinstalace m.č...'!F36</f>
        <v>0</v>
      </c>
      <c r="BD70" s="124">
        <f>'16 - elektroinstalace m.č...'!F37</f>
        <v>0</v>
      </c>
      <c r="BE70" s="7"/>
      <c r="BT70" s="125" t="s">
        <v>80</v>
      </c>
      <c r="BV70" s="125" t="s">
        <v>74</v>
      </c>
      <c r="BW70" s="125" t="s">
        <v>126</v>
      </c>
      <c r="BX70" s="125" t="s">
        <v>5</v>
      </c>
      <c r="CL70" s="125" t="s">
        <v>19</v>
      </c>
      <c r="CM70" s="125" t="s">
        <v>82</v>
      </c>
    </row>
    <row r="71" s="7" customFormat="1" ht="16.5" customHeight="1">
      <c r="A71" s="113" t="s">
        <v>76</v>
      </c>
      <c r="B71" s="114"/>
      <c r="C71" s="115"/>
      <c r="D71" s="116" t="s">
        <v>127</v>
      </c>
      <c r="E71" s="116"/>
      <c r="F71" s="116"/>
      <c r="G71" s="116"/>
      <c r="H71" s="116"/>
      <c r="I71" s="117"/>
      <c r="J71" s="116" t="s">
        <v>128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8">
        <f>'17 - elektroinstalace m.č...'!J30</f>
        <v>0</v>
      </c>
      <c r="AH71" s="117"/>
      <c r="AI71" s="117"/>
      <c r="AJ71" s="117"/>
      <c r="AK71" s="117"/>
      <c r="AL71" s="117"/>
      <c r="AM71" s="117"/>
      <c r="AN71" s="118">
        <f>SUM(AG71,AT71)</f>
        <v>0</v>
      </c>
      <c r="AO71" s="117"/>
      <c r="AP71" s="117"/>
      <c r="AQ71" s="119" t="s">
        <v>79</v>
      </c>
      <c r="AR71" s="120"/>
      <c r="AS71" s="121">
        <v>0</v>
      </c>
      <c r="AT71" s="122">
        <f>ROUND(SUM(AV71:AW71),2)</f>
        <v>0</v>
      </c>
      <c r="AU71" s="123">
        <f>'17 - elektroinstalace m.č...'!P89</f>
        <v>0</v>
      </c>
      <c r="AV71" s="122">
        <f>'17 - elektroinstalace m.č...'!J33</f>
        <v>0</v>
      </c>
      <c r="AW71" s="122">
        <f>'17 - elektroinstalace m.č...'!J34</f>
        <v>0</v>
      </c>
      <c r="AX71" s="122">
        <f>'17 - elektroinstalace m.č...'!J35</f>
        <v>0</v>
      </c>
      <c r="AY71" s="122">
        <f>'17 - elektroinstalace m.č...'!J36</f>
        <v>0</v>
      </c>
      <c r="AZ71" s="122">
        <f>'17 - elektroinstalace m.č...'!F33</f>
        <v>0</v>
      </c>
      <c r="BA71" s="122">
        <f>'17 - elektroinstalace m.č...'!F34</f>
        <v>0</v>
      </c>
      <c r="BB71" s="122">
        <f>'17 - elektroinstalace m.č...'!F35</f>
        <v>0</v>
      </c>
      <c r="BC71" s="122">
        <f>'17 - elektroinstalace m.č...'!F36</f>
        <v>0</v>
      </c>
      <c r="BD71" s="124">
        <f>'17 - elektroinstalace m.č...'!F37</f>
        <v>0</v>
      </c>
      <c r="BE71" s="7"/>
      <c r="BT71" s="125" t="s">
        <v>80</v>
      </c>
      <c r="BV71" s="125" t="s">
        <v>74</v>
      </c>
      <c r="BW71" s="125" t="s">
        <v>129</v>
      </c>
      <c r="BX71" s="125" t="s">
        <v>5</v>
      </c>
      <c r="CL71" s="125" t="s">
        <v>19</v>
      </c>
      <c r="CM71" s="125" t="s">
        <v>82</v>
      </c>
    </row>
    <row r="72" s="7" customFormat="1" ht="16.5" customHeight="1">
      <c r="A72" s="113" t="s">
        <v>76</v>
      </c>
      <c r="B72" s="114"/>
      <c r="C72" s="115"/>
      <c r="D72" s="116" t="s">
        <v>130</v>
      </c>
      <c r="E72" s="116"/>
      <c r="F72" s="116"/>
      <c r="G72" s="116"/>
      <c r="H72" s="116"/>
      <c r="I72" s="117"/>
      <c r="J72" s="116" t="s">
        <v>131</v>
      </c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8">
        <f>'18 - elektroinstalace m.č...'!J30</f>
        <v>0</v>
      </c>
      <c r="AH72" s="117"/>
      <c r="AI72" s="117"/>
      <c r="AJ72" s="117"/>
      <c r="AK72" s="117"/>
      <c r="AL72" s="117"/>
      <c r="AM72" s="117"/>
      <c r="AN72" s="118">
        <f>SUM(AG72,AT72)</f>
        <v>0</v>
      </c>
      <c r="AO72" s="117"/>
      <c r="AP72" s="117"/>
      <c r="AQ72" s="119" t="s">
        <v>79</v>
      </c>
      <c r="AR72" s="120"/>
      <c r="AS72" s="121">
        <v>0</v>
      </c>
      <c r="AT72" s="122">
        <f>ROUND(SUM(AV72:AW72),2)</f>
        <v>0</v>
      </c>
      <c r="AU72" s="123">
        <f>'18 - elektroinstalace m.č...'!P89</f>
        <v>0</v>
      </c>
      <c r="AV72" s="122">
        <f>'18 - elektroinstalace m.č...'!J33</f>
        <v>0</v>
      </c>
      <c r="AW72" s="122">
        <f>'18 - elektroinstalace m.č...'!J34</f>
        <v>0</v>
      </c>
      <c r="AX72" s="122">
        <f>'18 - elektroinstalace m.č...'!J35</f>
        <v>0</v>
      </c>
      <c r="AY72" s="122">
        <f>'18 - elektroinstalace m.č...'!J36</f>
        <v>0</v>
      </c>
      <c r="AZ72" s="122">
        <f>'18 - elektroinstalace m.č...'!F33</f>
        <v>0</v>
      </c>
      <c r="BA72" s="122">
        <f>'18 - elektroinstalace m.č...'!F34</f>
        <v>0</v>
      </c>
      <c r="BB72" s="122">
        <f>'18 - elektroinstalace m.č...'!F35</f>
        <v>0</v>
      </c>
      <c r="BC72" s="122">
        <f>'18 - elektroinstalace m.č...'!F36</f>
        <v>0</v>
      </c>
      <c r="BD72" s="124">
        <f>'18 - elektroinstalace m.č...'!F37</f>
        <v>0</v>
      </c>
      <c r="BE72" s="7"/>
      <c r="BT72" s="125" t="s">
        <v>80</v>
      </c>
      <c r="BV72" s="125" t="s">
        <v>74</v>
      </c>
      <c r="BW72" s="125" t="s">
        <v>132</v>
      </c>
      <c r="BX72" s="125" t="s">
        <v>5</v>
      </c>
      <c r="CL72" s="125" t="s">
        <v>19</v>
      </c>
      <c r="CM72" s="125" t="s">
        <v>82</v>
      </c>
    </row>
    <row r="73" s="7" customFormat="1" ht="16.5" customHeight="1">
      <c r="A73" s="113" t="s">
        <v>76</v>
      </c>
      <c r="B73" s="114"/>
      <c r="C73" s="115"/>
      <c r="D73" s="116" t="s">
        <v>133</v>
      </c>
      <c r="E73" s="116"/>
      <c r="F73" s="116"/>
      <c r="G73" s="116"/>
      <c r="H73" s="116"/>
      <c r="I73" s="117"/>
      <c r="J73" s="116" t="s">
        <v>134</v>
      </c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8">
        <f>'19 - elektroinstalace m.č...'!J30</f>
        <v>0</v>
      </c>
      <c r="AH73" s="117"/>
      <c r="AI73" s="117"/>
      <c r="AJ73" s="117"/>
      <c r="AK73" s="117"/>
      <c r="AL73" s="117"/>
      <c r="AM73" s="117"/>
      <c r="AN73" s="118">
        <f>SUM(AG73,AT73)</f>
        <v>0</v>
      </c>
      <c r="AO73" s="117"/>
      <c r="AP73" s="117"/>
      <c r="AQ73" s="119" t="s">
        <v>79</v>
      </c>
      <c r="AR73" s="120"/>
      <c r="AS73" s="121">
        <v>0</v>
      </c>
      <c r="AT73" s="122">
        <f>ROUND(SUM(AV73:AW73),2)</f>
        <v>0</v>
      </c>
      <c r="AU73" s="123">
        <f>'19 - elektroinstalace m.č...'!P89</f>
        <v>0</v>
      </c>
      <c r="AV73" s="122">
        <f>'19 - elektroinstalace m.č...'!J33</f>
        <v>0</v>
      </c>
      <c r="AW73" s="122">
        <f>'19 - elektroinstalace m.č...'!J34</f>
        <v>0</v>
      </c>
      <c r="AX73" s="122">
        <f>'19 - elektroinstalace m.č...'!J35</f>
        <v>0</v>
      </c>
      <c r="AY73" s="122">
        <f>'19 - elektroinstalace m.č...'!J36</f>
        <v>0</v>
      </c>
      <c r="AZ73" s="122">
        <f>'19 - elektroinstalace m.č...'!F33</f>
        <v>0</v>
      </c>
      <c r="BA73" s="122">
        <f>'19 - elektroinstalace m.č...'!F34</f>
        <v>0</v>
      </c>
      <c r="BB73" s="122">
        <f>'19 - elektroinstalace m.č...'!F35</f>
        <v>0</v>
      </c>
      <c r="BC73" s="122">
        <f>'19 - elektroinstalace m.č...'!F36</f>
        <v>0</v>
      </c>
      <c r="BD73" s="124">
        <f>'19 - elektroinstalace m.č...'!F37</f>
        <v>0</v>
      </c>
      <c r="BE73" s="7"/>
      <c r="BT73" s="125" t="s">
        <v>80</v>
      </c>
      <c r="BV73" s="125" t="s">
        <v>74</v>
      </c>
      <c r="BW73" s="125" t="s">
        <v>135</v>
      </c>
      <c r="BX73" s="125" t="s">
        <v>5</v>
      </c>
      <c r="CL73" s="125" t="s">
        <v>19</v>
      </c>
      <c r="CM73" s="125" t="s">
        <v>82</v>
      </c>
    </row>
    <row r="74" s="7" customFormat="1" ht="16.5" customHeight="1">
      <c r="A74" s="113" t="s">
        <v>76</v>
      </c>
      <c r="B74" s="114"/>
      <c r="C74" s="115"/>
      <c r="D74" s="116" t="s">
        <v>136</v>
      </c>
      <c r="E74" s="116"/>
      <c r="F74" s="116"/>
      <c r="G74" s="116"/>
      <c r="H74" s="116"/>
      <c r="I74" s="117"/>
      <c r="J74" s="116" t="s">
        <v>137</v>
      </c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8">
        <f>'20 - elektroinstalace m.č...'!J30</f>
        <v>0</v>
      </c>
      <c r="AH74" s="117"/>
      <c r="AI74" s="117"/>
      <c r="AJ74" s="117"/>
      <c r="AK74" s="117"/>
      <c r="AL74" s="117"/>
      <c r="AM74" s="117"/>
      <c r="AN74" s="118">
        <f>SUM(AG74,AT74)</f>
        <v>0</v>
      </c>
      <c r="AO74" s="117"/>
      <c r="AP74" s="117"/>
      <c r="AQ74" s="119" t="s">
        <v>79</v>
      </c>
      <c r="AR74" s="120"/>
      <c r="AS74" s="121">
        <v>0</v>
      </c>
      <c r="AT74" s="122">
        <f>ROUND(SUM(AV74:AW74),2)</f>
        <v>0</v>
      </c>
      <c r="AU74" s="123">
        <f>'20 - elektroinstalace m.č...'!P89</f>
        <v>0</v>
      </c>
      <c r="AV74" s="122">
        <f>'20 - elektroinstalace m.č...'!J33</f>
        <v>0</v>
      </c>
      <c r="AW74" s="122">
        <f>'20 - elektroinstalace m.č...'!J34</f>
        <v>0</v>
      </c>
      <c r="AX74" s="122">
        <f>'20 - elektroinstalace m.č...'!J35</f>
        <v>0</v>
      </c>
      <c r="AY74" s="122">
        <f>'20 - elektroinstalace m.č...'!J36</f>
        <v>0</v>
      </c>
      <c r="AZ74" s="122">
        <f>'20 - elektroinstalace m.č...'!F33</f>
        <v>0</v>
      </c>
      <c r="BA74" s="122">
        <f>'20 - elektroinstalace m.č...'!F34</f>
        <v>0</v>
      </c>
      <c r="BB74" s="122">
        <f>'20 - elektroinstalace m.č...'!F35</f>
        <v>0</v>
      </c>
      <c r="BC74" s="122">
        <f>'20 - elektroinstalace m.č...'!F36</f>
        <v>0</v>
      </c>
      <c r="BD74" s="124">
        <f>'20 - elektroinstalace m.č...'!F37</f>
        <v>0</v>
      </c>
      <c r="BE74" s="7"/>
      <c r="BT74" s="125" t="s">
        <v>80</v>
      </c>
      <c r="BV74" s="125" t="s">
        <v>74</v>
      </c>
      <c r="BW74" s="125" t="s">
        <v>138</v>
      </c>
      <c r="BX74" s="125" t="s">
        <v>5</v>
      </c>
      <c r="CL74" s="125" t="s">
        <v>19</v>
      </c>
      <c r="CM74" s="125" t="s">
        <v>82</v>
      </c>
    </row>
    <row r="75" s="7" customFormat="1" ht="16.5" customHeight="1">
      <c r="A75" s="113" t="s">
        <v>76</v>
      </c>
      <c r="B75" s="114"/>
      <c r="C75" s="115"/>
      <c r="D75" s="116" t="s">
        <v>7</v>
      </c>
      <c r="E75" s="116"/>
      <c r="F75" s="116"/>
      <c r="G75" s="116"/>
      <c r="H75" s="116"/>
      <c r="I75" s="117"/>
      <c r="J75" s="116" t="s">
        <v>139</v>
      </c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8">
        <f>'21 - elektroinstalace m.č...'!J30</f>
        <v>0</v>
      </c>
      <c r="AH75" s="117"/>
      <c r="AI75" s="117"/>
      <c r="AJ75" s="117"/>
      <c r="AK75" s="117"/>
      <c r="AL75" s="117"/>
      <c r="AM75" s="117"/>
      <c r="AN75" s="118">
        <f>SUM(AG75,AT75)</f>
        <v>0</v>
      </c>
      <c r="AO75" s="117"/>
      <c r="AP75" s="117"/>
      <c r="AQ75" s="119" t="s">
        <v>79</v>
      </c>
      <c r="AR75" s="120"/>
      <c r="AS75" s="121">
        <v>0</v>
      </c>
      <c r="AT75" s="122">
        <f>ROUND(SUM(AV75:AW75),2)</f>
        <v>0</v>
      </c>
      <c r="AU75" s="123">
        <f>'21 - elektroinstalace m.č...'!P89</f>
        <v>0</v>
      </c>
      <c r="AV75" s="122">
        <f>'21 - elektroinstalace m.č...'!J33</f>
        <v>0</v>
      </c>
      <c r="AW75" s="122">
        <f>'21 - elektroinstalace m.č...'!J34</f>
        <v>0</v>
      </c>
      <c r="AX75" s="122">
        <f>'21 - elektroinstalace m.č...'!J35</f>
        <v>0</v>
      </c>
      <c r="AY75" s="122">
        <f>'21 - elektroinstalace m.č...'!J36</f>
        <v>0</v>
      </c>
      <c r="AZ75" s="122">
        <f>'21 - elektroinstalace m.č...'!F33</f>
        <v>0</v>
      </c>
      <c r="BA75" s="122">
        <f>'21 - elektroinstalace m.č...'!F34</f>
        <v>0</v>
      </c>
      <c r="BB75" s="122">
        <f>'21 - elektroinstalace m.č...'!F35</f>
        <v>0</v>
      </c>
      <c r="BC75" s="122">
        <f>'21 - elektroinstalace m.č...'!F36</f>
        <v>0</v>
      </c>
      <c r="BD75" s="124">
        <f>'21 - elektroinstalace m.č...'!F37</f>
        <v>0</v>
      </c>
      <c r="BE75" s="7"/>
      <c r="BT75" s="125" t="s">
        <v>80</v>
      </c>
      <c r="BV75" s="125" t="s">
        <v>74</v>
      </c>
      <c r="BW75" s="125" t="s">
        <v>140</v>
      </c>
      <c r="BX75" s="125" t="s">
        <v>5</v>
      </c>
      <c r="CL75" s="125" t="s">
        <v>19</v>
      </c>
      <c r="CM75" s="125" t="s">
        <v>82</v>
      </c>
    </row>
    <row r="76" s="7" customFormat="1" ht="16.5" customHeight="1">
      <c r="A76" s="113" t="s">
        <v>76</v>
      </c>
      <c r="B76" s="114"/>
      <c r="C76" s="115"/>
      <c r="D76" s="116" t="s">
        <v>141</v>
      </c>
      <c r="E76" s="116"/>
      <c r="F76" s="116"/>
      <c r="G76" s="116"/>
      <c r="H76" s="116"/>
      <c r="I76" s="117"/>
      <c r="J76" s="116" t="s">
        <v>142</v>
      </c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8">
        <f>'22 - elektroinstalace m.č...'!J30</f>
        <v>0</v>
      </c>
      <c r="AH76" s="117"/>
      <c r="AI76" s="117"/>
      <c r="AJ76" s="117"/>
      <c r="AK76" s="117"/>
      <c r="AL76" s="117"/>
      <c r="AM76" s="117"/>
      <c r="AN76" s="118">
        <f>SUM(AG76,AT76)</f>
        <v>0</v>
      </c>
      <c r="AO76" s="117"/>
      <c r="AP76" s="117"/>
      <c r="AQ76" s="119" t="s">
        <v>79</v>
      </c>
      <c r="AR76" s="120"/>
      <c r="AS76" s="121">
        <v>0</v>
      </c>
      <c r="AT76" s="122">
        <f>ROUND(SUM(AV76:AW76),2)</f>
        <v>0</v>
      </c>
      <c r="AU76" s="123">
        <f>'22 - elektroinstalace m.č...'!P89</f>
        <v>0</v>
      </c>
      <c r="AV76" s="122">
        <f>'22 - elektroinstalace m.č...'!J33</f>
        <v>0</v>
      </c>
      <c r="AW76" s="122">
        <f>'22 - elektroinstalace m.č...'!J34</f>
        <v>0</v>
      </c>
      <c r="AX76" s="122">
        <f>'22 - elektroinstalace m.č...'!J35</f>
        <v>0</v>
      </c>
      <c r="AY76" s="122">
        <f>'22 - elektroinstalace m.č...'!J36</f>
        <v>0</v>
      </c>
      <c r="AZ76" s="122">
        <f>'22 - elektroinstalace m.č...'!F33</f>
        <v>0</v>
      </c>
      <c r="BA76" s="122">
        <f>'22 - elektroinstalace m.č...'!F34</f>
        <v>0</v>
      </c>
      <c r="BB76" s="122">
        <f>'22 - elektroinstalace m.č...'!F35</f>
        <v>0</v>
      </c>
      <c r="BC76" s="122">
        <f>'22 - elektroinstalace m.č...'!F36</f>
        <v>0</v>
      </c>
      <c r="BD76" s="124">
        <f>'22 - elektroinstalace m.č...'!F37</f>
        <v>0</v>
      </c>
      <c r="BE76" s="7"/>
      <c r="BT76" s="125" t="s">
        <v>80</v>
      </c>
      <c r="BV76" s="125" t="s">
        <v>74</v>
      </c>
      <c r="BW76" s="125" t="s">
        <v>143</v>
      </c>
      <c r="BX76" s="125" t="s">
        <v>5</v>
      </c>
      <c r="CL76" s="125" t="s">
        <v>19</v>
      </c>
      <c r="CM76" s="125" t="s">
        <v>82</v>
      </c>
    </row>
    <row r="77" s="7" customFormat="1" ht="16.5" customHeight="1">
      <c r="A77" s="113" t="s">
        <v>76</v>
      </c>
      <c r="B77" s="114"/>
      <c r="C77" s="115"/>
      <c r="D77" s="116" t="s">
        <v>144</v>
      </c>
      <c r="E77" s="116"/>
      <c r="F77" s="116"/>
      <c r="G77" s="116"/>
      <c r="H77" s="116"/>
      <c r="I77" s="117"/>
      <c r="J77" s="116" t="s">
        <v>145</v>
      </c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8">
        <f>'23 - elektroinstalace m.č...'!J30</f>
        <v>0</v>
      </c>
      <c r="AH77" s="117"/>
      <c r="AI77" s="117"/>
      <c r="AJ77" s="117"/>
      <c r="AK77" s="117"/>
      <c r="AL77" s="117"/>
      <c r="AM77" s="117"/>
      <c r="AN77" s="118">
        <f>SUM(AG77,AT77)</f>
        <v>0</v>
      </c>
      <c r="AO77" s="117"/>
      <c r="AP77" s="117"/>
      <c r="AQ77" s="119" t="s">
        <v>79</v>
      </c>
      <c r="AR77" s="120"/>
      <c r="AS77" s="121">
        <v>0</v>
      </c>
      <c r="AT77" s="122">
        <f>ROUND(SUM(AV77:AW77),2)</f>
        <v>0</v>
      </c>
      <c r="AU77" s="123">
        <f>'23 - elektroinstalace m.č...'!P89</f>
        <v>0</v>
      </c>
      <c r="AV77" s="122">
        <f>'23 - elektroinstalace m.č...'!J33</f>
        <v>0</v>
      </c>
      <c r="AW77" s="122">
        <f>'23 - elektroinstalace m.č...'!J34</f>
        <v>0</v>
      </c>
      <c r="AX77" s="122">
        <f>'23 - elektroinstalace m.č...'!J35</f>
        <v>0</v>
      </c>
      <c r="AY77" s="122">
        <f>'23 - elektroinstalace m.č...'!J36</f>
        <v>0</v>
      </c>
      <c r="AZ77" s="122">
        <f>'23 - elektroinstalace m.č...'!F33</f>
        <v>0</v>
      </c>
      <c r="BA77" s="122">
        <f>'23 - elektroinstalace m.č...'!F34</f>
        <v>0</v>
      </c>
      <c r="BB77" s="122">
        <f>'23 - elektroinstalace m.č...'!F35</f>
        <v>0</v>
      </c>
      <c r="BC77" s="122">
        <f>'23 - elektroinstalace m.č...'!F36</f>
        <v>0</v>
      </c>
      <c r="BD77" s="124">
        <f>'23 - elektroinstalace m.č...'!F37</f>
        <v>0</v>
      </c>
      <c r="BE77" s="7"/>
      <c r="BT77" s="125" t="s">
        <v>80</v>
      </c>
      <c r="BV77" s="125" t="s">
        <v>74</v>
      </c>
      <c r="BW77" s="125" t="s">
        <v>146</v>
      </c>
      <c r="BX77" s="125" t="s">
        <v>5</v>
      </c>
      <c r="CL77" s="125" t="s">
        <v>19</v>
      </c>
      <c r="CM77" s="125" t="s">
        <v>82</v>
      </c>
    </row>
    <row r="78" s="7" customFormat="1" ht="16.5" customHeight="1">
      <c r="A78" s="113" t="s">
        <v>76</v>
      </c>
      <c r="B78" s="114"/>
      <c r="C78" s="115"/>
      <c r="D78" s="116" t="s">
        <v>147</v>
      </c>
      <c r="E78" s="116"/>
      <c r="F78" s="116"/>
      <c r="G78" s="116"/>
      <c r="H78" s="116"/>
      <c r="I78" s="117"/>
      <c r="J78" s="116" t="s">
        <v>148</v>
      </c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8">
        <f>'24 - elektroinstalace m.č...'!J30</f>
        <v>0</v>
      </c>
      <c r="AH78" s="117"/>
      <c r="AI78" s="117"/>
      <c r="AJ78" s="117"/>
      <c r="AK78" s="117"/>
      <c r="AL78" s="117"/>
      <c r="AM78" s="117"/>
      <c r="AN78" s="118">
        <f>SUM(AG78,AT78)</f>
        <v>0</v>
      </c>
      <c r="AO78" s="117"/>
      <c r="AP78" s="117"/>
      <c r="AQ78" s="119" t="s">
        <v>79</v>
      </c>
      <c r="AR78" s="120"/>
      <c r="AS78" s="121">
        <v>0</v>
      </c>
      <c r="AT78" s="122">
        <f>ROUND(SUM(AV78:AW78),2)</f>
        <v>0</v>
      </c>
      <c r="AU78" s="123">
        <f>'24 - elektroinstalace m.č...'!P89</f>
        <v>0</v>
      </c>
      <c r="AV78" s="122">
        <f>'24 - elektroinstalace m.č...'!J33</f>
        <v>0</v>
      </c>
      <c r="AW78" s="122">
        <f>'24 - elektroinstalace m.č...'!J34</f>
        <v>0</v>
      </c>
      <c r="AX78" s="122">
        <f>'24 - elektroinstalace m.č...'!J35</f>
        <v>0</v>
      </c>
      <c r="AY78" s="122">
        <f>'24 - elektroinstalace m.č...'!J36</f>
        <v>0</v>
      </c>
      <c r="AZ78" s="122">
        <f>'24 - elektroinstalace m.č...'!F33</f>
        <v>0</v>
      </c>
      <c r="BA78" s="122">
        <f>'24 - elektroinstalace m.č...'!F34</f>
        <v>0</v>
      </c>
      <c r="BB78" s="122">
        <f>'24 - elektroinstalace m.č...'!F35</f>
        <v>0</v>
      </c>
      <c r="BC78" s="122">
        <f>'24 - elektroinstalace m.č...'!F36</f>
        <v>0</v>
      </c>
      <c r="BD78" s="124">
        <f>'24 - elektroinstalace m.č...'!F37</f>
        <v>0</v>
      </c>
      <c r="BE78" s="7"/>
      <c r="BT78" s="125" t="s">
        <v>80</v>
      </c>
      <c r="BV78" s="125" t="s">
        <v>74</v>
      </c>
      <c r="BW78" s="125" t="s">
        <v>149</v>
      </c>
      <c r="BX78" s="125" t="s">
        <v>5</v>
      </c>
      <c r="CL78" s="125" t="s">
        <v>19</v>
      </c>
      <c r="CM78" s="125" t="s">
        <v>82</v>
      </c>
    </row>
    <row r="79" s="7" customFormat="1" ht="24.75" customHeight="1">
      <c r="A79" s="113" t="s">
        <v>76</v>
      </c>
      <c r="B79" s="114"/>
      <c r="C79" s="115"/>
      <c r="D79" s="116" t="s">
        <v>150</v>
      </c>
      <c r="E79" s="116"/>
      <c r="F79" s="116"/>
      <c r="G79" s="116"/>
      <c r="H79" s="116"/>
      <c r="I79" s="117"/>
      <c r="J79" s="116" t="s">
        <v>151</v>
      </c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8">
        <f>'25 - elektroinstalace m.č...'!J30</f>
        <v>0</v>
      </c>
      <c r="AH79" s="117"/>
      <c r="AI79" s="117"/>
      <c r="AJ79" s="117"/>
      <c r="AK79" s="117"/>
      <c r="AL79" s="117"/>
      <c r="AM79" s="117"/>
      <c r="AN79" s="118">
        <f>SUM(AG79,AT79)</f>
        <v>0</v>
      </c>
      <c r="AO79" s="117"/>
      <c r="AP79" s="117"/>
      <c r="AQ79" s="119" t="s">
        <v>79</v>
      </c>
      <c r="AR79" s="120"/>
      <c r="AS79" s="126">
        <v>0</v>
      </c>
      <c r="AT79" s="127">
        <f>ROUND(SUM(AV79:AW79),2)</f>
        <v>0</v>
      </c>
      <c r="AU79" s="128">
        <f>'25 - elektroinstalace m.č...'!P90</f>
        <v>0</v>
      </c>
      <c r="AV79" s="127">
        <f>'25 - elektroinstalace m.č...'!J33</f>
        <v>0</v>
      </c>
      <c r="AW79" s="127">
        <f>'25 - elektroinstalace m.č...'!J34</f>
        <v>0</v>
      </c>
      <c r="AX79" s="127">
        <f>'25 - elektroinstalace m.č...'!J35</f>
        <v>0</v>
      </c>
      <c r="AY79" s="127">
        <f>'25 - elektroinstalace m.č...'!J36</f>
        <v>0</v>
      </c>
      <c r="AZ79" s="127">
        <f>'25 - elektroinstalace m.č...'!F33</f>
        <v>0</v>
      </c>
      <c r="BA79" s="127">
        <f>'25 - elektroinstalace m.č...'!F34</f>
        <v>0</v>
      </c>
      <c r="BB79" s="127">
        <f>'25 - elektroinstalace m.č...'!F35</f>
        <v>0</v>
      </c>
      <c r="BC79" s="127">
        <f>'25 - elektroinstalace m.č...'!F36</f>
        <v>0</v>
      </c>
      <c r="BD79" s="129">
        <f>'25 - elektroinstalace m.č...'!F37</f>
        <v>0</v>
      </c>
      <c r="BE79" s="7"/>
      <c r="BT79" s="125" t="s">
        <v>80</v>
      </c>
      <c r="BV79" s="125" t="s">
        <v>74</v>
      </c>
      <c r="BW79" s="125" t="s">
        <v>152</v>
      </c>
      <c r="BX79" s="125" t="s">
        <v>5</v>
      </c>
      <c r="CL79" s="125" t="s">
        <v>19</v>
      </c>
      <c r="CM79" s="125" t="s">
        <v>82</v>
      </c>
    </row>
    <row r="80" s="2" customFormat="1" ht="30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6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6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</row>
  </sheetData>
  <sheetProtection sheet="1" formatColumns="0" formatRows="0" objects="1" scenarios="1" spinCount="100000" saltValue="iZbpXbLPtNzTA3y5y7a3TssOBN7LpLqtgYboKyc9fD9TmX4Q826jdXNVZXrIuzzOoCKehsA/fZROlMe70sbuLg==" hashValue="rXGbKMA5nyBimrNvx4IkpTn6n+KO1YFbl3O0MSPqyx7AoX4IpiJAlpB3gtZuCHGAOejMzfhCMJj60UvlMPTWUQ==" algorithmName="SHA-512" password="80EB"/>
  <mergeCells count="138">
    <mergeCell ref="I52:AF52"/>
    <mergeCell ref="J61:AF61"/>
    <mergeCell ref="J72:AF72"/>
    <mergeCell ref="J73:AF73"/>
    <mergeCell ref="J75:AF75"/>
    <mergeCell ref="J74:AF74"/>
    <mergeCell ref="J76:AF76"/>
    <mergeCell ref="J55:AF55"/>
    <mergeCell ref="J77:AF77"/>
    <mergeCell ref="J56:AF56"/>
    <mergeCell ref="J57:AF57"/>
    <mergeCell ref="J70:AF70"/>
    <mergeCell ref="J62:AF62"/>
    <mergeCell ref="J69:AF69"/>
    <mergeCell ref="J58:AF58"/>
    <mergeCell ref="J68:AF68"/>
    <mergeCell ref="J59:AF59"/>
    <mergeCell ref="J67:AF67"/>
    <mergeCell ref="J66:AF66"/>
    <mergeCell ref="J78:AF78"/>
    <mergeCell ref="J65:AF65"/>
    <mergeCell ref="J60:AF60"/>
    <mergeCell ref="J64:AF64"/>
    <mergeCell ref="J63:AF63"/>
    <mergeCell ref="J71:AF71"/>
    <mergeCell ref="L45:AO45"/>
    <mergeCell ref="J79:AF79"/>
    <mergeCell ref="AM47:AN47"/>
    <mergeCell ref="AG52:AM52"/>
    <mergeCell ref="AG55:AM55"/>
    <mergeCell ref="AG56:AM56"/>
    <mergeCell ref="AG57:AM57"/>
    <mergeCell ref="AG58:AM58"/>
    <mergeCell ref="AG59:AM59"/>
    <mergeCell ref="AG60:AM60"/>
    <mergeCell ref="AG54:AM54"/>
    <mergeCell ref="AG61:AM61"/>
    <mergeCell ref="AN61:AP61"/>
    <mergeCell ref="AG62:AM62"/>
    <mergeCell ref="AN62:AP62"/>
    <mergeCell ref="AN63:AP63"/>
    <mergeCell ref="AG63:AM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52:AP52"/>
    <mergeCell ref="AN55:AP55"/>
    <mergeCell ref="AN56:AP56"/>
    <mergeCell ref="AN57:AP57"/>
    <mergeCell ref="AN58:AP58"/>
    <mergeCell ref="AN59:AP59"/>
    <mergeCell ref="AN60:AP60"/>
    <mergeCell ref="AN54:AP54"/>
    <mergeCell ref="C52:G52"/>
    <mergeCell ref="D66:H66"/>
    <mergeCell ref="D64:H64"/>
    <mergeCell ref="D65:H65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77:H77"/>
    <mergeCell ref="D63:H63"/>
    <mergeCell ref="D62:H62"/>
    <mergeCell ref="D78:H78"/>
    <mergeCell ref="D61:H61"/>
    <mergeCell ref="D60:H60"/>
    <mergeCell ref="D58:H58"/>
    <mergeCell ref="D55:H55"/>
    <mergeCell ref="D57:H57"/>
    <mergeCell ref="D56:H56"/>
    <mergeCell ref="D59:H59"/>
    <mergeCell ref="D79:H79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M49:AP49"/>
    <mergeCell ref="AS49:AT51"/>
    <mergeCell ref="AM50:AP50"/>
    <mergeCell ref="AR2:BE2"/>
  </mergeCells>
  <hyperlinks>
    <hyperlink ref="A55" location="'01 - m.č. 202 a 210 - sta...'!C2" display="/"/>
    <hyperlink ref="A56" location="'02 - m.č. 204 - stavební ...'!C2" display="/"/>
    <hyperlink ref="A57" location="'03 - m.č. 205 - stavební ...'!C2" display="/"/>
    <hyperlink ref="A58" location="'04 - m.č. 206 - stavební ...'!C2" display="/"/>
    <hyperlink ref="A59" location="'05 - m.č. 207 - stavební ...'!C2" display="/"/>
    <hyperlink ref="A60" location="'06 - m.č. 208 - stavební ...'!C2" display="/"/>
    <hyperlink ref="A61" location="'07 - m.č. 209 - stavební ...'!C2" display="/"/>
    <hyperlink ref="A62" location="'08 - m.č. 211 - stavební ...'!C2" display="/"/>
    <hyperlink ref="A63" location="'09 - m.č. 212 - stavební ...'!C2" display="/"/>
    <hyperlink ref="A64" location="'10 - m.č. 213 - stavební ...'!C2" display="/"/>
    <hyperlink ref="A65" location="'11 - m.č. 214 - stavební ...'!C2" display="/"/>
    <hyperlink ref="A66" location="'12 - m.č. 216 - stavební ...'!C2" display="/"/>
    <hyperlink ref="A67" location="'13 - podlaha chodby 3.NP ...'!C2" display="/"/>
    <hyperlink ref="A68" location="'14 - elektroinstalace m.č...'!C2" display="/"/>
    <hyperlink ref="A69" location="'15 - elektroinstalace m.č...'!C2" display="/"/>
    <hyperlink ref="A70" location="'16 - elektroinstalace m.č...'!C2" display="/"/>
    <hyperlink ref="A71" location="'17 - elektroinstalace m.č...'!C2" display="/"/>
    <hyperlink ref="A72" location="'18 - elektroinstalace m.č...'!C2" display="/"/>
    <hyperlink ref="A73" location="'19 - elektroinstalace m.č...'!C2" display="/"/>
    <hyperlink ref="A74" location="'20 - elektroinstalace m.č...'!C2" display="/"/>
    <hyperlink ref="A75" location="'21 - elektroinstalace m.č...'!C2" display="/"/>
    <hyperlink ref="A76" location="'22 - elektroinstalace m.č...'!C2" display="/"/>
    <hyperlink ref="A77" location="'23 - elektroinstalace m.č...'!C2" display="/"/>
    <hyperlink ref="A78" location="'24 - elektroinstalace m.č...'!C2" display="/"/>
    <hyperlink ref="A79" location="'25 - elektroinstalace m.č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ROUND((SUM(BE92:BE309)),  2)</f>
        <v>0</v>
      </c>
      <c r="G33" s="40"/>
      <c r="H33" s="40"/>
      <c r="I33" s="150">
        <v>0.20999999999999999</v>
      </c>
      <c r="J33" s="149">
        <f>ROUND(((SUM(BE92:BE309))*I33),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ROUND((SUM(BF92:BF309)),  2)</f>
        <v>0</v>
      </c>
      <c r="G34" s="40"/>
      <c r="H34" s="40"/>
      <c r="I34" s="150">
        <v>0.14999999999999999</v>
      </c>
      <c r="J34" s="149">
        <f>ROUND(((SUM(BF92:BF309))*I34),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ROUND((SUM(BG92:BG309)),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ROUND((SUM(BH92:BH309)),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ROUND((SUM(BI92:BI309)),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m.č. 202 a 210 -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160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161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162</v>
      </c>
      <c r="E62" s="176"/>
      <c r="F62" s="176"/>
      <c r="G62" s="176"/>
      <c r="H62" s="176"/>
      <c r="I62" s="176"/>
      <c r="J62" s="177">
        <f>J120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163</v>
      </c>
      <c r="E63" s="176"/>
      <c r="F63" s="176"/>
      <c r="G63" s="176"/>
      <c r="H63" s="176"/>
      <c r="I63" s="176"/>
      <c r="J63" s="177">
        <f>J147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164</v>
      </c>
      <c r="E64" s="176"/>
      <c r="F64" s="176"/>
      <c r="G64" s="176"/>
      <c r="H64" s="176"/>
      <c r="I64" s="176"/>
      <c r="J64" s="177">
        <f>J159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165</v>
      </c>
      <c r="E65" s="170"/>
      <c r="F65" s="170"/>
      <c r="G65" s="170"/>
      <c r="H65" s="170"/>
      <c r="I65" s="170"/>
      <c r="J65" s="171">
        <f>J162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166</v>
      </c>
      <c r="E66" s="176"/>
      <c r="F66" s="176"/>
      <c r="G66" s="176"/>
      <c r="H66" s="176"/>
      <c r="I66" s="176"/>
      <c r="J66" s="177">
        <f>J163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167</v>
      </c>
      <c r="E67" s="176"/>
      <c r="F67" s="176"/>
      <c r="G67" s="176"/>
      <c r="H67" s="176"/>
      <c r="I67" s="176"/>
      <c r="J67" s="177">
        <f>J176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168</v>
      </c>
      <c r="E68" s="176"/>
      <c r="F68" s="176"/>
      <c r="G68" s="176"/>
      <c r="H68" s="176"/>
      <c r="I68" s="176"/>
      <c r="J68" s="177">
        <f>J197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169</v>
      </c>
      <c r="E69" s="176"/>
      <c r="F69" s="176"/>
      <c r="G69" s="176"/>
      <c r="H69" s="176"/>
      <c r="I69" s="176"/>
      <c r="J69" s="177">
        <f>J244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170</v>
      </c>
      <c r="E70" s="176"/>
      <c r="F70" s="176"/>
      <c r="G70" s="176"/>
      <c r="H70" s="176"/>
      <c r="I70" s="176"/>
      <c r="J70" s="177">
        <f>J266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171</v>
      </c>
      <c r="E71" s="170"/>
      <c r="F71" s="170"/>
      <c r="G71" s="170"/>
      <c r="H71" s="170"/>
      <c r="I71" s="170"/>
      <c r="J71" s="171">
        <f>J307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172</v>
      </c>
      <c r="E72" s="176"/>
      <c r="F72" s="176"/>
      <c r="G72" s="176"/>
      <c r="H72" s="176"/>
      <c r="I72" s="176"/>
      <c r="J72" s="177">
        <f>J308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ZŠ Pionýrů, Sokolov - Oprava elektroinstalace učeben v 2.NP 2. stupně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01 - m.č. 202 a 210 - stavební část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Sokolov, Pionýrů 1614</v>
      </c>
      <c r="G86" s="42"/>
      <c r="H86" s="42"/>
      <c r="I86" s="34" t="s">
        <v>23</v>
      </c>
      <c r="J86" s="74" t="str">
        <f>IF(J12="","",J12)</f>
        <v>8. 2. 2024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Město Sokolov</v>
      </c>
      <c r="G88" s="42"/>
      <c r="H88" s="42"/>
      <c r="I88" s="34" t="s">
        <v>31</v>
      </c>
      <c r="J88" s="38" t="str">
        <f>E21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Michal Kubelka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174</v>
      </c>
      <c r="D91" s="182" t="s">
        <v>57</v>
      </c>
      <c r="E91" s="182" t="s">
        <v>53</v>
      </c>
      <c r="F91" s="182" t="s">
        <v>54</v>
      </c>
      <c r="G91" s="182" t="s">
        <v>175</v>
      </c>
      <c r="H91" s="182" t="s">
        <v>176</v>
      </c>
      <c r="I91" s="182" t="s">
        <v>177</v>
      </c>
      <c r="J91" s="182" t="s">
        <v>158</v>
      </c>
      <c r="K91" s="183" t="s">
        <v>178</v>
      </c>
      <c r="L91" s="184"/>
      <c r="M91" s="94" t="s">
        <v>19</v>
      </c>
      <c r="N91" s="95" t="s">
        <v>42</v>
      </c>
      <c r="O91" s="95" t="s">
        <v>179</v>
      </c>
      <c r="P91" s="95" t="s">
        <v>180</v>
      </c>
      <c r="Q91" s="95" t="s">
        <v>181</v>
      </c>
      <c r="R91" s="95" t="s">
        <v>182</v>
      </c>
      <c r="S91" s="95" t="s">
        <v>183</v>
      </c>
      <c r="T91" s="96" t="s">
        <v>184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185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P93+P162+P307</f>
        <v>0</v>
      </c>
      <c r="Q92" s="98"/>
      <c r="R92" s="187">
        <f>R93+R162+R307</f>
        <v>8.2587985400000008</v>
      </c>
      <c r="S92" s="98"/>
      <c r="T92" s="188">
        <f>T93+T162+T307</f>
        <v>2.49091862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89">
        <f>BK93+BK162+BK307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186</v>
      </c>
      <c r="F93" s="193" t="s">
        <v>187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P94+P120+P147+P159</f>
        <v>0</v>
      </c>
      <c r="Q93" s="198"/>
      <c r="R93" s="199">
        <f>R94+R120+R147+R159</f>
        <v>3.95355444</v>
      </c>
      <c r="S93" s="198"/>
      <c r="T93" s="200">
        <f>T94+T120+T147+T159</f>
        <v>2.0297320000000001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188</v>
      </c>
      <c r="BK93" s="203">
        <f>BK94+BK120+BK147+BK159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189</v>
      </c>
      <c r="F94" s="204" t="s">
        <v>190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SUM(P95:P119)</f>
        <v>0</v>
      </c>
      <c r="Q94" s="198"/>
      <c r="R94" s="199">
        <f>SUM(R95:R119)</f>
        <v>3.9302845</v>
      </c>
      <c r="S94" s="198"/>
      <c r="T94" s="200">
        <f>SUM(T95:T119)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188</v>
      </c>
      <c r="BK94" s="203">
        <f>SUM(BK95:BK119)</f>
        <v>0</v>
      </c>
    </row>
    <row r="95" s="2" customFormat="1" ht="24.15" customHeight="1">
      <c r="A95" s="40"/>
      <c r="B95" s="41"/>
      <c r="C95" s="206" t="s">
        <v>80</v>
      </c>
      <c r="D95" s="206" t="s">
        <v>191</v>
      </c>
      <c r="E95" s="207" t="s">
        <v>192</v>
      </c>
      <c r="F95" s="208" t="s">
        <v>193</v>
      </c>
      <c r="G95" s="209" t="s">
        <v>194</v>
      </c>
      <c r="H95" s="210">
        <v>164.113</v>
      </c>
      <c r="I95" s="211"/>
      <c r="J95" s="212">
        <f>ROUND(I95*H95,2)</f>
        <v>0</v>
      </c>
      <c r="K95" s="208" t="s">
        <v>195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0.0051999999999999998</v>
      </c>
      <c r="R95" s="215">
        <f>Q95*H95</f>
        <v>0.85338759999999991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196</v>
      </c>
      <c r="AT95" s="217" t="s">
        <v>191</v>
      </c>
      <c r="AU95" s="217" t="s">
        <v>82</v>
      </c>
      <c r="AY95" s="19" t="s">
        <v>188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196</v>
      </c>
      <c r="BM95" s="217" t="s">
        <v>197</v>
      </c>
    </row>
    <row r="96" s="2" customFormat="1">
      <c r="A96" s="40"/>
      <c r="B96" s="41"/>
      <c r="C96" s="42"/>
      <c r="D96" s="219" t="s">
        <v>198</v>
      </c>
      <c r="E96" s="42"/>
      <c r="F96" s="220" t="s">
        <v>199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198</v>
      </c>
      <c r="AU96" s="19" t="s">
        <v>82</v>
      </c>
    </row>
    <row r="97" s="13" customFormat="1">
      <c r="A97" s="13"/>
      <c r="B97" s="224"/>
      <c r="C97" s="225"/>
      <c r="D97" s="226" t="s">
        <v>200</v>
      </c>
      <c r="E97" s="227" t="s">
        <v>19</v>
      </c>
      <c r="F97" s="228" t="s">
        <v>201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200</v>
      </c>
      <c r="AU97" s="234" t="s">
        <v>82</v>
      </c>
      <c r="AV97" s="13" t="s">
        <v>80</v>
      </c>
      <c r="AW97" s="13" t="s">
        <v>33</v>
      </c>
      <c r="AX97" s="13" t="s">
        <v>72</v>
      </c>
      <c r="AY97" s="234" t="s">
        <v>188</v>
      </c>
    </row>
    <row r="98" s="14" customFormat="1">
      <c r="A98" s="14"/>
      <c r="B98" s="235"/>
      <c r="C98" s="236"/>
      <c r="D98" s="226" t="s">
        <v>200</v>
      </c>
      <c r="E98" s="237" t="s">
        <v>19</v>
      </c>
      <c r="F98" s="238" t="s">
        <v>202</v>
      </c>
      <c r="G98" s="236"/>
      <c r="H98" s="239">
        <v>166.286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200</v>
      </c>
      <c r="AU98" s="245" t="s">
        <v>82</v>
      </c>
      <c r="AV98" s="14" t="s">
        <v>82</v>
      </c>
      <c r="AW98" s="14" t="s">
        <v>33</v>
      </c>
      <c r="AX98" s="14" t="s">
        <v>72</v>
      </c>
      <c r="AY98" s="245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203</v>
      </c>
      <c r="G99" s="236"/>
      <c r="H99" s="239">
        <v>4.4000000000000004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4" customFormat="1">
      <c r="A100" s="14"/>
      <c r="B100" s="235"/>
      <c r="C100" s="236"/>
      <c r="D100" s="226" t="s">
        <v>200</v>
      </c>
      <c r="E100" s="237" t="s">
        <v>19</v>
      </c>
      <c r="F100" s="238" t="s">
        <v>204</v>
      </c>
      <c r="G100" s="236"/>
      <c r="H100" s="239">
        <v>-10.23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200</v>
      </c>
      <c r="AU100" s="245" t="s">
        <v>82</v>
      </c>
      <c r="AV100" s="14" t="s">
        <v>82</v>
      </c>
      <c r="AW100" s="14" t="s">
        <v>33</v>
      </c>
      <c r="AX100" s="14" t="s">
        <v>72</v>
      </c>
      <c r="AY100" s="245" t="s">
        <v>188</v>
      </c>
    </row>
    <row r="101" s="14" customFormat="1">
      <c r="A101" s="14"/>
      <c r="B101" s="235"/>
      <c r="C101" s="236"/>
      <c r="D101" s="226" t="s">
        <v>200</v>
      </c>
      <c r="E101" s="237" t="s">
        <v>19</v>
      </c>
      <c r="F101" s="238" t="s">
        <v>205</v>
      </c>
      <c r="G101" s="236"/>
      <c r="H101" s="239">
        <v>3.657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200</v>
      </c>
      <c r="AU101" s="245" t="s">
        <v>82</v>
      </c>
      <c r="AV101" s="14" t="s">
        <v>82</v>
      </c>
      <c r="AW101" s="14" t="s">
        <v>33</v>
      </c>
      <c r="AX101" s="14" t="s">
        <v>72</v>
      </c>
      <c r="AY101" s="245" t="s">
        <v>188</v>
      </c>
    </row>
    <row r="102" s="15" customFormat="1">
      <c r="A102" s="15"/>
      <c r="B102" s="246"/>
      <c r="C102" s="247"/>
      <c r="D102" s="226" t="s">
        <v>200</v>
      </c>
      <c r="E102" s="248" t="s">
        <v>19</v>
      </c>
      <c r="F102" s="249" t="s">
        <v>206</v>
      </c>
      <c r="G102" s="247"/>
      <c r="H102" s="250">
        <v>164.11300000000003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200</v>
      </c>
      <c r="AU102" s="256" t="s">
        <v>82</v>
      </c>
      <c r="AV102" s="15" t="s">
        <v>196</v>
      </c>
      <c r="AW102" s="15" t="s">
        <v>33</v>
      </c>
      <c r="AX102" s="15" t="s">
        <v>80</v>
      </c>
      <c r="AY102" s="256" t="s">
        <v>188</v>
      </c>
    </row>
    <row r="103" s="2" customFormat="1" ht="24.15" customHeight="1">
      <c r="A103" s="40"/>
      <c r="B103" s="41"/>
      <c r="C103" s="206" t="s">
        <v>82</v>
      </c>
      <c r="D103" s="206" t="s">
        <v>191</v>
      </c>
      <c r="E103" s="207" t="s">
        <v>207</v>
      </c>
      <c r="F103" s="208" t="s">
        <v>208</v>
      </c>
      <c r="G103" s="209" t="s">
        <v>194</v>
      </c>
      <c r="H103" s="210">
        <v>137.328</v>
      </c>
      <c r="I103" s="211"/>
      <c r="J103" s="212">
        <f>ROUND(I103*H103,2)</f>
        <v>0</v>
      </c>
      <c r="K103" s="208" t="s">
        <v>195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0.015599999999999999</v>
      </c>
      <c r="R103" s="215">
        <f>Q103*H103</f>
        <v>2.1423168000000001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196</v>
      </c>
      <c r="AT103" s="217" t="s">
        <v>191</v>
      </c>
      <c r="AU103" s="217" t="s">
        <v>82</v>
      </c>
      <c r="AY103" s="19" t="s">
        <v>188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196</v>
      </c>
      <c r="BM103" s="217" t="s">
        <v>209</v>
      </c>
    </row>
    <row r="104" s="2" customFormat="1">
      <c r="A104" s="40"/>
      <c r="B104" s="41"/>
      <c r="C104" s="42"/>
      <c r="D104" s="219" t="s">
        <v>198</v>
      </c>
      <c r="E104" s="42"/>
      <c r="F104" s="220" t="s">
        <v>210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198</v>
      </c>
      <c r="AU104" s="19" t="s">
        <v>82</v>
      </c>
    </row>
    <row r="105" s="13" customFormat="1">
      <c r="A105" s="13"/>
      <c r="B105" s="224"/>
      <c r="C105" s="225"/>
      <c r="D105" s="226" t="s">
        <v>200</v>
      </c>
      <c r="E105" s="227" t="s">
        <v>19</v>
      </c>
      <c r="F105" s="228" t="s">
        <v>211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200</v>
      </c>
      <c r="AU105" s="234" t="s">
        <v>82</v>
      </c>
      <c r="AV105" s="13" t="s">
        <v>80</v>
      </c>
      <c r="AW105" s="13" t="s">
        <v>33</v>
      </c>
      <c r="AX105" s="13" t="s">
        <v>72</v>
      </c>
      <c r="AY105" s="234" t="s">
        <v>188</v>
      </c>
    </row>
    <row r="106" s="14" customFormat="1">
      <c r="A106" s="14"/>
      <c r="B106" s="235"/>
      <c r="C106" s="236"/>
      <c r="D106" s="226" t="s">
        <v>200</v>
      </c>
      <c r="E106" s="237" t="s">
        <v>19</v>
      </c>
      <c r="F106" s="238" t="s">
        <v>212</v>
      </c>
      <c r="G106" s="236"/>
      <c r="H106" s="239">
        <v>127.26000000000001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200</v>
      </c>
      <c r="AU106" s="245" t="s">
        <v>82</v>
      </c>
      <c r="AV106" s="14" t="s">
        <v>82</v>
      </c>
      <c r="AW106" s="14" t="s">
        <v>33</v>
      </c>
      <c r="AX106" s="14" t="s">
        <v>72</v>
      </c>
      <c r="AY106" s="245" t="s">
        <v>188</v>
      </c>
    </row>
    <row r="107" s="14" customFormat="1">
      <c r="A107" s="14"/>
      <c r="B107" s="235"/>
      <c r="C107" s="236"/>
      <c r="D107" s="226" t="s">
        <v>200</v>
      </c>
      <c r="E107" s="237" t="s">
        <v>19</v>
      </c>
      <c r="F107" s="238" t="s">
        <v>213</v>
      </c>
      <c r="G107" s="236"/>
      <c r="H107" s="239">
        <v>13.199999999999999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200</v>
      </c>
      <c r="AU107" s="245" t="s">
        <v>82</v>
      </c>
      <c r="AV107" s="14" t="s">
        <v>82</v>
      </c>
      <c r="AW107" s="14" t="s">
        <v>33</v>
      </c>
      <c r="AX107" s="14" t="s">
        <v>72</v>
      </c>
      <c r="AY107" s="245" t="s">
        <v>188</v>
      </c>
    </row>
    <row r="108" s="14" customFormat="1">
      <c r="A108" s="14"/>
      <c r="B108" s="235"/>
      <c r="C108" s="236"/>
      <c r="D108" s="226" t="s">
        <v>200</v>
      </c>
      <c r="E108" s="237" t="s">
        <v>19</v>
      </c>
      <c r="F108" s="238" t="s">
        <v>214</v>
      </c>
      <c r="G108" s="236"/>
      <c r="H108" s="239">
        <v>-3.96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200</v>
      </c>
      <c r="AU108" s="245" t="s">
        <v>82</v>
      </c>
      <c r="AV108" s="14" t="s">
        <v>82</v>
      </c>
      <c r="AW108" s="14" t="s">
        <v>33</v>
      </c>
      <c r="AX108" s="14" t="s">
        <v>72</v>
      </c>
      <c r="AY108" s="245" t="s">
        <v>188</v>
      </c>
    </row>
    <row r="109" s="14" customFormat="1">
      <c r="A109" s="14"/>
      <c r="B109" s="235"/>
      <c r="C109" s="236"/>
      <c r="D109" s="226" t="s">
        <v>200</v>
      </c>
      <c r="E109" s="237" t="s">
        <v>19</v>
      </c>
      <c r="F109" s="238" t="s">
        <v>215</v>
      </c>
      <c r="G109" s="236"/>
      <c r="H109" s="239">
        <v>0.82799999999999996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200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188</v>
      </c>
    </row>
    <row r="110" s="15" customFormat="1">
      <c r="A110" s="15"/>
      <c r="B110" s="246"/>
      <c r="C110" s="247"/>
      <c r="D110" s="226" t="s">
        <v>200</v>
      </c>
      <c r="E110" s="248" t="s">
        <v>19</v>
      </c>
      <c r="F110" s="249" t="s">
        <v>206</v>
      </c>
      <c r="G110" s="247"/>
      <c r="H110" s="250">
        <v>137.328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200</v>
      </c>
      <c r="AU110" s="256" t="s">
        <v>82</v>
      </c>
      <c r="AV110" s="15" t="s">
        <v>196</v>
      </c>
      <c r="AW110" s="15" t="s">
        <v>33</v>
      </c>
      <c r="AX110" s="15" t="s">
        <v>80</v>
      </c>
      <c r="AY110" s="256" t="s">
        <v>188</v>
      </c>
    </row>
    <row r="111" s="2" customFormat="1" ht="16.5" customHeight="1">
      <c r="A111" s="40"/>
      <c r="B111" s="41"/>
      <c r="C111" s="206" t="s">
        <v>216</v>
      </c>
      <c r="D111" s="206" t="s">
        <v>191</v>
      </c>
      <c r="E111" s="207" t="s">
        <v>217</v>
      </c>
      <c r="F111" s="208" t="s">
        <v>218</v>
      </c>
      <c r="G111" s="209" t="s">
        <v>194</v>
      </c>
      <c r="H111" s="210">
        <v>219.38499999999999</v>
      </c>
      <c r="I111" s="211"/>
      <c r="J111" s="212">
        <f>ROUND(I111*H111,2)</f>
        <v>0</v>
      </c>
      <c r="K111" s="208" t="s">
        <v>195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0.00025999999999999998</v>
      </c>
      <c r="R111" s="215">
        <f>Q111*H111</f>
        <v>0.057040099999999989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196</v>
      </c>
      <c r="AT111" s="217" t="s">
        <v>191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219</v>
      </c>
    </row>
    <row r="112" s="2" customFormat="1">
      <c r="A112" s="40"/>
      <c r="B112" s="41"/>
      <c r="C112" s="42"/>
      <c r="D112" s="219" t="s">
        <v>198</v>
      </c>
      <c r="E112" s="42"/>
      <c r="F112" s="220" t="s">
        <v>220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198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221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222</v>
      </c>
      <c r="G114" s="236"/>
      <c r="H114" s="239">
        <v>82.057000000000002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3" customFormat="1">
      <c r="A115" s="13"/>
      <c r="B115" s="224"/>
      <c r="C115" s="225"/>
      <c r="D115" s="226" t="s">
        <v>200</v>
      </c>
      <c r="E115" s="227" t="s">
        <v>19</v>
      </c>
      <c r="F115" s="228" t="s">
        <v>223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200</v>
      </c>
      <c r="AU115" s="234" t="s">
        <v>82</v>
      </c>
      <c r="AV115" s="13" t="s">
        <v>80</v>
      </c>
      <c r="AW115" s="13" t="s">
        <v>33</v>
      </c>
      <c r="AX115" s="13" t="s">
        <v>72</v>
      </c>
      <c r="AY115" s="234" t="s">
        <v>188</v>
      </c>
    </row>
    <row r="116" s="14" customFormat="1">
      <c r="A116" s="14"/>
      <c r="B116" s="235"/>
      <c r="C116" s="236"/>
      <c r="D116" s="226" t="s">
        <v>200</v>
      </c>
      <c r="E116" s="237" t="s">
        <v>19</v>
      </c>
      <c r="F116" s="238" t="s">
        <v>224</v>
      </c>
      <c r="G116" s="236"/>
      <c r="H116" s="239">
        <v>137.328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200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188</v>
      </c>
    </row>
    <row r="117" s="15" customFormat="1">
      <c r="A117" s="15"/>
      <c r="B117" s="246"/>
      <c r="C117" s="247"/>
      <c r="D117" s="226" t="s">
        <v>200</v>
      </c>
      <c r="E117" s="248" t="s">
        <v>19</v>
      </c>
      <c r="F117" s="249" t="s">
        <v>206</v>
      </c>
      <c r="G117" s="247"/>
      <c r="H117" s="250">
        <v>219.38499999999999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200</v>
      </c>
      <c r="AU117" s="256" t="s">
        <v>82</v>
      </c>
      <c r="AV117" s="15" t="s">
        <v>196</v>
      </c>
      <c r="AW117" s="15" t="s">
        <v>33</v>
      </c>
      <c r="AX117" s="15" t="s">
        <v>80</v>
      </c>
      <c r="AY117" s="256" t="s">
        <v>188</v>
      </c>
    </row>
    <row r="118" s="2" customFormat="1" ht="16.5" customHeight="1">
      <c r="A118" s="40"/>
      <c r="B118" s="41"/>
      <c r="C118" s="206" t="s">
        <v>196</v>
      </c>
      <c r="D118" s="206" t="s">
        <v>191</v>
      </c>
      <c r="E118" s="207" t="s">
        <v>225</v>
      </c>
      <c r="F118" s="208" t="s">
        <v>226</v>
      </c>
      <c r="G118" s="209" t="s">
        <v>194</v>
      </c>
      <c r="H118" s="210">
        <v>219.38499999999999</v>
      </c>
      <c r="I118" s="211"/>
      <c r="J118" s="212">
        <f>ROUND(I118*H118,2)</f>
        <v>0</v>
      </c>
      <c r="K118" s="208" t="s">
        <v>195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0.0040000000000000001</v>
      </c>
      <c r="R118" s="215">
        <f>Q118*H118</f>
        <v>0.87753999999999999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196</v>
      </c>
      <c r="AT118" s="217" t="s">
        <v>191</v>
      </c>
      <c r="AU118" s="217" t="s">
        <v>82</v>
      </c>
      <c r="AY118" s="19" t="s">
        <v>188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196</v>
      </c>
      <c r="BM118" s="217" t="s">
        <v>227</v>
      </c>
    </row>
    <row r="119" s="2" customFormat="1">
      <c r="A119" s="40"/>
      <c r="B119" s="41"/>
      <c r="C119" s="42"/>
      <c r="D119" s="219" t="s">
        <v>198</v>
      </c>
      <c r="E119" s="42"/>
      <c r="F119" s="220" t="s">
        <v>228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198</v>
      </c>
      <c r="AU119" s="19" t="s">
        <v>82</v>
      </c>
    </row>
    <row r="120" s="12" customFormat="1" ht="22.8" customHeight="1">
      <c r="A120" s="12"/>
      <c r="B120" s="190"/>
      <c r="C120" s="191"/>
      <c r="D120" s="192" t="s">
        <v>71</v>
      </c>
      <c r="E120" s="204" t="s">
        <v>229</v>
      </c>
      <c r="F120" s="204" t="s">
        <v>230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SUM(P121:P146)</f>
        <v>0</v>
      </c>
      <c r="Q120" s="198"/>
      <c r="R120" s="199">
        <f>SUM(R121:R146)</f>
        <v>0.023269940000000003</v>
      </c>
      <c r="S120" s="198"/>
      <c r="T120" s="200">
        <f>SUM(T121:T146)</f>
        <v>2.0297320000000001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80</v>
      </c>
      <c r="AT120" s="202" t="s">
        <v>71</v>
      </c>
      <c r="AU120" s="202" t="s">
        <v>80</v>
      </c>
      <c r="AY120" s="201" t="s">
        <v>188</v>
      </c>
      <c r="BK120" s="203">
        <f>SUM(BK121:BK146)</f>
        <v>0</v>
      </c>
    </row>
    <row r="121" s="2" customFormat="1" ht="24.15" customHeight="1">
      <c r="A121" s="40"/>
      <c r="B121" s="41"/>
      <c r="C121" s="206" t="s">
        <v>231</v>
      </c>
      <c r="D121" s="206" t="s">
        <v>191</v>
      </c>
      <c r="E121" s="207" t="s">
        <v>232</v>
      </c>
      <c r="F121" s="208" t="s">
        <v>233</v>
      </c>
      <c r="G121" s="209" t="s">
        <v>194</v>
      </c>
      <c r="H121" s="210">
        <v>164.113</v>
      </c>
      <c r="I121" s="211"/>
      <c r="J121" s="212">
        <f>ROUND(I121*H121,2)</f>
        <v>0</v>
      </c>
      <c r="K121" s="208" t="s">
        <v>195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0.0040000000000000001</v>
      </c>
      <c r="T121" s="216">
        <f>S121*H121</f>
        <v>0.65645200000000004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196</v>
      </c>
      <c r="AT121" s="217" t="s">
        <v>191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234</v>
      </c>
    </row>
    <row r="122" s="2" customFormat="1">
      <c r="A122" s="40"/>
      <c r="B122" s="41"/>
      <c r="C122" s="42"/>
      <c r="D122" s="219" t="s">
        <v>198</v>
      </c>
      <c r="E122" s="42"/>
      <c r="F122" s="220" t="s">
        <v>235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198</v>
      </c>
      <c r="AU122" s="19" t="s">
        <v>82</v>
      </c>
    </row>
    <row r="123" s="13" customFormat="1">
      <c r="A123" s="13"/>
      <c r="B123" s="224"/>
      <c r="C123" s="225"/>
      <c r="D123" s="226" t="s">
        <v>200</v>
      </c>
      <c r="E123" s="227" t="s">
        <v>19</v>
      </c>
      <c r="F123" s="228" t="s">
        <v>236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200</v>
      </c>
      <c r="AU123" s="234" t="s">
        <v>82</v>
      </c>
      <c r="AV123" s="13" t="s">
        <v>80</v>
      </c>
      <c r="AW123" s="13" t="s">
        <v>33</v>
      </c>
      <c r="AX123" s="13" t="s">
        <v>72</v>
      </c>
      <c r="AY123" s="234" t="s">
        <v>188</v>
      </c>
    </row>
    <row r="124" s="14" customFormat="1">
      <c r="A124" s="14"/>
      <c r="B124" s="235"/>
      <c r="C124" s="236"/>
      <c r="D124" s="226" t="s">
        <v>200</v>
      </c>
      <c r="E124" s="237" t="s">
        <v>19</v>
      </c>
      <c r="F124" s="238" t="s">
        <v>202</v>
      </c>
      <c r="G124" s="236"/>
      <c r="H124" s="239">
        <v>166.286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200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188</v>
      </c>
    </row>
    <row r="125" s="14" customFormat="1">
      <c r="A125" s="14"/>
      <c r="B125" s="235"/>
      <c r="C125" s="236"/>
      <c r="D125" s="226" t="s">
        <v>200</v>
      </c>
      <c r="E125" s="237" t="s">
        <v>19</v>
      </c>
      <c r="F125" s="238" t="s">
        <v>203</v>
      </c>
      <c r="G125" s="236"/>
      <c r="H125" s="239">
        <v>4.4000000000000004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200</v>
      </c>
      <c r="AU125" s="245" t="s">
        <v>82</v>
      </c>
      <c r="AV125" s="14" t="s">
        <v>82</v>
      </c>
      <c r="AW125" s="14" t="s">
        <v>33</v>
      </c>
      <c r="AX125" s="14" t="s">
        <v>72</v>
      </c>
      <c r="AY125" s="245" t="s">
        <v>188</v>
      </c>
    </row>
    <row r="126" s="14" customFormat="1">
      <c r="A126" s="14"/>
      <c r="B126" s="235"/>
      <c r="C126" s="236"/>
      <c r="D126" s="226" t="s">
        <v>200</v>
      </c>
      <c r="E126" s="237" t="s">
        <v>19</v>
      </c>
      <c r="F126" s="238" t="s">
        <v>204</v>
      </c>
      <c r="G126" s="236"/>
      <c r="H126" s="239">
        <v>-10.23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200</v>
      </c>
      <c r="AU126" s="245" t="s">
        <v>82</v>
      </c>
      <c r="AV126" s="14" t="s">
        <v>82</v>
      </c>
      <c r="AW126" s="14" t="s">
        <v>33</v>
      </c>
      <c r="AX126" s="14" t="s">
        <v>72</v>
      </c>
      <c r="AY126" s="245" t="s">
        <v>188</v>
      </c>
    </row>
    <row r="127" s="14" customFormat="1">
      <c r="A127" s="14"/>
      <c r="B127" s="235"/>
      <c r="C127" s="236"/>
      <c r="D127" s="226" t="s">
        <v>200</v>
      </c>
      <c r="E127" s="237" t="s">
        <v>19</v>
      </c>
      <c r="F127" s="238" t="s">
        <v>205</v>
      </c>
      <c r="G127" s="236"/>
      <c r="H127" s="239">
        <v>3.657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200</v>
      </c>
      <c r="AU127" s="245" t="s">
        <v>82</v>
      </c>
      <c r="AV127" s="14" t="s">
        <v>82</v>
      </c>
      <c r="AW127" s="14" t="s">
        <v>33</v>
      </c>
      <c r="AX127" s="14" t="s">
        <v>72</v>
      </c>
      <c r="AY127" s="245" t="s">
        <v>188</v>
      </c>
    </row>
    <row r="128" s="15" customFormat="1">
      <c r="A128" s="15"/>
      <c r="B128" s="246"/>
      <c r="C128" s="247"/>
      <c r="D128" s="226" t="s">
        <v>200</v>
      </c>
      <c r="E128" s="248" t="s">
        <v>19</v>
      </c>
      <c r="F128" s="249" t="s">
        <v>206</v>
      </c>
      <c r="G128" s="247"/>
      <c r="H128" s="250">
        <v>164.11300000000003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200</v>
      </c>
      <c r="AU128" s="256" t="s">
        <v>82</v>
      </c>
      <c r="AV128" s="15" t="s">
        <v>196</v>
      </c>
      <c r="AW128" s="15" t="s">
        <v>33</v>
      </c>
      <c r="AX128" s="15" t="s">
        <v>80</v>
      </c>
      <c r="AY128" s="256" t="s">
        <v>188</v>
      </c>
    </row>
    <row r="129" s="2" customFormat="1" ht="24.15" customHeight="1">
      <c r="A129" s="40"/>
      <c r="B129" s="41"/>
      <c r="C129" s="206" t="s">
        <v>189</v>
      </c>
      <c r="D129" s="206" t="s">
        <v>191</v>
      </c>
      <c r="E129" s="207" t="s">
        <v>237</v>
      </c>
      <c r="F129" s="208" t="s">
        <v>238</v>
      </c>
      <c r="G129" s="209" t="s">
        <v>194</v>
      </c>
      <c r="H129" s="210">
        <v>137.328</v>
      </c>
      <c r="I129" s="211"/>
      <c r="J129" s="212">
        <f>ROUND(I129*H129,2)</f>
        <v>0</v>
      </c>
      <c r="K129" s="208" t="s">
        <v>195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0.01</v>
      </c>
      <c r="T129" s="216">
        <f>S129*H129</f>
        <v>1.3732800000000001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196</v>
      </c>
      <c r="AT129" s="217" t="s">
        <v>191</v>
      </c>
      <c r="AU129" s="217" t="s">
        <v>82</v>
      </c>
      <c r="AY129" s="19" t="s">
        <v>188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196</v>
      </c>
      <c r="BM129" s="217" t="s">
        <v>239</v>
      </c>
    </row>
    <row r="130" s="2" customFormat="1">
      <c r="A130" s="40"/>
      <c r="B130" s="41"/>
      <c r="C130" s="42"/>
      <c r="D130" s="219" t="s">
        <v>198</v>
      </c>
      <c r="E130" s="42"/>
      <c r="F130" s="220" t="s">
        <v>240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198</v>
      </c>
      <c r="AU130" s="19" t="s">
        <v>82</v>
      </c>
    </row>
    <row r="131" s="13" customFormat="1">
      <c r="A131" s="13"/>
      <c r="B131" s="224"/>
      <c r="C131" s="225"/>
      <c r="D131" s="226" t="s">
        <v>200</v>
      </c>
      <c r="E131" s="227" t="s">
        <v>19</v>
      </c>
      <c r="F131" s="228" t="s">
        <v>211</v>
      </c>
      <c r="G131" s="225"/>
      <c r="H131" s="227" t="s">
        <v>19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200</v>
      </c>
      <c r="AU131" s="234" t="s">
        <v>82</v>
      </c>
      <c r="AV131" s="13" t="s">
        <v>80</v>
      </c>
      <c r="AW131" s="13" t="s">
        <v>33</v>
      </c>
      <c r="AX131" s="13" t="s">
        <v>72</v>
      </c>
      <c r="AY131" s="234" t="s">
        <v>188</v>
      </c>
    </row>
    <row r="132" s="14" customFormat="1">
      <c r="A132" s="14"/>
      <c r="B132" s="235"/>
      <c r="C132" s="236"/>
      <c r="D132" s="226" t="s">
        <v>200</v>
      </c>
      <c r="E132" s="237" t="s">
        <v>19</v>
      </c>
      <c r="F132" s="238" t="s">
        <v>212</v>
      </c>
      <c r="G132" s="236"/>
      <c r="H132" s="239">
        <v>127.26000000000001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200</v>
      </c>
      <c r="AU132" s="245" t="s">
        <v>82</v>
      </c>
      <c r="AV132" s="14" t="s">
        <v>82</v>
      </c>
      <c r="AW132" s="14" t="s">
        <v>33</v>
      </c>
      <c r="AX132" s="14" t="s">
        <v>72</v>
      </c>
      <c r="AY132" s="245" t="s">
        <v>188</v>
      </c>
    </row>
    <row r="133" s="14" customFormat="1">
      <c r="A133" s="14"/>
      <c r="B133" s="235"/>
      <c r="C133" s="236"/>
      <c r="D133" s="226" t="s">
        <v>200</v>
      </c>
      <c r="E133" s="237" t="s">
        <v>19</v>
      </c>
      <c r="F133" s="238" t="s">
        <v>213</v>
      </c>
      <c r="G133" s="236"/>
      <c r="H133" s="239">
        <v>13.199999999999999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200</v>
      </c>
      <c r="AU133" s="245" t="s">
        <v>82</v>
      </c>
      <c r="AV133" s="14" t="s">
        <v>82</v>
      </c>
      <c r="AW133" s="14" t="s">
        <v>33</v>
      </c>
      <c r="AX133" s="14" t="s">
        <v>72</v>
      </c>
      <c r="AY133" s="245" t="s">
        <v>188</v>
      </c>
    </row>
    <row r="134" s="14" customFormat="1">
      <c r="A134" s="14"/>
      <c r="B134" s="235"/>
      <c r="C134" s="236"/>
      <c r="D134" s="226" t="s">
        <v>200</v>
      </c>
      <c r="E134" s="237" t="s">
        <v>19</v>
      </c>
      <c r="F134" s="238" t="s">
        <v>214</v>
      </c>
      <c r="G134" s="236"/>
      <c r="H134" s="239">
        <v>-3.96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200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188</v>
      </c>
    </row>
    <row r="135" s="14" customFormat="1">
      <c r="A135" s="14"/>
      <c r="B135" s="235"/>
      <c r="C135" s="236"/>
      <c r="D135" s="226" t="s">
        <v>200</v>
      </c>
      <c r="E135" s="237" t="s">
        <v>19</v>
      </c>
      <c r="F135" s="238" t="s">
        <v>215</v>
      </c>
      <c r="G135" s="236"/>
      <c r="H135" s="239">
        <v>0.82799999999999996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200</v>
      </c>
      <c r="AU135" s="245" t="s">
        <v>82</v>
      </c>
      <c r="AV135" s="14" t="s">
        <v>82</v>
      </c>
      <c r="AW135" s="14" t="s">
        <v>33</v>
      </c>
      <c r="AX135" s="14" t="s">
        <v>72</v>
      </c>
      <c r="AY135" s="245" t="s">
        <v>188</v>
      </c>
    </row>
    <row r="136" s="15" customFormat="1">
      <c r="A136" s="15"/>
      <c r="B136" s="246"/>
      <c r="C136" s="247"/>
      <c r="D136" s="226" t="s">
        <v>200</v>
      </c>
      <c r="E136" s="248" t="s">
        <v>19</v>
      </c>
      <c r="F136" s="249" t="s">
        <v>206</v>
      </c>
      <c r="G136" s="247"/>
      <c r="H136" s="250">
        <v>137.328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6" t="s">
        <v>200</v>
      </c>
      <c r="AU136" s="256" t="s">
        <v>82</v>
      </c>
      <c r="AV136" s="15" t="s">
        <v>196</v>
      </c>
      <c r="AW136" s="15" t="s">
        <v>33</v>
      </c>
      <c r="AX136" s="15" t="s">
        <v>80</v>
      </c>
      <c r="AY136" s="256" t="s">
        <v>188</v>
      </c>
    </row>
    <row r="137" s="2" customFormat="1" ht="24.15" customHeight="1">
      <c r="A137" s="40"/>
      <c r="B137" s="41"/>
      <c r="C137" s="206" t="s">
        <v>241</v>
      </c>
      <c r="D137" s="206" t="s">
        <v>191</v>
      </c>
      <c r="E137" s="207" t="s">
        <v>242</v>
      </c>
      <c r="F137" s="208" t="s">
        <v>243</v>
      </c>
      <c r="G137" s="209" t="s">
        <v>194</v>
      </c>
      <c r="H137" s="210">
        <v>136.88200000000001</v>
      </c>
      <c r="I137" s="211"/>
      <c r="J137" s="212">
        <f>ROUND(I137*H137,2)</f>
        <v>0</v>
      </c>
      <c r="K137" s="208" t="s">
        <v>195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0.00012999999999999999</v>
      </c>
      <c r="R137" s="215">
        <f>Q137*H137</f>
        <v>0.01779466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196</v>
      </c>
      <c r="AT137" s="217" t="s">
        <v>191</v>
      </c>
      <c r="AU137" s="217" t="s">
        <v>82</v>
      </c>
      <c r="AY137" s="19" t="s">
        <v>188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196</v>
      </c>
      <c r="BM137" s="217" t="s">
        <v>244</v>
      </c>
    </row>
    <row r="138" s="2" customFormat="1">
      <c r="A138" s="40"/>
      <c r="B138" s="41"/>
      <c r="C138" s="42"/>
      <c r="D138" s="219" t="s">
        <v>198</v>
      </c>
      <c r="E138" s="42"/>
      <c r="F138" s="220" t="s">
        <v>245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198</v>
      </c>
      <c r="AU138" s="19" t="s">
        <v>82</v>
      </c>
    </row>
    <row r="139" s="14" customFormat="1">
      <c r="A139" s="14"/>
      <c r="B139" s="235"/>
      <c r="C139" s="236"/>
      <c r="D139" s="226" t="s">
        <v>200</v>
      </c>
      <c r="E139" s="237" t="s">
        <v>19</v>
      </c>
      <c r="F139" s="238" t="s">
        <v>246</v>
      </c>
      <c r="G139" s="236"/>
      <c r="H139" s="239">
        <v>102.22499999999999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200</v>
      </c>
      <c r="AU139" s="245" t="s">
        <v>82</v>
      </c>
      <c r="AV139" s="14" t="s">
        <v>82</v>
      </c>
      <c r="AW139" s="14" t="s">
        <v>33</v>
      </c>
      <c r="AX139" s="14" t="s">
        <v>72</v>
      </c>
      <c r="AY139" s="245" t="s">
        <v>188</v>
      </c>
    </row>
    <row r="140" s="14" customFormat="1">
      <c r="A140" s="14"/>
      <c r="B140" s="235"/>
      <c r="C140" s="236"/>
      <c r="D140" s="226" t="s">
        <v>200</v>
      </c>
      <c r="E140" s="237" t="s">
        <v>19</v>
      </c>
      <c r="F140" s="238" t="s">
        <v>247</v>
      </c>
      <c r="G140" s="236"/>
      <c r="H140" s="239">
        <v>30.216999999999999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200</v>
      </c>
      <c r="AU140" s="245" t="s">
        <v>82</v>
      </c>
      <c r="AV140" s="14" t="s">
        <v>82</v>
      </c>
      <c r="AW140" s="14" t="s">
        <v>33</v>
      </c>
      <c r="AX140" s="14" t="s">
        <v>72</v>
      </c>
      <c r="AY140" s="245" t="s">
        <v>188</v>
      </c>
    </row>
    <row r="141" s="14" customFormat="1">
      <c r="A141" s="14"/>
      <c r="B141" s="235"/>
      <c r="C141" s="236"/>
      <c r="D141" s="226" t="s">
        <v>200</v>
      </c>
      <c r="E141" s="237" t="s">
        <v>19</v>
      </c>
      <c r="F141" s="238" t="s">
        <v>248</v>
      </c>
      <c r="G141" s="236"/>
      <c r="H141" s="239">
        <v>3.96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200</v>
      </c>
      <c r="AU141" s="245" t="s">
        <v>82</v>
      </c>
      <c r="AV141" s="14" t="s">
        <v>82</v>
      </c>
      <c r="AW141" s="14" t="s">
        <v>33</v>
      </c>
      <c r="AX141" s="14" t="s">
        <v>72</v>
      </c>
      <c r="AY141" s="245" t="s">
        <v>188</v>
      </c>
    </row>
    <row r="142" s="14" customFormat="1">
      <c r="A142" s="14"/>
      <c r="B142" s="235"/>
      <c r="C142" s="236"/>
      <c r="D142" s="226" t="s">
        <v>200</v>
      </c>
      <c r="E142" s="237" t="s">
        <v>19</v>
      </c>
      <c r="F142" s="238" t="s">
        <v>249</v>
      </c>
      <c r="G142" s="236"/>
      <c r="H142" s="239">
        <v>0.47999999999999998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200</v>
      </c>
      <c r="AU142" s="245" t="s">
        <v>82</v>
      </c>
      <c r="AV142" s="14" t="s">
        <v>82</v>
      </c>
      <c r="AW142" s="14" t="s">
        <v>33</v>
      </c>
      <c r="AX142" s="14" t="s">
        <v>72</v>
      </c>
      <c r="AY142" s="245" t="s">
        <v>188</v>
      </c>
    </row>
    <row r="143" s="15" customFormat="1">
      <c r="A143" s="15"/>
      <c r="B143" s="246"/>
      <c r="C143" s="247"/>
      <c r="D143" s="226" t="s">
        <v>200</v>
      </c>
      <c r="E143" s="248" t="s">
        <v>19</v>
      </c>
      <c r="F143" s="249" t="s">
        <v>206</v>
      </c>
      <c r="G143" s="247"/>
      <c r="H143" s="250">
        <v>136.88200000000001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6" t="s">
        <v>200</v>
      </c>
      <c r="AU143" s="256" t="s">
        <v>82</v>
      </c>
      <c r="AV143" s="15" t="s">
        <v>196</v>
      </c>
      <c r="AW143" s="15" t="s">
        <v>33</v>
      </c>
      <c r="AX143" s="15" t="s">
        <v>80</v>
      </c>
      <c r="AY143" s="256" t="s">
        <v>188</v>
      </c>
    </row>
    <row r="144" s="2" customFormat="1" ht="24.15" customHeight="1">
      <c r="A144" s="40"/>
      <c r="B144" s="41"/>
      <c r="C144" s="206" t="s">
        <v>250</v>
      </c>
      <c r="D144" s="206" t="s">
        <v>191</v>
      </c>
      <c r="E144" s="207" t="s">
        <v>251</v>
      </c>
      <c r="F144" s="208" t="s">
        <v>252</v>
      </c>
      <c r="G144" s="209" t="s">
        <v>194</v>
      </c>
      <c r="H144" s="210">
        <v>136.88200000000001</v>
      </c>
      <c r="I144" s="211"/>
      <c r="J144" s="212">
        <f>ROUND(I144*H144,2)</f>
        <v>0</v>
      </c>
      <c r="K144" s="208" t="s">
        <v>195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4.0000000000000003E-05</v>
      </c>
      <c r="R144" s="215">
        <f>Q144*H144</f>
        <v>0.0054752800000000008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196</v>
      </c>
      <c r="AT144" s="217" t="s">
        <v>191</v>
      </c>
      <c r="AU144" s="217" t="s">
        <v>82</v>
      </c>
      <c r="AY144" s="19" t="s">
        <v>188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196</v>
      </c>
      <c r="BM144" s="217" t="s">
        <v>253</v>
      </c>
    </row>
    <row r="145" s="2" customFormat="1">
      <c r="A145" s="40"/>
      <c r="B145" s="41"/>
      <c r="C145" s="42"/>
      <c r="D145" s="219" t="s">
        <v>198</v>
      </c>
      <c r="E145" s="42"/>
      <c r="F145" s="220" t="s">
        <v>254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198</v>
      </c>
      <c r="AU145" s="19" t="s">
        <v>82</v>
      </c>
    </row>
    <row r="146" s="14" customFormat="1">
      <c r="A146" s="14"/>
      <c r="B146" s="235"/>
      <c r="C146" s="236"/>
      <c r="D146" s="226" t="s">
        <v>200</v>
      </c>
      <c r="E146" s="237" t="s">
        <v>19</v>
      </c>
      <c r="F146" s="238" t="s">
        <v>255</v>
      </c>
      <c r="G146" s="236"/>
      <c r="H146" s="239">
        <v>136.88200000000001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200</v>
      </c>
      <c r="AU146" s="245" t="s">
        <v>82</v>
      </c>
      <c r="AV146" s="14" t="s">
        <v>82</v>
      </c>
      <c r="AW146" s="14" t="s">
        <v>33</v>
      </c>
      <c r="AX146" s="14" t="s">
        <v>80</v>
      </c>
      <c r="AY146" s="245" t="s">
        <v>188</v>
      </c>
    </row>
    <row r="147" s="12" customFormat="1" ht="22.8" customHeight="1">
      <c r="A147" s="12"/>
      <c r="B147" s="190"/>
      <c r="C147" s="191"/>
      <c r="D147" s="192" t="s">
        <v>71</v>
      </c>
      <c r="E147" s="204" t="s">
        <v>256</v>
      </c>
      <c r="F147" s="204" t="s">
        <v>257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SUM(P148:P158)</f>
        <v>0</v>
      </c>
      <c r="Q147" s="198"/>
      <c r="R147" s="199">
        <f>SUM(R148:R158)</f>
        <v>0</v>
      </c>
      <c r="S147" s="198"/>
      <c r="T147" s="200">
        <f>SUM(T148:T158)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80</v>
      </c>
      <c r="AT147" s="202" t="s">
        <v>71</v>
      </c>
      <c r="AU147" s="202" t="s">
        <v>80</v>
      </c>
      <c r="AY147" s="201" t="s">
        <v>188</v>
      </c>
      <c r="BK147" s="203">
        <f>SUM(BK148:BK158)</f>
        <v>0</v>
      </c>
    </row>
    <row r="148" s="2" customFormat="1" ht="16.5" customHeight="1">
      <c r="A148" s="40"/>
      <c r="B148" s="41"/>
      <c r="C148" s="206" t="s">
        <v>229</v>
      </c>
      <c r="D148" s="206" t="s">
        <v>191</v>
      </c>
      <c r="E148" s="207" t="s">
        <v>258</v>
      </c>
      <c r="F148" s="208" t="s">
        <v>259</v>
      </c>
      <c r="G148" s="209" t="s">
        <v>260</v>
      </c>
      <c r="H148" s="210">
        <v>2.4910000000000001</v>
      </c>
      <c r="I148" s="211"/>
      <c r="J148" s="212">
        <f>ROUND(I148*H148,2)</f>
        <v>0</v>
      </c>
      <c r="K148" s="208" t="s">
        <v>195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196</v>
      </c>
      <c r="AT148" s="217" t="s">
        <v>191</v>
      </c>
      <c r="AU148" s="217" t="s">
        <v>82</v>
      </c>
      <c r="AY148" s="19" t="s">
        <v>188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196</v>
      </c>
      <c r="BM148" s="217" t="s">
        <v>261</v>
      </c>
    </row>
    <row r="149" s="2" customFormat="1">
      <c r="A149" s="40"/>
      <c r="B149" s="41"/>
      <c r="C149" s="42"/>
      <c r="D149" s="219" t="s">
        <v>198</v>
      </c>
      <c r="E149" s="42"/>
      <c r="F149" s="220" t="s">
        <v>262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198</v>
      </c>
      <c r="AU149" s="19" t="s">
        <v>82</v>
      </c>
    </row>
    <row r="150" s="2" customFormat="1" ht="24.15" customHeight="1">
      <c r="A150" s="40"/>
      <c r="B150" s="41"/>
      <c r="C150" s="206" t="s">
        <v>107</v>
      </c>
      <c r="D150" s="206" t="s">
        <v>191</v>
      </c>
      <c r="E150" s="207" t="s">
        <v>263</v>
      </c>
      <c r="F150" s="208" t="s">
        <v>264</v>
      </c>
      <c r="G150" s="209" t="s">
        <v>260</v>
      </c>
      <c r="H150" s="210">
        <v>2.4910000000000001</v>
      </c>
      <c r="I150" s="211"/>
      <c r="J150" s="212">
        <f>ROUND(I150*H150,2)</f>
        <v>0</v>
      </c>
      <c r="K150" s="208" t="s">
        <v>195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196</v>
      </c>
      <c r="AT150" s="217" t="s">
        <v>191</v>
      </c>
      <c r="AU150" s="217" t="s">
        <v>82</v>
      </c>
      <c r="AY150" s="19" t="s">
        <v>188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196</v>
      </c>
      <c r="BM150" s="217" t="s">
        <v>265</v>
      </c>
    </row>
    <row r="151" s="2" customFormat="1">
      <c r="A151" s="40"/>
      <c r="B151" s="41"/>
      <c r="C151" s="42"/>
      <c r="D151" s="219" t="s">
        <v>198</v>
      </c>
      <c r="E151" s="42"/>
      <c r="F151" s="220" t="s">
        <v>266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198</v>
      </c>
      <c r="AU151" s="19" t="s">
        <v>82</v>
      </c>
    </row>
    <row r="152" s="2" customFormat="1" ht="21.75" customHeight="1">
      <c r="A152" s="40"/>
      <c r="B152" s="41"/>
      <c r="C152" s="206" t="s">
        <v>110</v>
      </c>
      <c r="D152" s="206" t="s">
        <v>191</v>
      </c>
      <c r="E152" s="207" t="s">
        <v>267</v>
      </c>
      <c r="F152" s="208" t="s">
        <v>268</v>
      </c>
      <c r="G152" s="209" t="s">
        <v>260</v>
      </c>
      <c r="H152" s="210">
        <v>2.4910000000000001</v>
      </c>
      <c r="I152" s="211"/>
      <c r="J152" s="212">
        <f>ROUND(I152*H152,2)</f>
        <v>0</v>
      </c>
      <c r="K152" s="208" t="s">
        <v>195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196</v>
      </c>
      <c r="AT152" s="217" t="s">
        <v>191</v>
      </c>
      <c r="AU152" s="217" t="s">
        <v>82</v>
      </c>
      <c r="AY152" s="19" t="s">
        <v>188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196</v>
      </c>
      <c r="BM152" s="217" t="s">
        <v>269</v>
      </c>
    </row>
    <row r="153" s="2" customFormat="1">
      <c r="A153" s="40"/>
      <c r="B153" s="41"/>
      <c r="C153" s="42"/>
      <c r="D153" s="219" t="s">
        <v>198</v>
      </c>
      <c r="E153" s="42"/>
      <c r="F153" s="220" t="s">
        <v>270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198</v>
      </c>
      <c r="AU153" s="19" t="s">
        <v>82</v>
      </c>
    </row>
    <row r="154" s="2" customFormat="1" ht="24.15" customHeight="1">
      <c r="A154" s="40"/>
      <c r="B154" s="41"/>
      <c r="C154" s="206" t="s">
        <v>113</v>
      </c>
      <c r="D154" s="206" t="s">
        <v>191</v>
      </c>
      <c r="E154" s="207" t="s">
        <v>271</v>
      </c>
      <c r="F154" s="208" t="s">
        <v>272</v>
      </c>
      <c r="G154" s="209" t="s">
        <v>260</v>
      </c>
      <c r="H154" s="210">
        <v>14.946</v>
      </c>
      <c r="I154" s="211"/>
      <c r="J154" s="212">
        <f>ROUND(I154*H154,2)</f>
        <v>0</v>
      </c>
      <c r="K154" s="208" t="s">
        <v>195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196</v>
      </c>
      <c r="AT154" s="217" t="s">
        <v>191</v>
      </c>
      <c r="AU154" s="217" t="s">
        <v>82</v>
      </c>
      <c r="AY154" s="19" t="s">
        <v>188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196</v>
      </c>
      <c r="BM154" s="217" t="s">
        <v>273</v>
      </c>
    </row>
    <row r="155" s="2" customFormat="1">
      <c r="A155" s="40"/>
      <c r="B155" s="41"/>
      <c r="C155" s="42"/>
      <c r="D155" s="219" t="s">
        <v>198</v>
      </c>
      <c r="E155" s="42"/>
      <c r="F155" s="220" t="s">
        <v>274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198</v>
      </c>
      <c r="AU155" s="19" t="s">
        <v>82</v>
      </c>
    </row>
    <row r="156" s="14" customFormat="1">
      <c r="A156" s="14"/>
      <c r="B156" s="235"/>
      <c r="C156" s="236"/>
      <c r="D156" s="226" t="s">
        <v>200</v>
      </c>
      <c r="E156" s="237" t="s">
        <v>19</v>
      </c>
      <c r="F156" s="238" t="s">
        <v>275</v>
      </c>
      <c r="G156" s="236"/>
      <c r="H156" s="239">
        <v>14.946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200</v>
      </c>
      <c r="AU156" s="245" t="s">
        <v>82</v>
      </c>
      <c r="AV156" s="14" t="s">
        <v>82</v>
      </c>
      <c r="AW156" s="14" t="s">
        <v>33</v>
      </c>
      <c r="AX156" s="14" t="s">
        <v>80</v>
      </c>
      <c r="AY156" s="245" t="s">
        <v>188</v>
      </c>
    </row>
    <row r="157" s="2" customFormat="1" ht="24.15" customHeight="1">
      <c r="A157" s="40"/>
      <c r="B157" s="41"/>
      <c r="C157" s="206" t="s">
        <v>116</v>
      </c>
      <c r="D157" s="206" t="s">
        <v>191</v>
      </c>
      <c r="E157" s="207" t="s">
        <v>276</v>
      </c>
      <c r="F157" s="208" t="s">
        <v>277</v>
      </c>
      <c r="G157" s="209" t="s">
        <v>260</v>
      </c>
      <c r="H157" s="210">
        <v>2.4910000000000001</v>
      </c>
      <c r="I157" s="211"/>
      <c r="J157" s="212">
        <f>ROUND(I157*H157,2)</f>
        <v>0</v>
      </c>
      <c r="K157" s="208" t="s">
        <v>195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196</v>
      </c>
      <c r="AT157" s="217" t="s">
        <v>191</v>
      </c>
      <c r="AU157" s="217" t="s">
        <v>82</v>
      </c>
      <c r="AY157" s="19" t="s">
        <v>188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196</v>
      </c>
      <c r="BM157" s="217" t="s">
        <v>278</v>
      </c>
    </row>
    <row r="158" s="2" customFormat="1">
      <c r="A158" s="40"/>
      <c r="B158" s="41"/>
      <c r="C158" s="42"/>
      <c r="D158" s="219" t="s">
        <v>198</v>
      </c>
      <c r="E158" s="42"/>
      <c r="F158" s="220" t="s">
        <v>279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198</v>
      </c>
      <c r="AU158" s="19" t="s">
        <v>82</v>
      </c>
    </row>
    <row r="159" s="12" customFormat="1" ht="22.8" customHeight="1">
      <c r="A159" s="12"/>
      <c r="B159" s="190"/>
      <c r="C159" s="191"/>
      <c r="D159" s="192" t="s">
        <v>71</v>
      </c>
      <c r="E159" s="204" t="s">
        <v>280</v>
      </c>
      <c r="F159" s="204" t="s">
        <v>281</v>
      </c>
      <c r="G159" s="191"/>
      <c r="H159" s="191"/>
      <c r="I159" s="194"/>
      <c r="J159" s="205">
        <f>BK159</f>
        <v>0</v>
      </c>
      <c r="K159" s="191"/>
      <c r="L159" s="196"/>
      <c r="M159" s="197"/>
      <c r="N159" s="198"/>
      <c r="O159" s="198"/>
      <c r="P159" s="199">
        <f>SUM(P160:P161)</f>
        <v>0</v>
      </c>
      <c r="Q159" s="198"/>
      <c r="R159" s="199">
        <f>SUM(R160:R161)</f>
        <v>0</v>
      </c>
      <c r="S159" s="198"/>
      <c r="T159" s="200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80</v>
      </c>
      <c r="AT159" s="202" t="s">
        <v>71</v>
      </c>
      <c r="AU159" s="202" t="s">
        <v>80</v>
      </c>
      <c r="AY159" s="201" t="s">
        <v>188</v>
      </c>
      <c r="BK159" s="203">
        <f>SUM(BK160:BK161)</f>
        <v>0</v>
      </c>
    </row>
    <row r="160" s="2" customFormat="1" ht="33" customHeight="1">
      <c r="A160" s="40"/>
      <c r="B160" s="41"/>
      <c r="C160" s="206" t="s">
        <v>119</v>
      </c>
      <c r="D160" s="206" t="s">
        <v>191</v>
      </c>
      <c r="E160" s="207" t="s">
        <v>282</v>
      </c>
      <c r="F160" s="208" t="s">
        <v>283</v>
      </c>
      <c r="G160" s="209" t="s">
        <v>260</v>
      </c>
      <c r="H160" s="210">
        <v>3.9540000000000002</v>
      </c>
      <c r="I160" s="211"/>
      <c r="J160" s="212">
        <f>ROUND(I160*H160,2)</f>
        <v>0</v>
      </c>
      <c r="K160" s="208" t="s">
        <v>195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196</v>
      </c>
      <c r="AT160" s="217" t="s">
        <v>191</v>
      </c>
      <c r="AU160" s="217" t="s">
        <v>82</v>
      </c>
      <c r="AY160" s="19" t="s">
        <v>188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196</v>
      </c>
      <c r="BM160" s="217" t="s">
        <v>284</v>
      </c>
    </row>
    <row r="161" s="2" customFormat="1">
      <c r="A161" s="40"/>
      <c r="B161" s="41"/>
      <c r="C161" s="42"/>
      <c r="D161" s="219" t="s">
        <v>198</v>
      </c>
      <c r="E161" s="42"/>
      <c r="F161" s="220" t="s">
        <v>285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198</v>
      </c>
      <c r="AU161" s="19" t="s">
        <v>82</v>
      </c>
    </row>
    <row r="162" s="12" customFormat="1" ht="25.92" customHeight="1">
      <c r="A162" s="12"/>
      <c r="B162" s="190"/>
      <c r="C162" s="191"/>
      <c r="D162" s="192" t="s">
        <v>71</v>
      </c>
      <c r="E162" s="193" t="s">
        <v>286</v>
      </c>
      <c r="F162" s="193" t="s">
        <v>287</v>
      </c>
      <c r="G162" s="191"/>
      <c r="H162" s="191"/>
      <c r="I162" s="194"/>
      <c r="J162" s="195">
        <f>BK162</f>
        <v>0</v>
      </c>
      <c r="K162" s="191"/>
      <c r="L162" s="196"/>
      <c r="M162" s="197"/>
      <c r="N162" s="198"/>
      <c r="O162" s="198"/>
      <c r="P162" s="199">
        <f>P163+P176+P197+P244+P266</f>
        <v>0</v>
      </c>
      <c r="Q162" s="198"/>
      <c r="R162" s="199">
        <f>R163+R176+R197+R244+R266</f>
        <v>4.3052441000000004</v>
      </c>
      <c r="S162" s="198"/>
      <c r="T162" s="200">
        <f>T163+T176+T197+T244+T266</f>
        <v>0.46118661999999999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82</v>
      </c>
      <c r="AT162" s="202" t="s">
        <v>71</v>
      </c>
      <c r="AU162" s="202" t="s">
        <v>72</v>
      </c>
      <c r="AY162" s="201" t="s">
        <v>188</v>
      </c>
      <c r="BK162" s="203">
        <f>BK163+BK176+BK197+BK244+BK266</f>
        <v>0</v>
      </c>
    </row>
    <row r="163" s="12" customFormat="1" ht="22.8" customHeight="1">
      <c r="A163" s="12"/>
      <c r="B163" s="190"/>
      <c r="C163" s="191"/>
      <c r="D163" s="192" t="s">
        <v>71</v>
      </c>
      <c r="E163" s="204" t="s">
        <v>288</v>
      </c>
      <c r="F163" s="204" t="s">
        <v>289</v>
      </c>
      <c r="G163" s="191"/>
      <c r="H163" s="191"/>
      <c r="I163" s="194"/>
      <c r="J163" s="205">
        <f>BK163</f>
        <v>0</v>
      </c>
      <c r="K163" s="191"/>
      <c r="L163" s="196"/>
      <c r="M163" s="197"/>
      <c r="N163" s="198"/>
      <c r="O163" s="198"/>
      <c r="P163" s="199">
        <f>SUM(P164:P175)</f>
        <v>0</v>
      </c>
      <c r="Q163" s="198"/>
      <c r="R163" s="199">
        <f>SUM(R164:R175)</f>
        <v>1.6172224000000002</v>
      </c>
      <c r="S163" s="198"/>
      <c r="T163" s="200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1" t="s">
        <v>82</v>
      </c>
      <c r="AT163" s="202" t="s">
        <v>71</v>
      </c>
      <c r="AU163" s="202" t="s">
        <v>80</v>
      </c>
      <c r="AY163" s="201" t="s">
        <v>188</v>
      </c>
      <c r="BK163" s="203">
        <f>SUM(BK164:BK175)</f>
        <v>0</v>
      </c>
    </row>
    <row r="164" s="2" customFormat="1" ht="24.15" customHeight="1">
      <c r="A164" s="40"/>
      <c r="B164" s="41"/>
      <c r="C164" s="206" t="s">
        <v>8</v>
      </c>
      <c r="D164" s="206" t="s">
        <v>191</v>
      </c>
      <c r="E164" s="207" t="s">
        <v>290</v>
      </c>
      <c r="F164" s="208" t="s">
        <v>291</v>
      </c>
      <c r="G164" s="209" t="s">
        <v>194</v>
      </c>
      <c r="H164" s="210">
        <v>132.44200000000001</v>
      </c>
      <c r="I164" s="211"/>
      <c r="J164" s="212">
        <f>ROUND(I164*H164,2)</f>
        <v>0</v>
      </c>
      <c r="K164" s="208" t="s">
        <v>195</v>
      </c>
      <c r="L164" s="46"/>
      <c r="M164" s="213" t="s">
        <v>19</v>
      </c>
      <c r="N164" s="214" t="s">
        <v>43</v>
      </c>
      <c r="O164" s="86"/>
      <c r="P164" s="215">
        <f>O164*H164</f>
        <v>0</v>
      </c>
      <c r="Q164" s="215">
        <v>0.012200000000000001</v>
      </c>
      <c r="R164" s="215">
        <f>Q164*H164</f>
        <v>1.6157924000000001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124</v>
      </c>
      <c r="AT164" s="217" t="s">
        <v>191</v>
      </c>
      <c r="AU164" s="217" t="s">
        <v>82</v>
      </c>
      <c r="AY164" s="19" t="s">
        <v>188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124</v>
      </c>
      <c r="BM164" s="217" t="s">
        <v>292</v>
      </c>
    </row>
    <row r="165" s="2" customFormat="1">
      <c r="A165" s="40"/>
      <c r="B165" s="41"/>
      <c r="C165" s="42"/>
      <c r="D165" s="219" t="s">
        <v>198</v>
      </c>
      <c r="E165" s="42"/>
      <c r="F165" s="220" t="s">
        <v>293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198</v>
      </c>
      <c r="AU165" s="19" t="s">
        <v>82</v>
      </c>
    </row>
    <row r="166" s="14" customFormat="1">
      <c r="A166" s="14"/>
      <c r="B166" s="235"/>
      <c r="C166" s="236"/>
      <c r="D166" s="226" t="s">
        <v>200</v>
      </c>
      <c r="E166" s="237" t="s">
        <v>19</v>
      </c>
      <c r="F166" s="238" t="s">
        <v>246</v>
      </c>
      <c r="G166" s="236"/>
      <c r="H166" s="239">
        <v>102.22499999999999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200</v>
      </c>
      <c r="AU166" s="245" t="s">
        <v>82</v>
      </c>
      <c r="AV166" s="14" t="s">
        <v>82</v>
      </c>
      <c r="AW166" s="14" t="s">
        <v>33</v>
      </c>
      <c r="AX166" s="14" t="s">
        <v>72</v>
      </c>
      <c r="AY166" s="245" t="s">
        <v>188</v>
      </c>
    </row>
    <row r="167" s="14" customFormat="1">
      <c r="A167" s="14"/>
      <c r="B167" s="235"/>
      <c r="C167" s="236"/>
      <c r="D167" s="226" t="s">
        <v>200</v>
      </c>
      <c r="E167" s="237" t="s">
        <v>19</v>
      </c>
      <c r="F167" s="238" t="s">
        <v>247</v>
      </c>
      <c r="G167" s="236"/>
      <c r="H167" s="239">
        <v>30.216999999999999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200</v>
      </c>
      <c r="AU167" s="245" t="s">
        <v>82</v>
      </c>
      <c r="AV167" s="14" t="s">
        <v>82</v>
      </c>
      <c r="AW167" s="14" t="s">
        <v>33</v>
      </c>
      <c r="AX167" s="14" t="s">
        <v>72</v>
      </c>
      <c r="AY167" s="245" t="s">
        <v>188</v>
      </c>
    </row>
    <row r="168" s="15" customFormat="1">
      <c r="A168" s="15"/>
      <c r="B168" s="246"/>
      <c r="C168" s="247"/>
      <c r="D168" s="226" t="s">
        <v>200</v>
      </c>
      <c r="E168" s="248" t="s">
        <v>19</v>
      </c>
      <c r="F168" s="249" t="s">
        <v>206</v>
      </c>
      <c r="G168" s="247"/>
      <c r="H168" s="250">
        <v>132.44200000000001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6" t="s">
        <v>200</v>
      </c>
      <c r="AU168" s="256" t="s">
        <v>82</v>
      </c>
      <c r="AV168" s="15" t="s">
        <v>196</v>
      </c>
      <c r="AW168" s="15" t="s">
        <v>33</v>
      </c>
      <c r="AX168" s="15" t="s">
        <v>80</v>
      </c>
      <c r="AY168" s="256" t="s">
        <v>188</v>
      </c>
    </row>
    <row r="169" s="2" customFormat="1" ht="24.15" customHeight="1">
      <c r="A169" s="40"/>
      <c r="B169" s="41"/>
      <c r="C169" s="206" t="s">
        <v>124</v>
      </c>
      <c r="D169" s="206" t="s">
        <v>191</v>
      </c>
      <c r="E169" s="207" t="s">
        <v>294</v>
      </c>
      <c r="F169" s="208" t="s">
        <v>295</v>
      </c>
      <c r="G169" s="209" t="s">
        <v>296</v>
      </c>
      <c r="H169" s="210">
        <v>1</v>
      </c>
      <c r="I169" s="211"/>
      <c r="J169" s="212">
        <f>ROUND(I169*H169,2)</f>
        <v>0</v>
      </c>
      <c r="K169" s="208" t="s">
        <v>195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3.0000000000000001E-05</v>
      </c>
      <c r="R169" s="215">
        <f>Q169*H169</f>
        <v>3.0000000000000001E-05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124</v>
      </c>
      <c r="AT169" s="217" t="s">
        <v>191</v>
      </c>
      <c r="AU169" s="217" t="s">
        <v>82</v>
      </c>
      <c r="AY169" s="19" t="s">
        <v>188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124</v>
      </c>
      <c r="BM169" s="217" t="s">
        <v>297</v>
      </c>
    </row>
    <row r="170" s="2" customFormat="1">
      <c r="A170" s="40"/>
      <c r="B170" s="41"/>
      <c r="C170" s="42"/>
      <c r="D170" s="219" t="s">
        <v>198</v>
      </c>
      <c r="E170" s="42"/>
      <c r="F170" s="220" t="s">
        <v>298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198</v>
      </c>
      <c r="AU170" s="19" t="s">
        <v>82</v>
      </c>
    </row>
    <row r="171" s="13" customFormat="1">
      <c r="A171" s="13"/>
      <c r="B171" s="224"/>
      <c r="C171" s="225"/>
      <c r="D171" s="226" t="s">
        <v>200</v>
      </c>
      <c r="E171" s="227" t="s">
        <v>19</v>
      </c>
      <c r="F171" s="228" t="s">
        <v>299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200</v>
      </c>
      <c r="AU171" s="234" t="s">
        <v>82</v>
      </c>
      <c r="AV171" s="13" t="s">
        <v>80</v>
      </c>
      <c r="AW171" s="13" t="s">
        <v>33</v>
      </c>
      <c r="AX171" s="13" t="s">
        <v>72</v>
      </c>
      <c r="AY171" s="234" t="s">
        <v>188</v>
      </c>
    </row>
    <row r="172" s="14" customFormat="1">
      <c r="A172" s="14"/>
      <c r="B172" s="235"/>
      <c r="C172" s="236"/>
      <c r="D172" s="226" t="s">
        <v>200</v>
      </c>
      <c r="E172" s="237" t="s">
        <v>19</v>
      </c>
      <c r="F172" s="238" t="s">
        <v>80</v>
      </c>
      <c r="G172" s="236"/>
      <c r="H172" s="239">
        <v>1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200</v>
      </c>
      <c r="AU172" s="245" t="s">
        <v>82</v>
      </c>
      <c r="AV172" s="14" t="s">
        <v>82</v>
      </c>
      <c r="AW172" s="14" t="s">
        <v>33</v>
      </c>
      <c r="AX172" s="14" t="s">
        <v>80</v>
      </c>
      <c r="AY172" s="245" t="s">
        <v>188</v>
      </c>
    </row>
    <row r="173" s="2" customFormat="1" ht="16.5" customHeight="1">
      <c r="A173" s="40"/>
      <c r="B173" s="41"/>
      <c r="C173" s="257" t="s">
        <v>127</v>
      </c>
      <c r="D173" s="257" t="s">
        <v>300</v>
      </c>
      <c r="E173" s="258" t="s">
        <v>301</v>
      </c>
      <c r="F173" s="259" t="s">
        <v>302</v>
      </c>
      <c r="G173" s="260" t="s">
        <v>296</v>
      </c>
      <c r="H173" s="261">
        <v>1</v>
      </c>
      <c r="I173" s="262"/>
      <c r="J173" s="263">
        <f>ROUND(I173*H173,2)</f>
        <v>0</v>
      </c>
      <c r="K173" s="259" t="s">
        <v>195</v>
      </c>
      <c r="L173" s="264"/>
      <c r="M173" s="265" t="s">
        <v>19</v>
      </c>
      <c r="N173" s="266" t="s">
        <v>43</v>
      </c>
      <c r="O173" s="86"/>
      <c r="P173" s="215">
        <f>O173*H173</f>
        <v>0</v>
      </c>
      <c r="Q173" s="215">
        <v>0.0014</v>
      </c>
      <c r="R173" s="215">
        <f>Q173*H173</f>
        <v>0.0014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303</v>
      </c>
      <c r="AT173" s="217" t="s">
        <v>300</v>
      </c>
      <c r="AU173" s="217" t="s">
        <v>82</v>
      </c>
      <c r="AY173" s="19" t="s">
        <v>188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124</v>
      </c>
      <c r="BM173" s="217" t="s">
        <v>304</v>
      </c>
    </row>
    <row r="174" s="2" customFormat="1" ht="24.15" customHeight="1">
      <c r="A174" s="40"/>
      <c r="B174" s="41"/>
      <c r="C174" s="206" t="s">
        <v>130</v>
      </c>
      <c r="D174" s="206" t="s">
        <v>191</v>
      </c>
      <c r="E174" s="207" t="s">
        <v>305</v>
      </c>
      <c r="F174" s="208" t="s">
        <v>306</v>
      </c>
      <c r="G174" s="209" t="s">
        <v>307</v>
      </c>
      <c r="H174" s="267"/>
      <c r="I174" s="211"/>
      <c r="J174" s="212">
        <f>ROUND(I174*H174,2)</f>
        <v>0</v>
      </c>
      <c r="K174" s="208" t="s">
        <v>195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124</v>
      </c>
      <c r="AT174" s="217" t="s">
        <v>191</v>
      </c>
      <c r="AU174" s="217" t="s">
        <v>82</v>
      </c>
      <c r="AY174" s="19" t="s">
        <v>188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124</v>
      </c>
      <c r="BM174" s="217" t="s">
        <v>308</v>
      </c>
    </row>
    <row r="175" s="2" customFormat="1">
      <c r="A175" s="40"/>
      <c r="B175" s="41"/>
      <c r="C175" s="42"/>
      <c r="D175" s="219" t="s">
        <v>198</v>
      </c>
      <c r="E175" s="42"/>
      <c r="F175" s="220" t="s">
        <v>309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198</v>
      </c>
      <c r="AU175" s="19" t="s">
        <v>82</v>
      </c>
    </row>
    <row r="176" s="12" customFormat="1" ht="22.8" customHeight="1">
      <c r="A176" s="12"/>
      <c r="B176" s="190"/>
      <c r="C176" s="191"/>
      <c r="D176" s="192" t="s">
        <v>71</v>
      </c>
      <c r="E176" s="204" t="s">
        <v>310</v>
      </c>
      <c r="F176" s="204" t="s">
        <v>311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SUM(P177:P196)</f>
        <v>0</v>
      </c>
      <c r="Q176" s="198"/>
      <c r="R176" s="199">
        <f>SUM(R177:R196)</f>
        <v>0.041700000000000001</v>
      </c>
      <c r="S176" s="198"/>
      <c r="T176" s="200">
        <f>SUM(T177:T196)</f>
        <v>0.0516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82</v>
      </c>
      <c r="AT176" s="202" t="s">
        <v>71</v>
      </c>
      <c r="AU176" s="202" t="s">
        <v>80</v>
      </c>
      <c r="AY176" s="201" t="s">
        <v>188</v>
      </c>
      <c r="BK176" s="203">
        <f>SUM(BK177:BK196)</f>
        <v>0</v>
      </c>
    </row>
    <row r="177" s="2" customFormat="1" ht="16.5" customHeight="1">
      <c r="A177" s="40"/>
      <c r="B177" s="41"/>
      <c r="C177" s="206" t="s">
        <v>133</v>
      </c>
      <c r="D177" s="206" t="s">
        <v>191</v>
      </c>
      <c r="E177" s="207" t="s">
        <v>312</v>
      </c>
      <c r="F177" s="208" t="s">
        <v>313</v>
      </c>
      <c r="G177" s="209" t="s">
        <v>296</v>
      </c>
      <c r="H177" s="210">
        <v>2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0.0018</v>
      </c>
      <c r="T177" s="216">
        <f>S177*H177</f>
        <v>0.0035999999999999999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124</v>
      </c>
      <c r="AT177" s="217" t="s">
        <v>191</v>
      </c>
      <c r="AU177" s="217" t="s">
        <v>82</v>
      </c>
      <c r="AY177" s="19" t="s">
        <v>188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124</v>
      </c>
      <c r="BM177" s="217" t="s">
        <v>314</v>
      </c>
    </row>
    <row r="178" s="13" customFormat="1">
      <c r="A178" s="13"/>
      <c r="B178" s="224"/>
      <c r="C178" s="225"/>
      <c r="D178" s="226" t="s">
        <v>200</v>
      </c>
      <c r="E178" s="227" t="s">
        <v>19</v>
      </c>
      <c r="F178" s="228" t="s">
        <v>315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200</v>
      </c>
      <c r="AU178" s="234" t="s">
        <v>82</v>
      </c>
      <c r="AV178" s="13" t="s">
        <v>80</v>
      </c>
      <c r="AW178" s="13" t="s">
        <v>33</v>
      </c>
      <c r="AX178" s="13" t="s">
        <v>72</v>
      </c>
      <c r="AY178" s="234" t="s">
        <v>188</v>
      </c>
    </row>
    <row r="179" s="14" customFormat="1">
      <c r="A179" s="14"/>
      <c r="B179" s="235"/>
      <c r="C179" s="236"/>
      <c r="D179" s="226" t="s">
        <v>200</v>
      </c>
      <c r="E179" s="237" t="s">
        <v>19</v>
      </c>
      <c r="F179" s="238" t="s">
        <v>82</v>
      </c>
      <c r="G179" s="236"/>
      <c r="H179" s="239">
        <v>2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200</v>
      </c>
      <c r="AU179" s="245" t="s">
        <v>82</v>
      </c>
      <c r="AV179" s="14" t="s">
        <v>82</v>
      </c>
      <c r="AW179" s="14" t="s">
        <v>33</v>
      </c>
      <c r="AX179" s="14" t="s">
        <v>80</v>
      </c>
      <c r="AY179" s="245" t="s">
        <v>188</v>
      </c>
    </row>
    <row r="180" s="2" customFormat="1" ht="24.15" customHeight="1">
      <c r="A180" s="40"/>
      <c r="B180" s="41"/>
      <c r="C180" s="206" t="s">
        <v>136</v>
      </c>
      <c r="D180" s="206" t="s">
        <v>191</v>
      </c>
      <c r="E180" s="207" t="s">
        <v>316</v>
      </c>
      <c r="F180" s="208" t="s">
        <v>317</v>
      </c>
      <c r="G180" s="209" t="s">
        <v>296</v>
      </c>
      <c r="H180" s="210">
        <v>2</v>
      </c>
      <c r="I180" s="211"/>
      <c r="J180" s="212">
        <f>ROUND(I180*H180,2)</f>
        <v>0</v>
      </c>
      <c r="K180" s="208" t="s">
        <v>195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0.024</v>
      </c>
      <c r="T180" s="216">
        <f>S180*H180</f>
        <v>0.048000000000000001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124</v>
      </c>
      <c r="AT180" s="217" t="s">
        <v>191</v>
      </c>
      <c r="AU180" s="217" t="s">
        <v>82</v>
      </c>
      <c r="AY180" s="19" t="s">
        <v>188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124</v>
      </c>
      <c r="BM180" s="217" t="s">
        <v>318</v>
      </c>
    </row>
    <row r="181" s="2" customFormat="1">
      <c r="A181" s="40"/>
      <c r="B181" s="41"/>
      <c r="C181" s="42"/>
      <c r="D181" s="219" t="s">
        <v>198</v>
      </c>
      <c r="E181" s="42"/>
      <c r="F181" s="220" t="s">
        <v>319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198</v>
      </c>
      <c r="AU181" s="19" t="s">
        <v>82</v>
      </c>
    </row>
    <row r="182" s="13" customFormat="1">
      <c r="A182" s="13"/>
      <c r="B182" s="224"/>
      <c r="C182" s="225"/>
      <c r="D182" s="226" t="s">
        <v>200</v>
      </c>
      <c r="E182" s="227" t="s">
        <v>19</v>
      </c>
      <c r="F182" s="228" t="s">
        <v>315</v>
      </c>
      <c r="G182" s="225"/>
      <c r="H182" s="227" t="s">
        <v>19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200</v>
      </c>
      <c r="AU182" s="234" t="s">
        <v>82</v>
      </c>
      <c r="AV182" s="13" t="s">
        <v>80</v>
      </c>
      <c r="AW182" s="13" t="s">
        <v>33</v>
      </c>
      <c r="AX182" s="13" t="s">
        <v>72</v>
      </c>
      <c r="AY182" s="234" t="s">
        <v>188</v>
      </c>
    </row>
    <row r="183" s="14" customFormat="1">
      <c r="A183" s="14"/>
      <c r="B183" s="235"/>
      <c r="C183" s="236"/>
      <c r="D183" s="226" t="s">
        <v>200</v>
      </c>
      <c r="E183" s="237" t="s">
        <v>19</v>
      </c>
      <c r="F183" s="238" t="s">
        <v>82</v>
      </c>
      <c r="G183" s="236"/>
      <c r="H183" s="239">
        <v>2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200</v>
      </c>
      <c r="AU183" s="245" t="s">
        <v>82</v>
      </c>
      <c r="AV183" s="14" t="s">
        <v>82</v>
      </c>
      <c r="AW183" s="14" t="s">
        <v>33</v>
      </c>
      <c r="AX183" s="14" t="s">
        <v>80</v>
      </c>
      <c r="AY183" s="245" t="s">
        <v>188</v>
      </c>
    </row>
    <row r="184" s="2" customFormat="1" ht="24.15" customHeight="1">
      <c r="A184" s="40"/>
      <c r="B184" s="41"/>
      <c r="C184" s="206" t="s">
        <v>7</v>
      </c>
      <c r="D184" s="206" t="s">
        <v>191</v>
      </c>
      <c r="E184" s="207" t="s">
        <v>320</v>
      </c>
      <c r="F184" s="208" t="s">
        <v>321</v>
      </c>
      <c r="G184" s="209" t="s">
        <v>296</v>
      </c>
      <c r="H184" s="210">
        <v>2</v>
      </c>
      <c r="I184" s="211"/>
      <c r="J184" s="212">
        <f>ROUND(I184*H184,2)</f>
        <v>0</v>
      </c>
      <c r="K184" s="208" t="s">
        <v>195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124</v>
      </c>
      <c r="AT184" s="217" t="s">
        <v>191</v>
      </c>
      <c r="AU184" s="217" t="s">
        <v>82</v>
      </c>
      <c r="AY184" s="19" t="s">
        <v>188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124</v>
      </c>
      <c r="BM184" s="217" t="s">
        <v>322</v>
      </c>
    </row>
    <row r="185" s="2" customFormat="1">
      <c r="A185" s="40"/>
      <c r="B185" s="41"/>
      <c r="C185" s="42"/>
      <c r="D185" s="219" t="s">
        <v>198</v>
      </c>
      <c r="E185" s="42"/>
      <c r="F185" s="220" t="s">
        <v>323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198</v>
      </c>
      <c r="AU185" s="19" t="s">
        <v>82</v>
      </c>
    </row>
    <row r="186" s="13" customFormat="1">
      <c r="A186" s="13"/>
      <c r="B186" s="224"/>
      <c r="C186" s="225"/>
      <c r="D186" s="226" t="s">
        <v>200</v>
      </c>
      <c r="E186" s="227" t="s">
        <v>19</v>
      </c>
      <c r="F186" s="228" t="s">
        <v>315</v>
      </c>
      <c r="G186" s="225"/>
      <c r="H186" s="227" t="s">
        <v>19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200</v>
      </c>
      <c r="AU186" s="234" t="s">
        <v>82</v>
      </c>
      <c r="AV186" s="13" t="s">
        <v>80</v>
      </c>
      <c r="AW186" s="13" t="s">
        <v>33</v>
      </c>
      <c r="AX186" s="13" t="s">
        <v>72</v>
      </c>
      <c r="AY186" s="234" t="s">
        <v>188</v>
      </c>
    </row>
    <row r="187" s="14" customFormat="1">
      <c r="A187" s="14"/>
      <c r="B187" s="235"/>
      <c r="C187" s="236"/>
      <c r="D187" s="226" t="s">
        <v>200</v>
      </c>
      <c r="E187" s="237" t="s">
        <v>19</v>
      </c>
      <c r="F187" s="238" t="s">
        <v>82</v>
      </c>
      <c r="G187" s="236"/>
      <c r="H187" s="239">
        <v>2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200</v>
      </c>
      <c r="AU187" s="245" t="s">
        <v>82</v>
      </c>
      <c r="AV187" s="14" t="s">
        <v>82</v>
      </c>
      <c r="AW187" s="14" t="s">
        <v>33</v>
      </c>
      <c r="AX187" s="14" t="s">
        <v>80</v>
      </c>
      <c r="AY187" s="245" t="s">
        <v>188</v>
      </c>
    </row>
    <row r="188" s="2" customFormat="1" ht="16.5" customHeight="1">
      <c r="A188" s="40"/>
      <c r="B188" s="41"/>
      <c r="C188" s="257" t="s">
        <v>141</v>
      </c>
      <c r="D188" s="257" t="s">
        <v>300</v>
      </c>
      <c r="E188" s="258" t="s">
        <v>324</v>
      </c>
      <c r="F188" s="259" t="s">
        <v>325</v>
      </c>
      <c r="G188" s="260" t="s">
        <v>296</v>
      </c>
      <c r="H188" s="261">
        <v>2</v>
      </c>
      <c r="I188" s="262"/>
      <c r="J188" s="263">
        <f>ROUND(I188*H188,2)</f>
        <v>0</v>
      </c>
      <c r="K188" s="259" t="s">
        <v>195</v>
      </c>
      <c r="L188" s="264"/>
      <c r="M188" s="265" t="s">
        <v>19</v>
      </c>
      <c r="N188" s="266" t="s">
        <v>43</v>
      </c>
      <c r="O188" s="86"/>
      <c r="P188" s="215">
        <f>O188*H188</f>
        <v>0</v>
      </c>
      <c r="Q188" s="215">
        <v>0.0195</v>
      </c>
      <c r="R188" s="215">
        <f>Q188*H188</f>
        <v>0.039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303</v>
      </c>
      <c r="AT188" s="217" t="s">
        <v>300</v>
      </c>
      <c r="AU188" s="217" t="s">
        <v>82</v>
      </c>
      <c r="AY188" s="19" t="s">
        <v>188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124</v>
      </c>
      <c r="BM188" s="217" t="s">
        <v>326</v>
      </c>
    </row>
    <row r="189" s="2" customFormat="1" ht="16.5" customHeight="1">
      <c r="A189" s="40"/>
      <c r="B189" s="41"/>
      <c r="C189" s="206" t="s">
        <v>144</v>
      </c>
      <c r="D189" s="206" t="s">
        <v>191</v>
      </c>
      <c r="E189" s="207" t="s">
        <v>327</v>
      </c>
      <c r="F189" s="208" t="s">
        <v>328</v>
      </c>
      <c r="G189" s="209" t="s">
        <v>296</v>
      </c>
      <c r="H189" s="210">
        <v>2</v>
      </c>
      <c r="I189" s="211"/>
      <c r="J189" s="212">
        <f>ROUND(I189*H189,2)</f>
        <v>0</v>
      </c>
      <c r="K189" s="208" t="s">
        <v>195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124</v>
      </c>
      <c r="AT189" s="217" t="s">
        <v>191</v>
      </c>
      <c r="AU189" s="217" t="s">
        <v>82</v>
      </c>
      <c r="AY189" s="19" t="s">
        <v>188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124</v>
      </c>
      <c r="BM189" s="217" t="s">
        <v>329</v>
      </c>
    </row>
    <row r="190" s="2" customFormat="1">
      <c r="A190" s="40"/>
      <c r="B190" s="41"/>
      <c r="C190" s="42"/>
      <c r="D190" s="219" t="s">
        <v>198</v>
      </c>
      <c r="E190" s="42"/>
      <c r="F190" s="220" t="s">
        <v>330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198</v>
      </c>
      <c r="AU190" s="19" t="s">
        <v>82</v>
      </c>
    </row>
    <row r="191" s="2" customFormat="1" ht="16.5" customHeight="1">
      <c r="A191" s="40"/>
      <c r="B191" s="41"/>
      <c r="C191" s="257" t="s">
        <v>147</v>
      </c>
      <c r="D191" s="257" t="s">
        <v>300</v>
      </c>
      <c r="E191" s="258" t="s">
        <v>331</v>
      </c>
      <c r="F191" s="259" t="s">
        <v>332</v>
      </c>
      <c r="G191" s="260" t="s">
        <v>296</v>
      </c>
      <c r="H191" s="261">
        <v>2</v>
      </c>
      <c r="I191" s="262"/>
      <c r="J191" s="263">
        <f>ROUND(I191*H191,2)</f>
        <v>0</v>
      </c>
      <c r="K191" s="259" t="s">
        <v>19</v>
      </c>
      <c r="L191" s="264"/>
      <c r="M191" s="265" t="s">
        <v>19</v>
      </c>
      <c r="N191" s="266" t="s">
        <v>43</v>
      </c>
      <c r="O191" s="86"/>
      <c r="P191" s="215">
        <f>O191*H191</f>
        <v>0</v>
      </c>
      <c r="Q191" s="215">
        <v>0.0011999999999999999</v>
      </c>
      <c r="R191" s="215">
        <f>Q191*H191</f>
        <v>0.0023999999999999998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303</v>
      </c>
      <c r="AT191" s="217" t="s">
        <v>300</v>
      </c>
      <c r="AU191" s="217" t="s">
        <v>82</v>
      </c>
      <c r="AY191" s="19" t="s">
        <v>188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124</v>
      </c>
      <c r="BM191" s="217" t="s">
        <v>333</v>
      </c>
    </row>
    <row r="192" s="2" customFormat="1" ht="16.5" customHeight="1">
      <c r="A192" s="40"/>
      <c r="B192" s="41"/>
      <c r="C192" s="206" t="s">
        <v>150</v>
      </c>
      <c r="D192" s="206" t="s">
        <v>191</v>
      </c>
      <c r="E192" s="207" t="s">
        <v>334</v>
      </c>
      <c r="F192" s="208" t="s">
        <v>335</v>
      </c>
      <c r="G192" s="209" t="s">
        <v>296</v>
      </c>
      <c r="H192" s="210">
        <v>2</v>
      </c>
      <c r="I192" s="211"/>
      <c r="J192" s="212">
        <f>ROUND(I192*H192,2)</f>
        <v>0</v>
      </c>
      <c r="K192" s="208" t="s">
        <v>195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124</v>
      </c>
      <c r="AT192" s="217" t="s">
        <v>191</v>
      </c>
      <c r="AU192" s="217" t="s">
        <v>82</v>
      </c>
      <c r="AY192" s="19" t="s">
        <v>188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124</v>
      </c>
      <c r="BM192" s="217" t="s">
        <v>336</v>
      </c>
    </row>
    <row r="193" s="2" customFormat="1">
      <c r="A193" s="40"/>
      <c r="B193" s="41"/>
      <c r="C193" s="42"/>
      <c r="D193" s="219" t="s">
        <v>198</v>
      </c>
      <c r="E193" s="42"/>
      <c r="F193" s="220" t="s">
        <v>337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198</v>
      </c>
      <c r="AU193" s="19" t="s">
        <v>82</v>
      </c>
    </row>
    <row r="194" s="2" customFormat="1" ht="16.5" customHeight="1">
      <c r="A194" s="40"/>
      <c r="B194" s="41"/>
      <c r="C194" s="257" t="s">
        <v>338</v>
      </c>
      <c r="D194" s="257" t="s">
        <v>300</v>
      </c>
      <c r="E194" s="258" t="s">
        <v>339</v>
      </c>
      <c r="F194" s="259" t="s">
        <v>340</v>
      </c>
      <c r="G194" s="260" t="s">
        <v>296</v>
      </c>
      <c r="H194" s="261">
        <v>2</v>
      </c>
      <c r="I194" s="262"/>
      <c r="J194" s="263">
        <f>ROUND(I194*H194,2)</f>
        <v>0</v>
      </c>
      <c r="K194" s="259" t="s">
        <v>195</v>
      </c>
      <c r="L194" s="264"/>
      <c r="M194" s="265" t="s">
        <v>19</v>
      </c>
      <c r="N194" s="266" t="s">
        <v>43</v>
      </c>
      <c r="O194" s="86"/>
      <c r="P194" s="215">
        <f>O194*H194</f>
        <v>0</v>
      </c>
      <c r="Q194" s="215">
        <v>0.00014999999999999999</v>
      </c>
      <c r="R194" s="215">
        <f>Q194*H194</f>
        <v>0.00029999999999999997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303</v>
      </c>
      <c r="AT194" s="217" t="s">
        <v>300</v>
      </c>
      <c r="AU194" s="217" t="s">
        <v>82</v>
      </c>
      <c r="AY194" s="19" t="s">
        <v>188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124</v>
      </c>
      <c r="BM194" s="217" t="s">
        <v>341</v>
      </c>
    </row>
    <row r="195" s="2" customFormat="1" ht="24.15" customHeight="1">
      <c r="A195" s="40"/>
      <c r="B195" s="41"/>
      <c r="C195" s="206" t="s">
        <v>342</v>
      </c>
      <c r="D195" s="206" t="s">
        <v>191</v>
      </c>
      <c r="E195" s="207" t="s">
        <v>343</v>
      </c>
      <c r="F195" s="208" t="s">
        <v>344</v>
      </c>
      <c r="G195" s="209" t="s">
        <v>307</v>
      </c>
      <c r="H195" s="267"/>
      <c r="I195" s="211"/>
      <c r="J195" s="212">
        <f>ROUND(I195*H195,2)</f>
        <v>0</v>
      </c>
      <c r="K195" s="208" t="s">
        <v>195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124</v>
      </c>
      <c r="AT195" s="217" t="s">
        <v>191</v>
      </c>
      <c r="AU195" s="217" t="s">
        <v>82</v>
      </c>
      <c r="AY195" s="19" t="s">
        <v>188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124</v>
      </c>
      <c r="BM195" s="217" t="s">
        <v>345</v>
      </c>
    </row>
    <row r="196" s="2" customFormat="1">
      <c r="A196" s="40"/>
      <c r="B196" s="41"/>
      <c r="C196" s="42"/>
      <c r="D196" s="219" t="s">
        <v>198</v>
      </c>
      <c r="E196" s="42"/>
      <c r="F196" s="220" t="s">
        <v>346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198</v>
      </c>
      <c r="AU196" s="19" t="s">
        <v>82</v>
      </c>
    </row>
    <row r="197" s="12" customFormat="1" ht="22.8" customHeight="1">
      <c r="A197" s="12"/>
      <c r="B197" s="190"/>
      <c r="C197" s="191"/>
      <c r="D197" s="192" t="s">
        <v>71</v>
      </c>
      <c r="E197" s="204" t="s">
        <v>347</v>
      </c>
      <c r="F197" s="204" t="s">
        <v>348</v>
      </c>
      <c r="G197" s="191"/>
      <c r="H197" s="191"/>
      <c r="I197" s="194"/>
      <c r="J197" s="205">
        <f>BK197</f>
        <v>0</v>
      </c>
      <c r="K197" s="191"/>
      <c r="L197" s="196"/>
      <c r="M197" s="197"/>
      <c r="N197" s="198"/>
      <c r="O197" s="198"/>
      <c r="P197" s="199">
        <f>SUM(P198:P243)</f>
        <v>0</v>
      </c>
      <c r="Q197" s="198"/>
      <c r="R197" s="199">
        <f>SUM(R198:R243)</f>
        <v>2.3555533</v>
      </c>
      <c r="S197" s="198"/>
      <c r="T197" s="200">
        <f>SUM(T198:T243)</f>
        <v>0.36379900000000004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1" t="s">
        <v>82</v>
      </c>
      <c r="AT197" s="202" t="s">
        <v>71</v>
      </c>
      <c r="AU197" s="202" t="s">
        <v>80</v>
      </c>
      <c r="AY197" s="201" t="s">
        <v>188</v>
      </c>
      <c r="BK197" s="203">
        <f>SUM(BK198:BK243)</f>
        <v>0</v>
      </c>
    </row>
    <row r="198" s="2" customFormat="1" ht="16.5" customHeight="1">
      <c r="A198" s="40"/>
      <c r="B198" s="41"/>
      <c r="C198" s="206" t="s">
        <v>349</v>
      </c>
      <c r="D198" s="206" t="s">
        <v>191</v>
      </c>
      <c r="E198" s="207" t="s">
        <v>350</v>
      </c>
      <c r="F198" s="208" t="s">
        <v>351</v>
      </c>
      <c r="G198" s="209" t="s">
        <v>194</v>
      </c>
      <c r="H198" s="210">
        <v>136.88200000000001</v>
      </c>
      <c r="I198" s="211"/>
      <c r="J198" s="212">
        <f>ROUND(I198*H198,2)</f>
        <v>0</v>
      </c>
      <c r="K198" s="208" t="s">
        <v>195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0.0025000000000000001</v>
      </c>
      <c r="T198" s="216">
        <f>S198*H198</f>
        <v>0.34220500000000004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124</v>
      </c>
      <c r="AT198" s="217" t="s">
        <v>191</v>
      </c>
      <c r="AU198" s="217" t="s">
        <v>82</v>
      </c>
      <c r="AY198" s="19" t="s">
        <v>188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124</v>
      </c>
      <c r="BM198" s="217" t="s">
        <v>352</v>
      </c>
    </row>
    <row r="199" s="2" customFormat="1">
      <c r="A199" s="40"/>
      <c r="B199" s="41"/>
      <c r="C199" s="42"/>
      <c r="D199" s="219" t="s">
        <v>198</v>
      </c>
      <c r="E199" s="42"/>
      <c r="F199" s="220" t="s">
        <v>353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198</v>
      </c>
      <c r="AU199" s="19" t="s">
        <v>82</v>
      </c>
    </row>
    <row r="200" s="14" customFormat="1">
      <c r="A200" s="14"/>
      <c r="B200" s="235"/>
      <c r="C200" s="236"/>
      <c r="D200" s="226" t="s">
        <v>200</v>
      </c>
      <c r="E200" s="237" t="s">
        <v>19</v>
      </c>
      <c r="F200" s="238" t="s">
        <v>246</v>
      </c>
      <c r="G200" s="236"/>
      <c r="H200" s="239">
        <v>102.22499999999999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200</v>
      </c>
      <c r="AU200" s="245" t="s">
        <v>82</v>
      </c>
      <c r="AV200" s="14" t="s">
        <v>82</v>
      </c>
      <c r="AW200" s="14" t="s">
        <v>33</v>
      </c>
      <c r="AX200" s="14" t="s">
        <v>72</v>
      </c>
      <c r="AY200" s="245" t="s">
        <v>188</v>
      </c>
    </row>
    <row r="201" s="14" customFormat="1">
      <c r="A201" s="14"/>
      <c r="B201" s="235"/>
      <c r="C201" s="236"/>
      <c r="D201" s="226" t="s">
        <v>200</v>
      </c>
      <c r="E201" s="237" t="s">
        <v>19</v>
      </c>
      <c r="F201" s="238" t="s">
        <v>247</v>
      </c>
      <c r="G201" s="236"/>
      <c r="H201" s="239">
        <v>30.216999999999999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200</v>
      </c>
      <c r="AU201" s="245" t="s">
        <v>82</v>
      </c>
      <c r="AV201" s="14" t="s">
        <v>82</v>
      </c>
      <c r="AW201" s="14" t="s">
        <v>33</v>
      </c>
      <c r="AX201" s="14" t="s">
        <v>72</v>
      </c>
      <c r="AY201" s="245" t="s">
        <v>188</v>
      </c>
    </row>
    <row r="202" s="14" customFormat="1">
      <c r="A202" s="14"/>
      <c r="B202" s="235"/>
      <c r="C202" s="236"/>
      <c r="D202" s="226" t="s">
        <v>200</v>
      </c>
      <c r="E202" s="237" t="s">
        <v>19</v>
      </c>
      <c r="F202" s="238" t="s">
        <v>248</v>
      </c>
      <c r="G202" s="236"/>
      <c r="H202" s="239">
        <v>3.96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200</v>
      </c>
      <c r="AU202" s="245" t="s">
        <v>82</v>
      </c>
      <c r="AV202" s="14" t="s">
        <v>82</v>
      </c>
      <c r="AW202" s="14" t="s">
        <v>33</v>
      </c>
      <c r="AX202" s="14" t="s">
        <v>72</v>
      </c>
      <c r="AY202" s="245" t="s">
        <v>188</v>
      </c>
    </row>
    <row r="203" s="14" customFormat="1">
      <c r="A203" s="14"/>
      <c r="B203" s="235"/>
      <c r="C203" s="236"/>
      <c r="D203" s="226" t="s">
        <v>200</v>
      </c>
      <c r="E203" s="237" t="s">
        <v>19</v>
      </c>
      <c r="F203" s="238" t="s">
        <v>249</v>
      </c>
      <c r="G203" s="236"/>
      <c r="H203" s="239">
        <v>0.47999999999999998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200</v>
      </c>
      <c r="AU203" s="245" t="s">
        <v>82</v>
      </c>
      <c r="AV203" s="14" t="s">
        <v>82</v>
      </c>
      <c r="AW203" s="14" t="s">
        <v>33</v>
      </c>
      <c r="AX203" s="14" t="s">
        <v>72</v>
      </c>
      <c r="AY203" s="245" t="s">
        <v>188</v>
      </c>
    </row>
    <row r="204" s="15" customFormat="1">
      <c r="A204" s="15"/>
      <c r="B204" s="246"/>
      <c r="C204" s="247"/>
      <c r="D204" s="226" t="s">
        <v>200</v>
      </c>
      <c r="E204" s="248" t="s">
        <v>19</v>
      </c>
      <c r="F204" s="249" t="s">
        <v>206</v>
      </c>
      <c r="G204" s="247"/>
      <c r="H204" s="250">
        <v>136.88200000000001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56" t="s">
        <v>200</v>
      </c>
      <c r="AU204" s="256" t="s">
        <v>82</v>
      </c>
      <c r="AV204" s="15" t="s">
        <v>196</v>
      </c>
      <c r="AW204" s="15" t="s">
        <v>33</v>
      </c>
      <c r="AX204" s="15" t="s">
        <v>80</v>
      </c>
      <c r="AY204" s="256" t="s">
        <v>188</v>
      </c>
    </row>
    <row r="205" s="2" customFormat="1" ht="16.5" customHeight="1">
      <c r="A205" s="40"/>
      <c r="B205" s="41"/>
      <c r="C205" s="206" t="s">
        <v>354</v>
      </c>
      <c r="D205" s="206" t="s">
        <v>191</v>
      </c>
      <c r="E205" s="207" t="s">
        <v>355</v>
      </c>
      <c r="F205" s="208" t="s">
        <v>356</v>
      </c>
      <c r="G205" s="209" t="s">
        <v>357</v>
      </c>
      <c r="H205" s="210">
        <v>69.079999999999998</v>
      </c>
      <c r="I205" s="211"/>
      <c r="J205" s="212">
        <f>ROUND(I205*H205,2)</f>
        <v>0</v>
      </c>
      <c r="K205" s="208" t="s">
        <v>195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0.00029999999999999997</v>
      </c>
      <c r="T205" s="216">
        <f>S205*H205</f>
        <v>0.020723999999999999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124</v>
      </c>
      <c r="AT205" s="217" t="s">
        <v>191</v>
      </c>
      <c r="AU205" s="217" t="s">
        <v>82</v>
      </c>
      <c r="AY205" s="19" t="s">
        <v>188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124</v>
      </c>
      <c r="BM205" s="217" t="s">
        <v>358</v>
      </c>
    </row>
    <row r="206" s="2" customFormat="1">
      <c r="A206" s="40"/>
      <c r="B206" s="41"/>
      <c r="C206" s="42"/>
      <c r="D206" s="219" t="s">
        <v>198</v>
      </c>
      <c r="E206" s="42"/>
      <c r="F206" s="220" t="s">
        <v>359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198</v>
      </c>
      <c r="AU206" s="19" t="s">
        <v>82</v>
      </c>
    </row>
    <row r="207" s="14" customFormat="1">
      <c r="A207" s="14"/>
      <c r="B207" s="235"/>
      <c r="C207" s="236"/>
      <c r="D207" s="226" t="s">
        <v>200</v>
      </c>
      <c r="E207" s="237" t="s">
        <v>19</v>
      </c>
      <c r="F207" s="238" t="s">
        <v>360</v>
      </c>
      <c r="G207" s="236"/>
      <c r="H207" s="239">
        <v>69.079999999999998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200</v>
      </c>
      <c r="AU207" s="245" t="s">
        <v>82</v>
      </c>
      <c r="AV207" s="14" t="s">
        <v>82</v>
      </c>
      <c r="AW207" s="14" t="s">
        <v>33</v>
      </c>
      <c r="AX207" s="14" t="s">
        <v>80</v>
      </c>
      <c r="AY207" s="245" t="s">
        <v>188</v>
      </c>
    </row>
    <row r="208" s="2" customFormat="1" ht="16.5" customHeight="1">
      <c r="A208" s="40"/>
      <c r="B208" s="41"/>
      <c r="C208" s="206" t="s">
        <v>361</v>
      </c>
      <c r="D208" s="206" t="s">
        <v>191</v>
      </c>
      <c r="E208" s="207" t="s">
        <v>362</v>
      </c>
      <c r="F208" s="208" t="s">
        <v>363</v>
      </c>
      <c r="G208" s="209" t="s">
        <v>357</v>
      </c>
      <c r="H208" s="210">
        <v>2.8999999999999999</v>
      </c>
      <c r="I208" s="211"/>
      <c r="J208" s="212">
        <f>ROUND(I208*H208,2)</f>
        <v>0</v>
      </c>
      <c r="K208" s="208" t="s">
        <v>195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0.00029999999999999997</v>
      </c>
      <c r="T208" s="216">
        <f>S208*H208</f>
        <v>0.0008699999999999999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124</v>
      </c>
      <c r="AT208" s="217" t="s">
        <v>191</v>
      </c>
      <c r="AU208" s="217" t="s">
        <v>82</v>
      </c>
      <c r="AY208" s="19" t="s">
        <v>188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124</v>
      </c>
      <c r="BM208" s="217" t="s">
        <v>364</v>
      </c>
    </row>
    <row r="209" s="2" customFormat="1">
      <c r="A209" s="40"/>
      <c r="B209" s="41"/>
      <c r="C209" s="42"/>
      <c r="D209" s="219" t="s">
        <v>198</v>
      </c>
      <c r="E209" s="42"/>
      <c r="F209" s="220" t="s">
        <v>365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198</v>
      </c>
      <c r="AU209" s="19" t="s">
        <v>82</v>
      </c>
    </row>
    <row r="210" s="14" customFormat="1">
      <c r="A210" s="14"/>
      <c r="B210" s="235"/>
      <c r="C210" s="236"/>
      <c r="D210" s="226" t="s">
        <v>200</v>
      </c>
      <c r="E210" s="237" t="s">
        <v>19</v>
      </c>
      <c r="F210" s="238" t="s">
        <v>366</v>
      </c>
      <c r="G210" s="236"/>
      <c r="H210" s="239">
        <v>2.8999999999999999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200</v>
      </c>
      <c r="AU210" s="245" t="s">
        <v>82</v>
      </c>
      <c r="AV210" s="14" t="s">
        <v>82</v>
      </c>
      <c r="AW210" s="14" t="s">
        <v>33</v>
      </c>
      <c r="AX210" s="14" t="s">
        <v>80</v>
      </c>
      <c r="AY210" s="245" t="s">
        <v>188</v>
      </c>
    </row>
    <row r="211" s="2" customFormat="1" ht="21.75" customHeight="1">
      <c r="A211" s="40"/>
      <c r="B211" s="41"/>
      <c r="C211" s="206" t="s">
        <v>367</v>
      </c>
      <c r="D211" s="206" t="s">
        <v>191</v>
      </c>
      <c r="E211" s="207" t="s">
        <v>368</v>
      </c>
      <c r="F211" s="208" t="s">
        <v>369</v>
      </c>
      <c r="G211" s="209" t="s">
        <v>194</v>
      </c>
      <c r="H211" s="210">
        <v>136.88200000000001</v>
      </c>
      <c r="I211" s="211"/>
      <c r="J211" s="212">
        <f>ROUND(I211*H211,2)</f>
        <v>0</v>
      </c>
      <c r="K211" s="208" t="s">
        <v>195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124</v>
      </c>
      <c r="AT211" s="217" t="s">
        <v>191</v>
      </c>
      <c r="AU211" s="217" t="s">
        <v>82</v>
      </c>
      <c r="AY211" s="19" t="s">
        <v>188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124</v>
      </c>
      <c r="BM211" s="217" t="s">
        <v>370</v>
      </c>
    </row>
    <row r="212" s="2" customFormat="1">
      <c r="A212" s="40"/>
      <c r="B212" s="41"/>
      <c r="C212" s="42"/>
      <c r="D212" s="219" t="s">
        <v>198</v>
      </c>
      <c r="E212" s="42"/>
      <c r="F212" s="220" t="s">
        <v>371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198</v>
      </c>
      <c r="AU212" s="19" t="s">
        <v>82</v>
      </c>
    </row>
    <row r="213" s="2" customFormat="1" ht="16.5" customHeight="1">
      <c r="A213" s="40"/>
      <c r="B213" s="41"/>
      <c r="C213" s="206" t="s">
        <v>303</v>
      </c>
      <c r="D213" s="206" t="s">
        <v>191</v>
      </c>
      <c r="E213" s="207" t="s">
        <v>372</v>
      </c>
      <c r="F213" s="208" t="s">
        <v>373</v>
      </c>
      <c r="G213" s="209" t="s">
        <v>194</v>
      </c>
      <c r="H213" s="210">
        <v>136.88200000000001</v>
      </c>
      <c r="I213" s="211"/>
      <c r="J213" s="212">
        <f>ROUND(I213*H213,2)</f>
        <v>0</v>
      </c>
      <c r="K213" s="208" t="s">
        <v>195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124</v>
      </c>
      <c r="AT213" s="217" t="s">
        <v>191</v>
      </c>
      <c r="AU213" s="217" t="s">
        <v>82</v>
      </c>
      <c r="AY213" s="19" t="s">
        <v>188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124</v>
      </c>
      <c r="BM213" s="217" t="s">
        <v>374</v>
      </c>
    </row>
    <row r="214" s="2" customFormat="1">
      <c r="A214" s="40"/>
      <c r="B214" s="41"/>
      <c r="C214" s="42"/>
      <c r="D214" s="219" t="s">
        <v>198</v>
      </c>
      <c r="E214" s="42"/>
      <c r="F214" s="220" t="s">
        <v>375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198</v>
      </c>
      <c r="AU214" s="19" t="s">
        <v>82</v>
      </c>
    </row>
    <row r="215" s="2" customFormat="1" ht="16.5" customHeight="1">
      <c r="A215" s="40"/>
      <c r="B215" s="41"/>
      <c r="C215" s="206" t="s">
        <v>376</v>
      </c>
      <c r="D215" s="206" t="s">
        <v>191</v>
      </c>
      <c r="E215" s="207" t="s">
        <v>377</v>
      </c>
      <c r="F215" s="208" t="s">
        <v>378</v>
      </c>
      <c r="G215" s="209" t="s">
        <v>194</v>
      </c>
      <c r="H215" s="210">
        <v>273.76400000000001</v>
      </c>
      <c r="I215" s="211"/>
      <c r="J215" s="212">
        <f>ROUND(I215*H215,2)</f>
        <v>0</v>
      </c>
      <c r="K215" s="208" t="s">
        <v>195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3.0000000000000001E-05</v>
      </c>
      <c r="R215" s="215">
        <f>Q215*H215</f>
        <v>0.0082129200000000003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124</v>
      </c>
      <c r="AT215" s="217" t="s">
        <v>191</v>
      </c>
      <c r="AU215" s="217" t="s">
        <v>82</v>
      </c>
      <c r="AY215" s="19" t="s">
        <v>188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124</v>
      </c>
      <c r="BM215" s="217" t="s">
        <v>379</v>
      </c>
    </row>
    <row r="216" s="2" customFormat="1">
      <c r="A216" s="40"/>
      <c r="B216" s="41"/>
      <c r="C216" s="42"/>
      <c r="D216" s="219" t="s">
        <v>198</v>
      </c>
      <c r="E216" s="42"/>
      <c r="F216" s="220" t="s">
        <v>380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198</v>
      </c>
      <c r="AU216" s="19" t="s">
        <v>82</v>
      </c>
    </row>
    <row r="217" s="13" customFormat="1">
      <c r="A217" s="13"/>
      <c r="B217" s="224"/>
      <c r="C217" s="225"/>
      <c r="D217" s="226" t="s">
        <v>200</v>
      </c>
      <c r="E217" s="227" t="s">
        <v>19</v>
      </c>
      <c r="F217" s="228" t="s">
        <v>381</v>
      </c>
      <c r="G217" s="225"/>
      <c r="H217" s="227" t="s">
        <v>19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200</v>
      </c>
      <c r="AU217" s="234" t="s">
        <v>82</v>
      </c>
      <c r="AV217" s="13" t="s">
        <v>80</v>
      </c>
      <c r="AW217" s="13" t="s">
        <v>33</v>
      </c>
      <c r="AX217" s="13" t="s">
        <v>72</v>
      </c>
      <c r="AY217" s="234" t="s">
        <v>188</v>
      </c>
    </row>
    <row r="218" s="14" customFormat="1">
      <c r="A218" s="14"/>
      <c r="B218" s="235"/>
      <c r="C218" s="236"/>
      <c r="D218" s="226" t="s">
        <v>200</v>
      </c>
      <c r="E218" s="237" t="s">
        <v>19</v>
      </c>
      <c r="F218" s="238" t="s">
        <v>255</v>
      </c>
      <c r="G218" s="236"/>
      <c r="H218" s="239">
        <v>136.88200000000001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200</v>
      </c>
      <c r="AU218" s="245" t="s">
        <v>82</v>
      </c>
      <c r="AV218" s="14" t="s">
        <v>82</v>
      </c>
      <c r="AW218" s="14" t="s">
        <v>33</v>
      </c>
      <c r="AX218" s="14" t="s">
        <v>72</v>
      </c>
      <c r="AY218" s="245" t="s">
        <v>188</v>
      </c>
    </row>
    <row r="219" s="13" customFormat="1">
      <c r="A219" s="13"/>
      <c r="B219" s="224"/>
      <c r="C219" s="225"/>
      <c r="D219" s="226" t="s">
        <v>200</v>
      </c>
      <c r="E219" s="227" t="s">
        <v>19</v>
      </c>
      <c r="F219" s="228" t="s">
        <v>382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200</v>
      </c>
      <c r="AU219" s="234" t="s">
        <v>82</v>
      </c>
      <c r="AV219" s="13" t="s">
        <v>80</v>
      </c>
      <c r="AW219" s="13" t="s">
        <v>33</v>
      </c>
      <c r="AX219" s="13" t="s">
        <v>72</v>
      </c>
      <c r="AY219" s="234" t="s">
        <v>188</v>
      </c>
    </row>
    <row r="220" s="14" customFormat="1">
      <c r="A220" s="14"/>
      <c r="B220" s="235"/>
      <c r="C220" s="236"/>
      <c r="D220" s="226" t="s">
        <v>200</v>
      </c>
      <c r="E220" s="237" t="s">
        <v>19</v>
      </c>
      <c r="F220" s="238" t="s">
        <v>255</v>
      </c>
      <c r="G220" s="236"/>
      <c r="H220" s="239">
        <v>136.88200000000001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200</v>
      </c>
      <c r="AU220" s="245" t="s">
        <v>82</v>
      </c>
      <c r="AV220" s="14" t="s">
        <v>82</v>
      </c>
      <c r="AW220" s="14" t="s">
        <v>33</v>
      </c>
      <c r="AX220" s="14" t="s">
        <v>72</v>
      </c>
      <c r="AY220" s="245" t="s">
        <v>188</v>
      </c>
    </row>
    <row r="221" s="15" customFormat="1">
      <c r="A221" s="15"/>
      <c r="B221" s="246"/>
      <c r="C221" s="247"/>
      <c r="D221" s="226" t="s">
        <v>200</v>
      </c>
      <c r="E221" s="248" t="s">
        <v>19</v>
      </c>
      <c r="F221" s="249" t="s">
        <v>206</v>
      </c>
      <c r="G221" s="247"/>
      <c r="H221" s="250">
        <v>273.76400000000001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200</v>
      </c>
      <c r="AU221" s="256" t="s">
        <v>82</v>
      </c>
      <c r="AV221" s="15" t="s">
        <v>196</v>
      </c>
      <c r="AW221" s="15" t="s">
        <v>33</v>
      </c>
      <c r="AX221" s="15" t="s">
        <v>80</v>
      </c>
      <c r="AY221" s="256" t="s">
        <v>188</v>
      </c>
    </row>
    <row r="222" s="2" customFormat="1" ht="21.75" customHeight="1">
      <c r="A222" s="40"/>
      <c r="B222" s="41"/>
      <c r="C222" s="206" t="s">
        <v>383</v>
      </c>
      <c r="D222" s="206" t="s">
        <v>191</v>
      </c>
      <c r="E222" s="207" t="s">
        <v>384</v>
      </c>
      <c r="F222" s="208" t="s">
        <v>385</v>
      </c>
      <c r="G222" s="209" t="s">
        <v>194</v>
      </c>
      <c r="H222" s="210">
        <v>136.88200000000001</v>
      </c>
      <c r="I222" s="211"/>
      <c r="J222" s="212">
        <f>ROUND(I222*H222,2)</f>
        <v>0</v>
      </c>
      <c r="K222" s="208" t="s">
        <v>195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0.012</v>
      </c>
      <c r="R222" s="215">
        <f>Q222*H222</f>
        <v>1.642584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124</v>
      </c>
      <c r="AT222" s="217" t="s">
        <v>191</v>
      </c>
      <c r="AU222" s="217" t="s">
        <v>82</v>
      </c>
      <c r="AY222" s="19" t="s">
        <v>188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124</v>
      </c>
      <c r="BM222" s="217" t="s">
        <v>386</v>
      </c>
    </row>
    <row r="223" s="2" customFormat="1">
      <c r="A223" s="40"/>
      <c r="B223" s="41"/>
      <c r="C223" s="42"/>
      <c r="D223" s="219" t="s">
        <v>198</v>
      </c>
      <c r="E223" s="42"/>
      <c r="F223" s="220" t="s">
        <v>387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198</v>
      </c>
      <c r="AU223" s="19" t="s">
        <v>82</v>
      </c>
    </row>
    <row r="224" s="2" customFormat="1" ht="16.5" customHeight="1">
      <c r="A224" s="40"/>
      <c r="B224" s="41"/>
      <c r="C224" s="206" t="s">
        <v>388</v>
      </c>
      <c r="D224" s="206" t="s">
        <v>191</v>
      </c>
      <c r="E224" s="207" t="s">
        <v>389</v>
      </c>
      <c r="F224" s="208" t="s">
        <v>390</v>
      </c>
      <c r="G224" s="209" t="s">
        <v>194</v>
      </c>
      <c r="H224" s="210">
        <v>136.88200000000001</v>
      </c>
      <c r="I224" s="211"/>
      <c r="J224" s="212">
        <f>ROUND(I224*H224,2)</f>
        <v>0</v>
      </c>
      <c r="K224" s="208" t="s">
        <v>195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0.00029999999999999997</v>
      </c>
      <c r="R224" s="215">
        <f>Q224*H224</f>
        <v>0.0410646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124</v>
      </c>
      <c r="AT224" s="217" t="s">
        <v>191</v>
      </c>
      <c r="AU224" s="217" t="s">
        <v>82</v>
      </c>
      <c r="AY224" s="19" t="s">
        <v>188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124</v>
      </c>
      <c r="BM224" s="217" t="s">
        <v>391</v>
      </c>
    </row>
    <row r="225" s="2" customFormat="1">
      <c r="A225" s="40"/>
      <c r="B225" s="41"/>
      <c r="C225" s="42"/>
      <c r="D225" s="219" t="s">
        <v>198</v>
      </c>
      <c r="E225" s="42"/>
      <c r="F225" s="220" t="s">
        <v>392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198</v>
      </c>
      <c r="AU225" s="19" t="s">
        <v>82</v>
      </c>
    </row>
    <row r="226" s="2" customFormat="1" ht="24.15" customHeight="1">
      <c r="A226" s="40"/>
      <c r="B226" s="41"/>
      <c r="C226" s="257" t="s">
        <v>393</v>
      </c>
      <c r="D226" s="257" t="s">
        <v>300</v>
      </c>
      <c r="E226" s="258" t="s">
        <v>394</v>
      </c>
      <c r="F226" s="259" t="s">
        <v>395</v>
      </c>
      <c r="G226" s="260" t="s">
        <v>194</v>
      </c>
      <c r="H226" s="261">
        <v>150.56999999999999</v>
      </c>
      <c r="I226" s="262"/>
      <c r="J226" s="263">
        <f>ROUND(I226*H226,2)</f>
        <v>0</v>
      </c>
      <c r="K226" s="259" t="s">
        <v>195</v>
      </c>
      <c r="L226" s="264"/>
      <c r="M226" s="265" t="s">
        <v>19</v>
      </c>
      <c r="N226" s="266" t="s">
        <v>43</v>
      </c>
      <c r="O226" s="86"/>
      <c r="P226" s="215">
        <f>O226*H226</f>
        <v>0</v>
      </c>
      <c r="Q226" s="215">
        <v>0.0042900000000000004</v>
      </c>
      <c r="R226" s="215">
        <f>Q226*H226</f>
        <v>0.64594530000000006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303</v>
      </c>
      <c r="AT226" s="217" t="s">
        <v>300</v>
      </c>
      <c r="AU226" s="217" t="s">
        <v>82</v>
      </c>
      <c r="AY226" s="19" t="s">
        <v>188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124</v>
      </c>
      <c r="BM226" s="217" t="s">
        <v>396</v>
      </c>
    </row>
    <row r="227" s="14" customFormat="1">
      <c r="A227" s="14"/>
      <c r="B227" s="235"/>
      <c r="C227" s="236"/>
      <c r="D227" s="226" t="s">
        <v>200</v>
      </c>
      <c r="E227" s="236"/>
      <c r="F227" s="238" t="s">
        <v>397</v>
      </c>
      <c r="G227" s="236"/>
      <c r="H227" s="239">
        <v>150.56999999999999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200</v>
      </c>
      <c r="AU227" s="245" t="s">
        <v>82</v>
      </c>
      <c r="AV227" s="14" t="s">
        <v>82</v>
      </c>
      <c r="AW227" s="14" t="s">
        <v>4</v>
      </c>
      <c r="AX227" s="14" t="s">
        <v>80</v>
      </c>
      <c r="AY227" s="245" t="s">
        <v>188</v>
      </c>
    </row>
    <row r="228" s="2" customFormat="1" ht="16.5" customHeight="1">
      <c r="A228" s="40"/>
      <c r="B228" s="41"/>
      <c r="C228" s="206" t="s">
        <v>398</v>
      </c>
      <c r="D228" s="206" t="s">
        <v>191</v>
      </c>
      <c r="E228" s="207" t="s">
        <v>399</v>
      </c>
      <c r="F228" s="208" t="s">
        <v>400</v>
      </c>
      <c r="G228" s="209" t="s">
        <v>357</v>
      </c>
      <c r="H228" s="210">
        <v>69.079999999999998</v>
      </c>
      <c r="I228" s="211"/>
      <c r="J228" s="212">
        <f>ROUND(I228*H228,2)</f>
        <v>0</v>
      </c>
      <c r="K228" s="208" t="s">
        <v>195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1.0000000000000001E-05</v>
      </c>
      <c r="R228" s="215">
        <f>Q228*H228</f>
        <v>0.00069079999999999999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124</v>
      </c>
      <c r="AT228" s="217" t="s">
        <v>191</v>
      </c>
      <c r="AU228" s="217" t="s">
        <v>82</v>
      </c>
      <c r="AY228" s="19" t="s">
        <v>188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124</v>
      </c>
      <c r="BM228" s="217" t="s">
        <v>401</v>
      </c>
    </row>
    <row r="229" s="2" customFormat="1">
      <c r="A229" s="40"/>
      <c r="B229" s="41"/>
      <c r="C229" s="42"/>
      <c r="D229" s="219" t="s">
        <v>198</v>
      </c>
      <c r="E229" s="42"/>
      <c r="F229" s="220" t="s">
        <v>402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198</v>
      </c>
      <c r="AU229" s="19" t="s">
        <v>82</v>
      </c>
    </row>
    <row r="230" s="2" customFormat="1" ht="16.5" customHeight="1">
      <c r="A230" s="40"/>
      <c r="B230" s="41"/>
      <c r="C230" s="257" t="s">
        <v>403</v>
      </c>
      <c r="D230" s="257" t="s">
        <v>300</v>
      </c>
      <c r="E230" s="258" t="s">
        <v>404</v>
      </c>
      <c r="F230" s="259" t="s">
        <v>405</v>
      </c>
      <c r="G230" s="260" t="s">
        <v>357</v>
      </c>
      <c r="H230" s="261">
        <v>72.534000000000006</v>
      </c>
      <c r="I230" s="262"/>
      <c r="J230" s="263">
        <f>ROUND(I230*H230,2)</f>
        <v>0</v>
      </c>
      <c r="K230" s="259" t="s">
        <v>195</v>
      </c>
      <c r="L230" s="264"/>
      <c r="M230" s="265" t="s">
        <v>19</v>
      </c>
      <c r="N230" s="266" t="s">
        <v>43</v>
      </c>
      <c r="O230" s="86"/>
      <c r="P230" s="215">
        <f>O230*H230</f>
        <v>0</v>
      </c>
      <c r="Q230" s="215">
        <v>0.00022000000000000001</v>
      </c>
      <c r="R230" s="215">
        <f>Q230*H230</f>
        <v>0.015957480000000003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303</v>
      </c>
      <c r="AT230" s="217" t="s">
        <v>300</v>
      </c>
      <c r="AU230" s="217" t="s">
        <v>82</v>
      </c>
      <c r="AY230" s="19" t="s">
        <v>188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124</v>
      </c>
      <c r="BM230" s="217" t="s">
        <v>406</v>
      </c>
    </row>
    <row r="231" s="14" customFormat="1">
      <c r="A231" s="14"/>
      <c r="B231" s="235"/>
      <c r="C231" s="236"/>
      <c r="D231" s="226" t="s">
        <v>200</v>
      </c>
      <c r="E231" s="236"/>
      <c r="F231" s="238" t="s">
        <v>407</v>
      </c>
      <c r="G231" s="236"/>
      <c r="H231" s="239">
        <v>72.534000000000006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200</v>
      </c>
      <c r="AU231" s="245" t="s">
        <v>82</v>
      </c>
      <c r="AV231" s="14" t="s">
        <v>82</v>
      </c>
      <c r="AW231" s="14" t="s">
        <v>4</v>
      </c>
      <c r="AX231" s="14" t="s">
        <v>80</v>
      </c>
      <c r="AY231" s="245" t="s">
        <v>188</v>
      </c>
    </row>
    <row r="232" s="2" customFormat="1" ht="16.5" customHeight="1">
      <c r="A232" s="40"/>
      <c r="B232" s="41"/>
      <c r="C232" s="206" t="s">
        <v>408</v>
      </c>
      <c r="D232" s="206" t="s">
        <v>191</v>
      </c>
      <c r="E232" s="207" t="s">
        <v>409</v>
      </c>
      <c r="F232" s="208" t="s">
        <v>410</v>
      </c>
      <c r="G232" s="209" t="s">
        <v>357</v>
      </c>
      <c r="H232" s="210">
        <v>1.6000000000000001</v>
      </c>
      <c r="I232" s="211"/>
      <c r="J232" s="212">
        <f>ROUND(I232*H232,2)</f>
        <v>0</v>
      </c>
      <c r="K232" s="208" t="s">
        <v>195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124</v>
      </c>
      <c r="AT232" s="217" t="s">
        <v>191</v>
      </c>
      <c r="AU232" s="217" t="s">
        <v>82</v>
      </c>
      <c r="AY232" s="19" t="s">
        <v>188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124</v>
      </c>
      <c r="BM232" s="217" t="s">
        <v>411</v>
      </c>
    </row>
    <row r="233" s="2" customFormat="1">
      <c r="A233" s="40"/>
      <c r="B233" s="41"/>
      <c r="C233" s="42"/>
      <c r="D233" s="219" t="s">
        <v>198</v>
      </c>
      <c r="E233" s="42"/>
      <c r="F233" s="220" t="s">
        <v>412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198</v>
      </c>
      <c r="AU233" s="19" t="s">
        <v>82</v>
      </c>
    </row>
    <row r="234" s="13" customFormat="1">
      <c r="A234" s="13"/>
      <c r="B234" s="224"/>
      <c r="C234" s="225"/>
      <c r="D234" s="226" t="s">
        <v>200</v>
      </c>
      <c r="E234" s="227" t="s">
        <v>19</v>
      </c>
      <c r="F234" s="228" t="s">
        <v>315</v>
      </c>
      <c r="G234" s="225"/>
      <c r="H234" s="227" t="s">
        <v>19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200</v>
      </c>
      <c r="AU234" s="234" t="s">
        <v>82</v>
      </c>
      <c r="AV234" s="13" t="s">
        <v>80</v>
      </c>
      <c r="AW234" s="13" t="s">
        <v>33</v>
      </c>
      <c r="AX234" s="13" t="s">
        <v>72</v>
      </c>
      <c r="AY234" s="234" t="s">
        <v>188</v>
      </c>
    </row>
    <row r="235" s="14" customFormat="1">
      <c r="A235" s="14"/>
      <c r="B235" s="235"/>
      <c r="C235" s="236"/>
      <c r="D235" s="226" t="s">
        <v>200</v>
      </c>
      <c r="E235" s="237" t="s">
        <v>19</v>
      </c>
      <c r="F235" s="238" t="s">
        <v>413</v>
      </c>
      <c r="G235" s="236"/>
      <c r="H235" s="239">
        <v>1.6000000000000001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200</v>
      </c>
      <c r="AU235" s="245" t="s">
        <v>82</v>
      </c>
      <c r="AV235" s="14" t="s">
        <v>82</v>
      </c>
      <c r="AW235" s="14" t="s">
        <v>33</v>
      </c>
      <c r="AX235" s="14" t="s">
        <v>80</v>
      </c>
      <c r="AY235" s="245" t="s">
        <v>188</v>
      </c>
    </row>
    <row r="236" s="2" customFormat="1" ht="16.5" customHeight="1">
      <c r="A236" s="40"/>
      <c r="B236" s="41"/>
      <c r="C236" s="257" t="s">
        <v>414</v>
      </c>
      <c r="D236" s="257" t="s">
        <v>300</v>
      </c>
      <c r="E236" s="258" t="s">
        <v>415</v>
      </c>
      <c r="F236" s="259" t="s">
        <v>416</v>
      </c>
      <c r="G236" s="260" t="s">
        <v>357</v>
      </c>
      <c r="H236" s="261">
        <v>1.6799999999999999</v>
      </c>
      <c r="I236" s="262"/>
      <c r="J236" s="263">
        <f>ROUND(I236*H236,2)</f>
        <v>0</v>
      </c>
      <c r="K236" s="259" t="s">
        <v>195</v>
      </c>
      <c r="L236" s="264"/>
      <c r="M236" s="265" t="s">
        <v>19</v>
      </c>
      <c r="N236" s="266" t="s">
        <v>43</v>
      </c>
      <c r="O236" s="86"/>
      <c r="P236" s="215">
        <f>O236*H236</f>
        <v>0</v>
      </c>
      <c r="Q236" s="215">
        <v>0.00016000000000000001</v>
      </c>
      <c r="R236" s="215">
        <f>Q236*H236</f>
        <v>0.00026880000000000003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303</v>
      </c>
      <c r="AT236" s="217" t="s">
        <v>300</v>
      </c>
      <c r="AU236" s="217" t="s">
        <v>82</v>
      </c>
      <c r="AY236" s="19" t="s">
        <v>188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124</v>
      </c>
      <c r="BM236" s="217" t="s">
        <v>417</v>
      </c>
    </row>
    <row r="237" s="14" customFormat="1">
      <c r="A237" s="14"/>
      <c r="B237" s="235"/>
      <c r="C237" s="236"/>
      <c r="D237" s="226" t="s">
        <v>200</v>
      </c>
      <c r="E237" s="236"/>
      <c r="F237" s="238" t="s">
        <v>418</v>
      </c>
      <c r="G237" s="236"/>
      <c r="H237" s="239">
        <v>1.6799999999999999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200</v>
      </c>
      <c r="AU237" s="245" t="s">
        <v>82</v>
      </c>
      <c r="AV237" s="14" t="s">
        <v>82</v>
      </c>
      <c r="AW237" s="14" t="s">
        <v>4</v>
      </c>
      <c r="AX237" s="14" t="s">
        <v>80</v>
      </c>
      <c r="AY237" s="245" t="s">
        <v>188</v>
      </c>
    </row>
    <row r="238" s="2" customFormat="1" ht="16.5" customHeight="1">
      <c r="A238" s="40"/>
      <c r="B238" s="41"/>
      <c r="C238" s="206" t="s">
        <v>419</v>
      </c>
      <c r="D238" s="206" t="s">
        <v>191</v>
      </c>
      <c r="E238" s="207" t="s">
        <v>420</v>
      </c>
      <c r="F238" s="208" t="s">
        <v>421</v>
      </c>
      <c r="G238" s="209" t="s">
        <v>357</v>
      </c>
      <c r="H238" s="210">
        <v>2.8999999999999999</v>
      </c>
      <c r="I238" s="211"/>
      <c r="J238" s="212">
        <f>ROUND(I238*H238,2)</f>
        <v>0</v>
      </c>
      <c r="K238" s="208" t="s">
        <v>195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124</v>
      </c>
      <c r="AT238" s="217" t="s">
        <v>191</v>
      </c>
      <c r="AU238" s="217" t="s">
        <v>82</v>
      </c>
      <c r="AY238" s="19" t="s">
        <v>188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124</v>
      </c>
      <c r="BM238" s="217" t="s">
        <v>422</v>
      </c>
    </row>
    <row r="239" s="2" customFormat="1">
      <c r="A239" s="40"/>
      <c r="B239" s="41"/>
      <c r="C239" s="42"/>
      <c r="D239" s="219" t="s">
        <v>198</v>
      </c>
      <c r="E239" s="42"/>
      <c r="F239" s="220" t="s">
        <v>423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198</v>
      </c>
      <c r="AU239" s="19" t="s">
        <v>82</v>
      </c>
    </row>
    <row r="240" s="2" customFormat="1" ht="16.5" customHeight="1">
      <c r="A240" s="40"/>
      <c r="B240" s="41"/>
      <c r="C240" s="257" t="s">
        <v>424</v>
      </c>
      <c r="D240" s="257" t="s">
        <v>300</v>
      </c>
      <c r="E240" s="258" t="s">
        <v>425</v>
      </c>
      <c r="F240" s="259" t="s">
        <v>426</v>
      </c>
      <c r="G240" s="260" t="s">
        <v>357</v>
      </c>
      <c r="H240" s="261">
        <v>3.1899999999999999</v>
      </c>
      <c r="I240" s="262"/>
      <c r="J240" s="263">
        <f>ROUND(I240*H240,2)</f>
        <v>0</v>
      </c>
      <c r="K240" s="259" t="s">
        <v>195</v>
      </c>
      <c r="L240" s="264"/>
      <c r="M240" s="265" t="s">
        <v>19</v>
      </c>
      <c r="N240" s="266" t="s">
        <v>43</v>
      </c>
      <c r="O240" s="86"/>
      <c r="P240" s="215">
        <f>O240*H240</f>
        <v>0</v>
      </c>
      <c r="Q240" s="215">
        <v>0.00025999999999999998</v>
      </c>
      <c r="R240" s="215">
        <f>Q240*H240</f>
        <v>0.00082939999999999989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303</v>
      </c>
      <c r="AT240" s="217" t="s">
        <v>300</v>
      </c>
      <c r="AU240" s="217" t="s">
        <v>82</v>
      </c>
      <c r="AY240" s="19" t="s">
        <v>188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124</v>
      </c>
      <c r="BM240" s="217" t="s">
        <v>427</v>
      </c>
    </row>
    <row r="241" s="14" customFormat="1">
      <c r="A241" s="14"/>
      <c r="B241" s="235"/>
      <c r="C241" s="236"/>
      <c r="D241" s="226" t="s">
        <v>200</v>
      </c>
      <c r="E241" s="236"/>
      <c r="F241" s="238" t="s">
        <v>428</v>
      </c>
      <c r="G241" s="236"/>
      <c r="H241" s="239">
        <v>3.1899999999999999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200</v>
      </c>
      <c r="AU241" s="245" t="s">
        <v>82</v>
      </c>
      <c r="AV241" s="14" t="s">
        <v>82</v>
      </c>
      <c r="AW241" s="14" t="s">
        <v>4</v>
      </c>
      <c r="AX241" s="14" t="s">
        <v>80</v>
      </c>
      <c r="AY241" s="245" t="s">
        <v>188</v>
      </c>
    </row>
    <row r="242" s="2" customFormat="1" ht="24.15" customHeight="1">
      <c r="A242" s="40"/>
      <c r="B242" s="41"/>
      <c r="C242" s="206" t="s">
        <v>429</v>
      </c>
      <c r="D242" s="206" t="s">
        <v>191</v>
      </c>
      <c r="E242" s="207" t="s">
        <v>430</v>
      </c>
      <c r="F242" s="208" t="s">
        <v>431</v>
      </c>
      <c r="G242" s="209" t="s">
        <v>307</v>
      </c>
      <c r="H242" s="267"/>
      <c r="I242" s="211"/>
      <c r="J242" s="212">
        <f>ROUND(I242*H242,2)</f>
        <v>0</v>
      </c>
      <c r="K242" s="208" t="s">
        <v>195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124</v>
      </c>
      <c r="AT242" s="217" t="s">
        <v>191</v>
      </c>
      <c r="AU242" s="217" t="s">
        <v>82</v>
      </c>
      <c r="AY242" s="19" t="s">
        <v>188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124</v>
      </c>
      <c r="BM242" s="217" t="s">
        <v>432</v>
      </c>
    </row>
    <row r="243" s="2" customFormat="1">
      <c r="A243" s="40"/>
      <c r="B243" s="41"/>
      <c r="C243" s="42"/>
      <c r="D243" s="219" t="s">
        <v>198</v>
      </c>
      <c r="E243" s="42"/>
      <c r="F243" s="220" t="s">
        <v>433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198</v>
      </c>
      <c r="AU243" s="19" t="s">
        <v>82</v>
      </c>
    </row>
    <row r="244" s="12" customFormat="1" ht="22.8" customHeight="1">
      <c r="A244" s="12"/>
      <c r="B244" s="190"/>
      <c r="C244" s="191"/>
      <c r="D244" s="192" t="s">
        <v>71</v>
      </c>
      <c r="E244" s="204" t="s">
        <v>434</v>
      </c>
      <c r="F244" s="204" t="s">
        <v>435</v>
      </c>
      <c r="G244" s="191"/>
      <c r="H244" s="191"/>
      <c r="I244" s="194"/>
      <c r="J244" s="205">
        <f>BK244</f>
        <v>0</v>
      </c>
      <c r="K244" s="191"/>
      <c r="L244" s="196"/>
      <c r="M244" s="197"/>
      <c r="N244" s="198"/>
      <c r="O244" s="198"/>
      <c r="P244" s="199">
        <f>SUM(P245:P265)</f>
        <v>0</v>
      </c>
      <c r="Q244" s="198"/>
      <c r="R244" s="199">
        <f>SUM(R245:R265)</f>
        <v>0.00072000000000000005</v>
      </c>
      <c r="S244" s="198"/>
      <c r="T244" s="200">
        <f>SUM(T245:T265)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1" t="s">
        <v>82</v>
      </c>
      <c r="AT244" s="202" t="s">
        <v>71</v>
      </c>
      <c r="AU244" s="202" t="s">
        <v>80</v>
      </c>
      <c r="AY244" s="201" t="s">
        <v>188</v>
      </c>
      <c r="BK244" s="203">
        <f>SUM(BK245:BK265)</f>
        <v>0</v>
      </c>
    </row>
    <row r="245" s="2" customFormat="1" ht="16.5" customHeight="1">
      <c r="A245" s="40"/>
      <c r="B245" s="41"/>
      <c r="C245" s="206" t="s">
        <v>436</v>
      </c>
      <c r="D245" s="206" t="s">
        <v>191</v>
      </c>
      <c r="E245" s="207" t="s">
        <v>437</v>
      </c>
      <c r="F245" s="208" t="s">
        <v>438</v>
      </c>
      <c r="G245" s="209" t="s">
        <v>194</v>
      </c>
      <c r="H245" s="210">
        <v>2.3999999999999999</v>
      </c>
      <c r="I245" s="211"/>
      <c r="J245" s="212">
        <f>ROUND(I245*H245,2)</f>
        <v>0</v>
      </c>
      <c r="K245" s="208" t="s">
        <v>195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6.0000000000000002E-05</v>
      </c>
      <c r="R245" s="215">
        <f>Q245*H245</f>
        <v>0.000144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124</v>
      </c>
      <c r="AT245" s="217" t="s">
        <v>191</v>
      </c>
      <c r="AU245" s="217" t="s">
        <v>82</v>
      </c>
      <c r="AY245" s="19" t="s">
        <v>188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80</v>
      </c>
      <c r="BK245" s="218">
        <f>ROUND(I245*H245,2)</f>
        <v>0</v>
      </c>
      <c r="BL245" s="19" t="s">
        <v>124</v>
      </c>
      <c r="BM245" s="217" t="s">
        <v>439</v>
      </c>
    </row>
    <row r="246" s="2" customFormat="1">
      <c r="A246" s="40"/>
      <c r="B246" s="41"/>
      <c r="C246" s="42"/>
      <c r="D246" s="219" t="s">
        <v>198</v>
      </c>
      <c r="E246" s="42"/>
      <c r="F246" s="220" t="s">
        <v>440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198</v>
      </c>
      <c r="AU246" s="19" t="s">
        <v>82</v>
      </c>
    </row>
    <row r="247" s="13" customFormat="1">
      <c r="A247" s="13"/>
      <c r="B247" s="224"/>
      <c r="C247" s="225"/>
      <c r="D247" s="226" t="s">
        <v>200</v>
      </c>
      <c r="E247" s="227" t="s">
        <v>19</v>
      </c>
      <c r="F247" s="228" t="s">
        <v>441</v>
      </c>
      <c r="G247" s="225"/>
      <c r="H247" s="227" t="s">
        <v>19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200</v>
      </c>
      <c r="AU247" s="234" t="s">
        <v>82</v>
      </c>
      <c r="AV247" s="13" t="s">
        <v>80</v>
      </c>
      <c r="AW247" s="13" t="s">
        <v>33</v>
      </c>
      <c r="AX247" s="13" t="s">
        <v>72</v>
      </c>
      <c r="AY247" s="234" t="s">
        <v>188</v>
      </c>
    </row>
    <row r="248" s="14" customFormat="1">
      <c r="A248" s="14"/>
      <c r="B248" s="235"/>
      <c r="C248" s="236"/>
      <c r="D248" s="226" t="s">
        <v>200</v>
      </c>
      <c r="E248" s="237" t="s">
        <v>19</v>
      </c>
      <c r="F248" s="238" t="s">
        <v>442</v>
      </c>
      <c r="G248" s="236"/>
      <c r="H248" s="239">
        <v>2.3999999999999999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200</v>
      </c>
      <c r="AU248" s="245" t="s">
        <v>82</v>
      </c>
      <c r="AV248" s="14" t="s">
        <v>82</v>
      </c>
      <c r="AW248" s="14" t="s">
        <v>33</v>
      </c>
      <c r="AX248" s="14" t="s">
        <v>80</v>
      </c>
      <c r="AY248" s="245" t="s">
        <v>188</v>
      </c>
    </row>
    <row r="249" s="2" customFormat="1" ht="16.5" customHeight="1">
      <c r="A249" s="40"/>
      <c r="B249" s="41"/>
      <c r="C249" s="206" t="s">
        <v>443</v>
      </c>
      <c r="D249" s="206" t="s">
        <v>191</v>
      </c>
      <c r="E249" s="207" t="s">
        <v>444</v>
      </c>
      <c r="F249" s="208" t="s">
        <v>445</v>
      </c>
      <c r="G249" s="209" t="s">
        <v>194</v>
      </c>
      <c r="H249" s="210">
        <v>2.3999999999999999</v>
      </c>
      <c r="I249" s="211"/>
      <c r="J249" s="212">
        <f>ROUND(I249*H249,2)</f>
        <v>0</v>
      </c>
      <c r="K249" s="208" t="s">
        <v>195</v>
      </c>
      <c r="L249" s="46"/>
      <c r="M249" s="213" t="s">
        <v>19</v>
      </c>
      <c r="N249" s="214" t="s">
        <v>43</v>
      </c>
      <c r="O249" s="86"/>
      <c r="P249" s="215">
        <f>O249*H249</f>
        <v>0</v>
      </c>
      <c r="Q249" s="215">
        <v>0.00012</v>
      </c>
      <c r="R249" s="215">
        <f>Q249*H249</f>
        <v>0.00028800000000000001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124</v>
      </c>
      <c r="AT249" s="217" t="s">
        <v>191</v>
      </c>
      <c r="AU249" s="217" t="s">
        <v>82</v>
      </c>
      <c r="AY249" s="19" t="s">
        <v>188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80</v>
      </c>
      <c r="BK249" s="218">
        <f>ROUND(I249*H249,2)</f>
        <v>0</v>
      </c>
      <c r="BL249" s="19" t="s">
        <v>124</v>
      </c>
      <c r="BM249" s="217" t="s">
        <v>446</v>
      </c>
    </row>
    <row r="250" s="2" customFormat="1">
      <c r="A250" s="40"/>
      <c r="B250" s="41"/>
      <c r="C250" s="42"/>
      <c r="D250" s="219" t="s">
        <v>198</v>
      </c>
      <c r="E250" s="42"/>
      <c r="F250" s="220" t="s">
        <v>447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198</v>
      </c>
      <c r="AU250" s="19" t="s">
        <v>82</v>
      </c>
    </row>
    <row r="251" s="2" customFormat="1" ht="16.5" customHeight="1">
      <c r="A251" s="40"/>
      <c r="B251" s="41"/>
      <c r="C251" s="206" t="s">
        <v>448</v>
      </c>
      <c r="D251" s="206" t="s">
        <v>191</v>
      </c>
      <c r="E251" s="207" t="s">
        <v>449</v>
      </c>
      <c r="F251" s="208" t="s">
        <v>450</v>
      </c>
      <c r="G251" s="209" t="s">
        <v>194</v>
      </c>
      <c r="H251" s="210">
        <v>2.3999999999999999</v>
      </c>
      <c r="I251" s="211"/>
      <c r="J251" s="212">
        <f>ROUND(I251*H251,2)</f>
        <v>0</v>
      </c>
      <c r="K251" s="208" t="s">
        <v>195</v>
      </c>
      <c r="L251" s="46"/>
      <c r="M251" s="213" t="s">
        <v>19</v>
      </c>
      <c r="N251" s="214" t="s">
        <v>43</v>
      </c>
      <c r="O251" s="86"/>
      <c r="P251" s="215">
        <f>O251*H251</f>
        <v>0</v>
      </c>
      <c r="Q251" s="215">
        <v>0.00012</v>
      </c>
      <c r="R251" s="215">
        <f>Q251*H251</f>
        <v>0.00028800000000000001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124</v>
      </c>
      <c r="AT251" s="217" t="s">
        <v>191</v>
      </c>
      <c r="AU251" s="217" t="s">
        <v>82</v>
      </c>
      <c r="AY251" s="19" t="s">
        <v>188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124</v>
      </c>
      <c r="BM251" s="217" t="s">
        <v>451</v>
      </c>
    </row>
    <row r="252" s="2" customFormat="1">
      <c r="A252" s="40"/>
      <c r="B252" s="41"/>
      <c r="C252" s="42"/>
      <c r="D252" s="219" t="s">
        <v>198</v>
      </c>
      <c r="E252" s="42"/>
      <c r="F252" s="220" t="s">
        <v>452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198</v>
      </c>
      <c r="AU252" s="19" t="s">
        <v>82</v>
      </c>
    </row>
    <row r="253" s="2" customFormat="1" ht="16.5" customHeight="1">
      <c r="A253" s="40"/>
      <c r="B253" s="41"/>
      <c r="C253" s="206" t="s">
        <v>453</v>
      </c>
      <c r="D253" s="206" t="s">
        <v>191</v>
      </c>
      <c r="E253" s="207" t="s">
        <v>454</v>
      </c>
      <c r="F253" s="208" t="s">
        <v>455</v>
      </c>
      <c r="G253" s="209" t="s">
        <v>194</v>
      </c>
      <c r="H253" s="210">
        <v>96.129999999999995</v>
      </c>
      <c r="I253" s="211"/>
      <c r="J253" s="212">
        <f>ROUND(I253*H253,2)</f>
        <v>0</v>
      </c>
      <c r="K253" s="208" t="s">
        <v>195</v>
      </c>
      <c r="L253" s="46"/>
      <c r="M253" s="213" t="s">
        <v>19</v>
      </c>
      <c r="N253" s="214" t="s">
        <v>43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124</v>
      </c>
      <c r="AT253" s="217" t="s">
        <v>191</v>
      </c>
      <c r="AU253" s="217" t="s">
        <v>82</v>
      </c>
      <c r="AY253" s="19" t="s">
        <v>188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80</v>
      </c>
      <c r="BK253" s="218">
        <f>ROUND(I253*H253,2)</f>
        <v>0</v>
      </c>
      <c r="BL253" s="19" t="s">
        <v>124</v>
      </c>
      <c r="BM253" s="217" t="s">
        <v>456</v>
      </c>
    </row>
    <row r="254" s="2" customFormat="1">
      <c r="A254" s="40"/>
      <c r="B254" s="41"/>
      <c r="C254" s="42"/>
      <c r="D254" s="219" t="s">
        <v>198</v>
      </c>
      <c r="E254" s="42"/>
      <c r="F254" s="220" t="s">
        <v>457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198</v>
      </c>
      <c r="AU254" s="19" t="s">
        <v>82</v>
      </c>
    </row>
    <row r="255" s="13" customFormat="1">
      <c r="A255" s="13"/>
      <c r="B255" s="224"/>
      <c r="C255" s="225"/>
      <c r="D255" s="226" t="s">
        <v>200</v>
      </c>
      <c r="E255" s="227" t="s">
        <v>19</v>
      </c>
      <c r="F255" s="228" t="s">
        <v>458</v>
      </c>
      <c r="G255" s="225"/>
      <c r="H255" s="227" t="s">
        <v>19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200</v>
      </c>
      <c r="AU255" s="234" t="s">
        <v>82</v>
      </c>
      <c r="AV255" s="13" t="s">
        <v>80</v>
      </c>
      <c r="AW255" s="13" t="s">
        <v>33</v>
      </c>
      <c r="AX255" s="13" t="s">
        <v>72</v>
      </c>
      <c r="AY255" s="234" t="s">
        <v>188</v>
      </c>
    </row>
    <row r="256" s="13" customFormat="1">
      <c r="A256" s="13"/>
      <c r="B256" s="224"/>
      <c r="C256" s="225"/>
      <c r="D256" s="226" t="s">
        <v>200</v>
      </c>
      <c r="E256" s="227" t="s">
        <v>19</v>
      </c>
      <c r="F256" s="228" t="s">
        <v>459</v>
      </c>
      <c r="G256" s="225"/>
      <c r="H256" s="227" t="s">
        <v>19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200</v>
      </c>
      <c r="AU256" s="234" t="s">
        <v>82</v>
      </c>
      <c r="AV256" s="13" t="s">
        <v>80</v>
      </c>
      <c r="AW256" s="13" t="s">
        <v>33</v>
      </c>
      <c r="AX256" s="13" t="s">
        <v>72</v>
      </c>
      <c r="AY256" s="234" t="s">
        <v>188</v>
      </c>
    </row>
    <row r="257" s="14" customFormat="1">
      <c r="A257" s="14"/>
      <c r="B257" s="235"/>
      <c r="C257" s="236"/>
      <c r="D257" s="226" t="s">
        <v>200</v>
      </c>
      <c r="E257" s="237" t="s">
        <v>19</v>
      </c>
      <c r="F257" s="238" t="s">
        <v>460</v>
      </c>
      <c r="G257" s="236"/>
      <c r="H257" s="239">
        <v>96.129999999999995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200</v>
      </c>
      <c r="AU257" s="245" t="s">
        <v>82</v>
      </c>
      <c r="AV257" s="14" t="s">
        <v>82</v>
      </c>
      <c r="AW257" s="14" t="s">
        <v>33</v>
      </c>
      <c r="AX257" s="14" t="s">
        <v>80</v>
      </c>
      <c r="AY257" s="245" t="s">
        <v>188</v>
      </c>
    </row>
    <row r="258" s="2" customFormat="1" ht="16.5" customHeight="1">
      <c r="A258" s="40"/>
      <c r="B258" s="41"/>
      <c r="C258" s="206" t="s">
        <v>461</v>
      </c>
      <c r="D258" s="206" t="s">
        <v>191</v>
      </c>
      <c r="E258" s="207" t="s">
        <v>462</v>
      </c>
      <c r="F258" s="208" t="s">
        <v>463</v>
      </c>
      <c r="G258" s="209" t="s">
        <v>194</v>
      </c>
      <c r="H258" s="210">
        <v>137.328</v>
      </c>
      <c r="I258" s="211"/>
      <c r="J258" s="212">
        <f>ROUND(I258*H258,2)</f>
        <v>0</v>
      </c>
      <c r="K258" s="208" t="s">
        <v>195</v>
      </c>
      <c r="L258" s="46"/>
      <c r="M258" s="213" t="s">
        <v>19</v>
      </c>
      <c r="N258" s="214" t="s">
        <v>43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124</v>
      </c>
      <c r="AT258" s="217" t="s">
        <v>191</v>
      </c>
      <c r="AU258" s="217" t="s">
        <v>82</v>
      </c>
      <c r="AY258" s="19" t="s">
        <v>188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80</v>
      </c>
      <c r="BK258" s="218">
        <f>ROUND(I258*H258,2)</f>
        <v>0</v>
      </c>
      <c r="BL258" s="19" t="s">
        <v>124</v>
      </c>
      <c r="BM258" s="217" t="s">
        <v>464</v>
      </c>
    </row>
    <row r="259" s="2" customFormat="1">
      <c r="A259" s="40"/>
      <c r="B259" s="41"/>
      <c r="C259" s="42"/>
      <c r="D259" s="219" t="s">
        <v>198</v>
      </c>
      <c r="E259" s="42"/>
      <c r="F259" s="220" t="s">
        <v>465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198</v>
      </c>
      <c r="AU259" s="19" t="s">
        <v>82</v>
      </c>
    </row>
    <row r="260" s="13" customFormat="1">
      <c r="A260" s="13"/>
      <c r="B260" s="224"/>
      <c r="C260" s="225"/>
      <c r="D260" s="226" t="s">
        <v>200</v>
      </c>
      <c r="E260" s="227" t="s">
        <v>19</v>
      </c>
      <c r="F260" s="228" t="s">
        <v>466</v>
      </c>
      <c r="G260" s="225"/>
      <c r="H260" s="227" t="s">
        <v>19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200</v>
      </c>
      <c r="AU260" s="234" t="s">
        <v>82</v>
      </c>
      <c r="AV260" s="13" t="s">
        <v>80</v>
      </c>
      <c r="AW260" s="13" t="s">
        <v>33</v>
      </c>
      <c r="AX260" s="13" t="s">
        <v>72</v>
      </c>
      <c r="AY260" s="234" t="s">
        <v>188</v>
      </c>
    </row>
    <row r="261" s="14" customFormat="1">
      <c r="A261" s="14"/>
      <c r="B261" s="235"/>
      <c r="C261" s="236"/>
      <c r="D261" s="226" t="s">
        <v>200</v>
      </c>
      <c r="E261" s="237" t="s">
        <v>19</v>
      </c>
      <c r="F261" s="238" t="s">
        <v>224</v>
      </c>
      <c r="G261" s="236"/>
      <c r="H261" s="239">
        <v>137.328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200</v>
      </c>
      <c r="AU261" s="245" t="s">
        <v>82</v>
      </c>
      <c r="AV261" s="14" t="s">
        <v>82</v>
      </c>
      <c r="AW261" s="14" t="s">
        <v>33</v>
      </c>
      <c r="AX261" s="14" t="s">
        <v>80</v>
      </c>
      <c r="AY261" s="245" t="s">
        <v>188</v>
      </c>
    </row>
    <row r="262" s="2" customFormat="1" ht="16.5" customHeight="1">
      <c r="A262" s="40"/>
      <c r="B262" s="41"/>
      <c r="C262" s="206" t="s">
        <v>467</v>
      </c>
      <c r="D262" s="206" t="s">
        <v>191</v>
      </c>
      <c r="E262" s="207" t="s">
        <v>468</v>
      </c>
      <c r="F262" s="208" t="s">
        <v>469</v>
      </c>
      <c r="G262" s="209" t="s">
        <v>194</v>
      </c>
      <c r="H262" s="210">
        <v>137.328</v>
      </c>
      <c r="I262" s="211"/>
      <c r="J262" s="212">
        <f>ROUND(I262*H262,2)</f>
        <v>0</v>
      </c>
      <c r="K262" s="208" t="s">
        <v>19</v>
      </c>
      <c r="L262" s="46"/>
      <c r="M262" s="213" t="s">
        <v>19</v>
      </c>
      <c r="N262" s="214" t="s">
        <v>43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124</v>
      </c>
      <c r="AT262" s="217" t="s">
        <v>191</v>
      </c>
      <c r="AU262" s="217" t="s">
        <v>82</v>
      </c>
      <c r="AY262" s="19" t="s">
        <v>188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80</v>
      </c>
      <c r="BK262" s="218">
        <f>ROUND(I262*H262,2)</f>
        <v>0</v>
      </c>
      <c r="BL262" s="19" t="s">
        <v>124</v>
      </c>
      <c r="BM262" s="217" t="s">
        <v>470</v>
      </c>
    </row>
    <row r="263" s="14" customFormat="1">
      <c r="A263" s="14"/>
      <c r="B263" s="235"/>
      <c r="C263" s="236"/>
      <c r="D263" s="226" t="s">
        <v>200</v>
      </c>
      <c r="E263" s="237" t="s">
        <v>19</v>
      </c>
      <c r="F263" s="238" t="s">
        <v>224</v>
      </c>
      <c r="G263" s="236"/>
      <c r="H263" s="239">
        <v>137.328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200</v>
      </c>
      <c r="AU263" s="245" t="s">
        <v>82</v>
      </c>
      <c r="AV263" s="14" t="s">
        <v>82</v>
      </c>
      <c r="AW263" s="14" t="s">
        <v>33</v>
      </c>
      <c r="AX263" s="14" t="s">
        <v>80</v>
      </c>
      <c r="AY263" s="245" t="s">
        <v>188</v>
      </c>
    </row>
    <row r="264" s="2" customFormat="1" ht="16.5" customHeight="1">
      <c r="A264" s="40"/>
      <c r="B264" s="41"/>
      <c r="C264" s="206" t="s">
        <v>471</v>
      </c>
      <c r="D264" s="206" t="s">
        <v>191</v>
      </c>
      <c r="E264" s="207" t="s">
        <v>472</v>
      </c>
      <c r="F264" s="208" t="s">
        <v>473</v>
      </c>
      <c r="G264" s="209" t="s">
        <v>296</v>
      </c>
      <c r="H264" s="210">
        <v>3</v>
      </c>
      <c r="I264" s="211"/>
      <c r="J264" s="212">
        <f>ROUND(I264*H264,2)</f>
        <v>0</v>
      </c>
      <c r="K264" s="208" t="s">
        <v>19</v>
      </c>
      <c r="L264" s="46"/>
      <c r="M264" s="213" t="s">
        <v>19</v>
      </c>
      <c r="N264" s="214" t="s">
        <v>43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124</v>
      </c>
      <c r="AT264" s="217" t="s">
        <v>191</v>
      </c>
      <c r="AU264" s="217" t="s">
        <v>82</v>
      </c>
      <c r="AY264" s="19" t="s">
        <v>188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80</v>
      </c>
      <c r="BK264" s="218">
        <f>ROUND(I264*H264,2)</f>
        <v>0</v>
      </c>
      <c r="BL264" s="19" t="s">
        <v>124</v>
      </c>
      <c r="BM264" s="217" t="s">
        <v>474</v>
      </c>
    </row>
    <row r="265" s="2" customFormat="1" ht="16.5" customHeight="1">
      <c r="A265" s="40"/>
      <c r="B265" s="41"/>
      <c r="C265" s="206" t="s">
        <v>475</v>
      </c>
      <c r="D265" s="206" t="s">
        <v>191</v>
      </c>
      <c r="E265" s="207" t="s">
        <v>476</v>
      </c>
      <c r="F265" s="208" t="s">
        <v>477</v>
      </c>
      <c r="G265" s="209" t="s">
        <v>478</v>
      </c>
      <c r="H265" s="210">
        <v>1</v>
      </c>
      <c r="I265" s="211"/>
      <c r="J265" s="212">
        <f>ROUND(I265*H265,2)</f>
        <v>0</v>
      </c>
      <c r="K265" s="208" t="s">
        <v>19</v>
      </c>
      <c r="L265" s="46"/>
      <c r="M265" s="213" t="s">
        <v>19</v>
      </c>
      <c r="N265" s="214" t="s">
        <v>43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124</v>
      </c>
      <c r="AT265" s="217" t="s">
        <v>191</v>
      </c>
      <c r="AU265" s="217" t="s">
        <v>82</v>
      </c>
      <c r="AY265" s="19" t="s">
        <v>188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124</v>
      </c>
      <c r="BM265" s="217" t="s">
        <v>479</v>
      </c>
    </row>
    <row r="266" s="12" customFormat="1" ht="22.8" customHeight="1">
      <c r="A266" s="12"/>
      <c r="B266" s="190"/>
      <c r="C266" s="191"/>
      <c r="D266" s="192" t="s">
        <v>71</v>
      </c>
      <c r="E266" s="204" t="s">
        <v>480</v>
      </c>
      <c r="F266" s="204" t="s">
        <v>481</v>
      </c>
      <c r="G266" s="191"/>
      <c r="H266" s="191"/>
      <c r="I266" s="194"/>
      <c r="J266" s="205">
        <f>BK266</f>
        <v>0</v>
      </c>
      <c r="K266" s="191"/>
      <c r="L266" s="196"/>
      <c r="M266" s="197"/>
      <c r="N266" s="198"/>
      <c r="O266" s="198"/>
      <c r="P266" s="199">
        <f>SUM(P267:P306)</f>
        <v>0</v>
      </c>
      <c r="Q266" s="198"/>
      <c r="R266" s="199">
        <f>SUM(R267:R306)</f>
        <v>0.29004840000000004</v>
      </c>
      <c r="S266" s="198"/>
      <c r="T266" s="200">
        <f>SUM(T267:T306)</f>
        <v>0.045787620000000001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1" t="s">
        <v>82</v>
      </c>
      <c r="AT266" s="202" t="s">
        <v>71</v>
      </c>
      <c r="AU266" s="202" t="s">
        <v>80</v>
      </c>
      <c r="AY266" s="201" t="s">
        <v>188</v>
      </c>
      <c r="BK266" s="203">
        <f>SUM(BK267:BK306)</f>
        <v>0</v>
      </c>
    </row>
    <row r="267" s="2" customFormat="1" ht="16.5" customHeight="1">
      <c r="A267" s="40"/>
      <c r="B267" s="41"/>
      <c r="C267" s="206" t="s">
        <v>482</v>
      </c>
      <c r="D267" s="206" t="s">
        <v>191</v>
      </c>
      <c r="E267" s="207" t="s">
        <v>483</v>
      </c>
      <c r="F267" s="208" t="s">
        <v>484</v>
      </c>
      <c r="G267" s="209" t="s">
        <v>194</v>
      </c>
      <c r="H267" s="210">
        <v>147.702</v>
      </c>
      <c r="I267" s="211"/>
      <c r="J267" s="212">
        <f>ROUND(I267*H267,2)</f>
        <v>0</v>
      </c>
      <c r="K267" s="208" t="s">
        <v>195</v>
      </c>
      <c r="L267" s="46"/>
      <c r="M267" s="213" t="s">
        <v>19</v>
      </c>
      <c r="N267" s="214" t="s">
        <v>43</v>
      </c>
      <c r="O267" s="86"/>
      <c r="P267" s="215">
        <f>O267*H267</f>
        <v>0</v>
      </c>
      <c r="Q267" s="215">
        <v>0.001</v>
      </c>
      <c r="R267" s="215">
        <f>Q267*H267</f>
        <v>0.147702</v>
      </c>
      <c r="S267" s="215">
        <v>0.00031</v>
      </c>
      <c r="T267" s="216">
        <f>S267*H267</f>
        <v>0.045787620000000001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124</v>
      </c>
      <c r="AT267" s="217" t="s">
        <v>191</v>
      </c>
      <c r="AU267" s="217" t="s">
        <v>82</v>
      </c>
      <c r="AY267" s="19" t="s">
        <v>188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80</v>
      </c>
      <c r="BK267" s="218">
        <f>ROUND(I267*H267,2)</f>
        <v>0</v>
      </c>
      <c r="BL267" s="19" t="s">
        <v>124</v>
      </c>
      <c r="BM267" s="217" t="s">
        <v>485</v>
      </c>
    </row>
    <row r="268" s="2" customFormat="1">
      <c r="A268" s="40"/>
      <c r="B268" s="41"/>
      <c r="C268" s="42"/>
      <c r="D268" s="219" t="s">
        <v>198</v>
      </c>
      <c r="E268" s="42"/>
      <c r="F268" s="220" t="s">
        <v>486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198</v>
      </c>
      <c r="AU268" s="19" t="s">
        <v>82</v>
      </c>
    </row>
    <row r="269" s="13" customFormat="1">
      <c r="A269" s="13"/>
      <c r="B269" s="224"/>
      <c r="C269" s="225"/>
      <c r="D269" s="226" t="s">
        <v>200</v>
      </c>
      <c r="E269" s="227" t="s">
        <v>19</v>
      </c>
      <c r="F269" s="228" t="s">
        <v>458</v>
      </c>
      <c r="G269" s="225"/>
      <c r="H269" s="227" t="s">
        <v>19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200</v>
      </c>
      <c r="AU269" s="234" t="s">
        <v>82</v>
      </c>
      <c r="AV269" s="13" t="s">
        <v>80</v>
      </c>
      <c r="AW269" s="13" t="s">
        <v>33</v>
      </c>
      <c r="AX269" s="13" t="s">
        <v>72</v>
      </c>
      <c r="AY269" s="234" t="s">
        <v>188</v>
      </c>
    </row>
    <row r="270" s="13" customFormat="1">
      <c r="A270" s="13"/>
      <c r="B270" s="224"/>
      <c r="C270" s="225"/>
      <c r="D270" s="226" t="s">
        <v>200</v>
      </c>
      <c r="E270" s="227" t="s">
        <v>19</v>
      </c>
      <c r="F270" s="228" t="s">
        <v>487</v>
      </c>
      <c r="G270" s="225"/>
      <c r="H270" s="227" t="s">
        <v>19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200</v>
      </c>
      <c r="AU270" s="234" t="s">
        <v>82</v>
      </c>
      <c r="AV270" s="13" t="s">
        <v>80</v>
      </c>
      <c r="AW270" s="13" t="s">
        <v>33</v>
      </c>
      <c r="AX270" s="13" t="s">
        <v>72</v>
      </c>
      <c r="AY270" s="234" t="s">
        <v>188</v>
      </c>
    </row>
    <row r="271" s="14" customFormat="1">
      <c r="A271" s="14"/>
      <c r="B271" s="235"/>
      <c r="C271" s="236"/>
      <c r="D271" s="226" t="s">
        <v>200</v>
      </c>
      <c r="E271" s="237" t="s">
        <v>19</v>
      </c>
      <c r="F271" s="238" t="s">
        <v>488</v>
      </c>
      <c r="G271" s="236"/>
      <c r="H271" s="239">
        <v>149.65799999999999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200</v>
      </c>
      <c r="AU271" s="245" t="s">
        <v>82</v>
      </c>
      <c r="AV271" s="14" t="s">
        <v>82</v>
      </c>
      <c r="AW271" s="14" t="s">
        <v>33</v>
      </c>
      <c r="AX271" s="14" t="s">
        <v>72</v>
      </c>
      <c r="AY271" s="245" t="s">
        <v>188</v>
      </c>
    </row>
    <row r="272" s="14" customFormat="1">
      <c r="A272" s="14"/>
      <c r="B272" s="235"/>
      <c r="C272" s="236"/>
      <c r="D272" s="226" t="s">
        <v>200</v>
      </c>
      <c r="E272" s="237" t="s">
        <v>19</v>
      </c>
      <c r="F272" s="238" t="s">
        <v>489</v>
      </c>
      <c r="G272" s="236"/>
      <c r="H272" s="239">
        <v>3.96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200</v>
      </c>
      <c r="AU272" s="245" t="s">
        <v>82</v>
      </c>
      <c r="AV272" s="14" t="s">
        <v>82</v>
      </c>
      <c r="AW272" s="14" t="s">
        <v>33</v>
      </c>
      <c r="AX272" s="14" t="s">
        <v>72</v>
      </c>
      <c r="AY272" s="245" t="s">
        <v>188</v>
      </c>
    </row>
    <row r="273" s="14" customFormat="1">
      <c r="A273" s="14"/>
      <c r="B273" s="235"/>
      <c r="C273" s="236"/>
      <c r="D273" s="226" t="s">
        <v>200</v>
      </c>
      <c r="E273" s="237" t="s">
        <v>19</v>
      </c>
      <c r="F273" s="238" t="s">
        <v>490</v>
      </c>
      <c r="G273" s="236"/>
      <c r="H273" s="239">
        <v>-9.2070000000000007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200</v>
      </c>
      <c r="AU273" s="245" t="s">
        <v>82</v>
      </c>
      <c r="AV273" s="14" t="s">
        <v>82</v>
      </c>
      <c r="AW273" s="14" t="s">
        <v>33</v>
      </c>
      <c r="AX273" s="14" t="s">
        <v>72</v>
      </c>
      <c r="AY273" s="245" t="s">
        <v>188</v>
      </c>
    </row>
    <row r="274" s="14" customFormat="1">
      <c r="A274" s="14"/>
      <c r="B274" s="235"/>
      <c r="C274" s="236"/>
      <c r="D274" s="226" t="s">
        <v>200</v>
      </c>
      <c r="E274" s="237" t="s">
        <v>19</v>
      </c>
      <c r="F274" s="238" t="s">
        <v>491</v>
      </c>
      <c r="G274" s="236"/>
      <c r="H274" s="239">
        <v>3.2909999999999999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200</v>
      </c>
      <c r="AU274" s="245" t="s">
        <v>82</v>
      </c>
      <c r="AV274" s="14" t="s">
        <v>82</v>
      </c>
      <c r="AW274" s="14" t="s">
        <v>33</v>
      </c>
      <c r="AX274" s="14" t="s">
        <v>72</v>
      </c>
      <c r="AY274" s="245" t="s">
        <v>188</v>
      </c>
    </row>
    <row r="275" s="15" customFormat="1">
      <c r="A275" s="15"/>
      <c r="B275" s="246"/>
      <c r="C275" s="247"/>
      <c r="D275" s="226" t="s">
        <v>200</v>
      </c>
      <c r="E275" s="248" t="s">
        <v>19</v>
      </c>
      <c r="F275" s="249" t="s">
        <v>206</v>
      </c>
      <c r="G275" s="247"/>
      <c r="H275" s="250">
        <v>147.702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200</v>
      </c>
      <c r="AU275" s="256" t="s">
        <v>82</v>
      </c>
      <c r="AV275" s="15" t="s">
        <v>196</v>
      </c>
      <c r="AW275" s="15" t="s">
        <v>33</v>
      </c>
      <c r="AX275" s="15" t="s">
        <v>80</v>
      </c>
      <c r="AY275" s="256" t="s">
        <v>188</v>
      </c>
    </row>
    <row r="276" s="2" customFormat="1" ht="16.5" customHeight="1">
      <c r="A276" s="40"/>
      <c r="B276" s="41"/>
      <c r="C276" s="206" t="s">
        <v>492</v>
      </c>
      <c r="D276" s="206" t="s">
        <v>191</v>
      </c>
      <c r="E276" s="207" t="s">
        <v>493</v>
      </c>
      <c r="F276" s="208" t="s">
        <v>494</v>
      </c>
      <c r="G276" s="209" t="s">
        <v>194</v>
      </c>
      <c r="H276" s="210">
        <v>296.55500000000001</v>
      </c>
      <c r="I276" s="211"/>
      <c r="J276" s="212">
        <f>ROUND(I276*H276,2)</f>
        <v>0</v>
      </c>
      <c r="K276" s="208" t="s">
        <v>195</v>
      </c>
      <c r="L276" s="46"/>
      <c r="M276" s="213" t="s">
        <v>19</v>
      </c>
      <c r="N276" s="214" t="s">
        <v>43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124</v>
      </c>
      <c r="AT276" s="217" t="s">
        <v>191</v>
      </c>
      <c r="AU276" s="217" t="s">
        <v>82</v>
      </c>
      <c r="AY276" s="19" t="s">
        <v>188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80</v>
      </c>
      <c r="BK276" s="218">
        <f>ROUND(I276*H276,2)</f>
        <v>0</v>
      </c>
      <c r="BL276" s="19" t="s">
        <v>124</v>
      </c>
      <c r="BM276" s="217" t="s">
        <v>495</v>
      </c>
    </row>
    <row r="277" s="2" customFormat="1">
      <c r="A277" s="40"/>
      <c r="B277" s="41"/>
      <c r="C277" s="42"/>
      <c r="D277" s="219" t="s">
        <v>198</v>
      </c>
      <c r="E277" s="42"/>
      <c r="F277" s="220" t="s">
        <v>496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198</v>
      </c>
      <c r="AU277" s="19" t="s">
        <v>82</v>
      </c>
    </row>
    <row r="278" s="13" customFormat="1">
      <c r="A278" s="13"/>
      <c r="B278" s="224"/>
      <c r="C278" s="225"/>
      <c r="D278" s="226" t="s">
        <v>200</v>
      </c>
      <c r="E278" s="227" t="s">
        <v>19</v>
      </c>
      <c r="F278" s="228" t="s">
        <v>497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200</v>
      </c>
      <c r="AU278" s="234" t="s">
        <v>82</v>
      </c>
      <c r="AV278" s="13" t="s">
        <v>80</v>
      </c>
      <c r="AW278" s="13" t="s">
        <v>33</v>
      </c>
      <c r="AX278" s="13" t="s">
        <v>72</v>
      </c>
      <c r="AY278" s="234" t="s">
        <v>188</v>
      </c>
    </row>
    <row r="279" s="14" customFormat="1">
      <c r="A279" s="14"/>
      <c r="B279" s="235"/>
      <c r="C279" s="236"/>
      <c r="D279" s="226" t="s">
        <v>200</v>
      </c>
      <c r="E279" s="237" t="s">
        <v>19</v>
      </c>
      <c r="F279" s="238" t="s">
        <v>498</v>
      </c>
      <c r="G279" s="236"/>
      <c r="H279" s="239">
        <v>164.113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200</v>
      </c>
      <c r="AU279" s="245" t="s">
        <v>82</v>
      </c>
      <c r="AV279" s="14" t="s">
        <v>82</v>
      </c>
      <c r="AW279" s="14" t="s">
        <v>33</v>
      </c>
      <c r="AX279" s="14" t="s">
        <v>72</v>
      </c>
      <c r="AY279" s="245" t="s">
        <v>188</v>
      </c>
    </row>
    <row r="280" s="13" customFormat="1">
      <c r="A280" s="13"/>
      <c r="B280" s="224"/>
      <c r="C280" s="225"/>
      <c r="D280" s="226" t="s">
        <v>200</v>
      </c>
      <c r="E280" s="227" t="s">
        <v>19</v>
      </c>
      <c r="F280" s="228" t="s">
        <v>499</v>
      </c>
      <c r="G280" s="225"/>
      <c r="H280" s="227" t="s">
        <v>19</v>
      </c>
      <c r="I280" s="229"/>
      <c r="J280" s="225"/>
      <c r="K280" s="225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200</v>
      </c>
      <c r="AU280" s="234" t="s">
        <v>82</v>
      </c>
      <c r="AV280" s="13" t="s">
        <v>80</v>
      </c>
      <c r="AW280" s="13" t="s">
        <v>33</v>
      </c>
      <c r="AX280" s="13" t="s">
        <v>72</v>
      </c>
      <c r="AY280" s="234" t="s">
        <v>188</v>
      </c>
    </row>
    <row r="281" s="14" customFormat="1">
      <c r="A281" s="14"/>
      <c r="B281" s="235"/>
      <c r="C281" s="236"/>
      <c r="D281" s="226" t="s">
        <v>200</v>
      </c>
      <c r="E281" s="237" t="s">
        <v>19</v>
      </c>
      <c r="F281" s="238" t="s">
        <v>500</v>
      </c>
      <c r="G281" s="236"/>
      <c r="H281" s="239">
        <v>132.44200000000001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200</v>
      </c>
      <c r="AU281" s="245" t="s">
        <v>82</v>
      </c>
      <c r="AV281" s="14" t="s">
        <v>82</v>
      </c>
      <c r="AW281" s="14" t="s">
        <v>33</v>
      </c>
      <c r="AX281" s="14" t="s">
        <v>72</v>
      </c>
      <c r="AY281" s="245" t="s">
        <v>188</v>
      </c>
    </row>
    <row r="282" s="15" customFormat="1">
      <c r="A282" s="15"/>
      <c r="B282" s="246"/>
      <c r="C282" s="247"/>
      <c r="D282" s="226" t="s">
        <v>200</v>
      </c>
      <c r="E282" s="248" t="s">
        <v>19</v>
      </c>
      <c r="F282" s="249" t="s">
        <v>206</v>
      </c>
      <c r="G282" s="247"/>
      <c r="H282" s="250">
        <v>296.55500000000001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6" t="s">
        <v>200</v>
      </c>
      <c r="AU282" s="256" t="s">
        <v>82</v>
      </c>
      <c r="AV282" s="15" t="s">
        <v>196</v>
      </c>
      <c r="AW282" s="15" t="s">
        <v>33</v>
      </c>
      <c r="AX282" s="15" t="s">
        <v>80</v>
      </c>
      <c r="AY282" s="256" t="s">
        <v>188</v>
      </c>
    </row>
    <row r="283" s="2" customFormat="1" ht="24.15" customHeight="1">
      <c r="A283" s="40"/>
      <c r="B283" s="41"/>
      <c r="C283" s="206" t="s">
        <v>501</v>
      </c>
      <c r="D283" s="206" t="s">
        <v>191</v>
      </c>
      <c r="E283" s="207" t="s">
        <v>502</v>
      </c>
      <c r="F283" s="208" t="s">
        <v>503</v>
      </c>
      <c r="G283" s="209" t="s">
        <v>357</v>
      </c>
      <c r="H283" s="210">
        <v>48.780000000000001</v>
      </c>
      <c r="I283" s="211"/>
      <c r="J283" s="212">
        <f>ROUND(I283*H283,2)</f>
        <v>0</v>
      </c>
      <c r="K283" s="208" t="s">
        <v>195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124</v>
      </c>
      <c r="AT283" s="217" t="s">
        <v>191</v>
      </c>
      <c r="AU283" s="217" t="s">
        <v>82</v>
      </c>
      <c r="AY283" s="19" t="s">
        <v>188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124</v>
      </c>
      <c r="BM283" s="217" t="s">
        <v>504</v>
      </c>
    </row>
    <row r="284" s="2" customFormat="1">
      <c r="A284" s="40"/>
      <c r="B284" s="41"/>
      <c r="C284" s="42"/>
      <c r="D284" s="219" t="s">
        <v>198</v>
      </c>
      <c r="E284" s="42"/>
      <c r="F284" s="220" t="s">
        <v>505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198</v>
      </c>
      <c r="AU284" s="19" t="s">
        <v>82</v>
      </c>
    </row>
    <row r="285" s="13" customFormat="1">
      <c r="A285" s="13"/>
      <c r="B285" s="224"/>
      <c r="C285" s="225"/>
      <c r="D285" s="226" t="s">
        <v>200</v>
      </c>
      <c r="E285" s="227" t="s">
        <v>19</v>
      </c>
      <c r="F285" s="228" t="s">
        <v>506</v>
      </c>
      <c r="G285" s="225"/>
      <c r="H285" s="227" t="s">
        <v>19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200</v>
      </c>
      <c r="AU285" s="234" t="s">
        <v>82</v>
      </c>
      <c r="AV285" s="13" t="s">
        <v>80</v>
      </c>
      <c r="AW285" s="13" t="s">
        <v>33</v>
      </c>
      <c r="AX285" s="13" t="s">
        <v>72</v>
      </c>
      <c r="AY285" s="234" t="s">
        <v>188</v>
      </c>
    </row>
    <row r="286" s="14" customFormat="1">
      <c r="A286" s="14"/>
      <c r="B286" s="235"/>
      <c r="C286" s="236"/>
      <c r="D286" s="226" t="s">
        <v>200</v>
      </c>
      <c r="E286" s="237" t="s">
        <v>19</v>
      </c>
      <c r="F286" s="238" t="s">
        <v>507</v>
      </c>
      <c r="G286" s="236"/>
      <c r="H286" s="239">
        <v>39.780000000000001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200</v>
      </c>
      <c r="AU286" s="245" t="s">
        <v>82</v>
      </c>
      <c r="AV286" s="14" t="s">
        <v>82</v>
      </c>
      <c r="AW286" s="14" t="s">
        <v>33</v>
      </c>
      <c r="AX286" s="14" t="s">
        <v>72</v>
      </c>
      <c r="AY286" s="245" t="s">
        <v>188</v>
      </c>
    </row>
    <row r="287" s="13" customFormat="1">
      <c r="A287" s="13"/>
      <c r="B287" s="224"/>
      <c r="C287" s="225"/>
      <c r="D287" s="226" t="s">
        <v>200</v>
      </c>
      <c r="E287" s="227" t="s">
        <v>19</v>
      </c>
      <c r="F287" s="228" t="s">
        <v>508</v>
      </c>
      <c r="G287" s="225"/>
      <c r="H287" s="227" t="s">
        <v>19</v>
      </c>
      <c r="I287" s="229"/>
      <c r="J287" s="225"/>
      <c r="K287" s="225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200</v>
      </c>
      <c r="AU287" s="234" t="s">
        <v>82</v>
      </c>
      <c r="AV287" s="13" t="s">
        <v>80</v>
      </c>
      <c r="AW287" s="13" t="s">
        <v>33</v>
      </c>
      <c r="AX287" s="13" t="s">
        <v>72</v>
      </c>
      <c r="AY287" s="234" t="s">
        <v>188</v>
      </c>
    </row>
    <row r="288" s="14" customFormat="1">
      <c r="A288" s="14"/>
      <c r="B288" s="235"/>
      <c r="C288" s="236"/>
      <c r="D288" s="226" t="s">
        <v>200</v>
      </c>
      <c r="E288" s="237" t="s">
        <v>19</v>
      </c>
      <c r="F288" s="238" t="s">
        <v>509</v>
      </c>
      <c r="G288" s="236"/>
      <c r="H288" s="239">
        <v>9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200</v>
      </c>
      <c r="AU288" s="245" t="s">
        <v>82</v>
      </c>
      <c r="AV288" s="14" t="s">
        <v>82</v>
      </c>
      <c r="AW288" s="14" t="s">
        <v>33</v>
      </c>
      <c r="AX288" s="14" t="s">
        <v>72</v>
      </c>
      <c r="AY288" s="245" t="s">
        <v>188</v>
      </c>
    </row>
    <row r="289" s="15" customFormat="1">
      <c r="A289" s="15"/>
      <c r="B289" s="246"/>
      <c r="C289" s="247"/>
      <c r="D289" s="226" t="s">
        <v>200</v>
      </c>
      <c r="E289" s="248" t="s">
        <v>19</v>
      </c>
      <c r="F289" s="249" t="s">
        <v>206</v>
      </c>
      <c r="G289" s="247"/>
      <c r="H289" s="250">
        <v>48.780000000000001</v>
      </c>
      <c r="I289" s="251"/>
      <c r="J289" s="247"/>
      <c r="K289" s="247"/>
      <c r="L289" s="252"/>
      <c r="M289" s="253"/>
      <c r="N289" s="254"/>
      <c r="O289" s="254"/>
      <c r="P289" s="254"/>
      <c r="Q289" s="254"/>
      <c r="R289" s="254"/>
      <c r="S289" s="254"/>
      <c r="T289" s="25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6" t="s">
        <v>200</v>
      </c>
      <c r="AU289" s="256" t="s">
        <v>82</v>
      </c>
      <c r="AV289" s="15" t="s">
        <v>196</v>
      </c>
      <c r="AW289" s="15" t="s">
        <v>33</v>
      </c>
      <c r="AX289" s="15" t="s">
        <v>80</v>
      </c>
      <c r="AY289" s="256" t="s">
        <v>188</v>
      </c>
    </row>
    <row r="290" s="2" customFormat="1" ht="16.5" customHeight="1">
      <c r="A290" s="40"/>
      <c r="B290" s="41"/>
      <c r="C290" s="257" t="s">
        <v>510</v>
      </c>
      <c r="D290" s="257" t="s">
        <v>300</v>
      </c>
      <c r="E290" s="258" t="s">
        <v>511</v>
      </c>
      <c r="F290" s="259" t="s">
        <v>512</v>
      </c>
      <c r="G290" s="260" t="s">
        <v>357</v>
      </c>
      <c r="H290" s="261">
        <v>58.536000000000001</v>
      </c>
      <c r="I290" s="262"/>
      <c r="J290" s="263">
        <f>ROUND(I290*H290,2)</f>
        <v>0</v>
      </c>
      <c r="K290" s="259" t="s">
        <v>195</v>
      </c>
      <c r="L290" s="264"/>
      <c r="M290" s="265" t="s">
        <v>19</v>
      </c>
      <c r="N290" s="266" t="s">
        <v>43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303</v>
      </c>
      <c r="AT290" s="217" t="s">
        <v>300</v>
      </c>
      <c r="AU290" s="217" t="s">
        <v>82</v>
      </c>
      <c r="AY290" s="19" t="s">
        <v>188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80</v>
      </c>
      <c r="BK290" s="218">
        <f>ROUND(I290*H290,2)</f>
        <v>0</v>
      </c>
      <c r="BL290" s="19" t="s">
        <v>124</v>
      </c>
      <c r="BM290" s="217" t="s">
        <v>513</v>
      </c>
    </row>
    <row r="291" s="14" customFormat="1">
      <c r="A291" s="14"/>
      <c r="B291" s="235"/>
      <c r="C291" s="236"/>
      <c r="D291" s="226" t="s">
        <v>200</v>
      </c>
      <c r="E291" s="236"/>
      <c r="F291" s="238" t="s">
        <v>514</v>
      </c>
      <c r="G291" s="236"/>
      <c r="H291" s="239">
        <v>58.536000000000001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200</v>
      </c>
      <c r="AU291" s="245" t="s">
        <v>82</v>
      </c>
      <c r="AV291" s="14" t="s">
        <v>82</v>
      </c>
      <c r="AW291" s="14" t="s">
        <v>4</v>
      </c>
      <c r="AX291" s="14" t="s">
        <v>80</v>
      </c>
      <c r="AY291" s="245" t="s">
        <v>188</v>
      </c>
    </row>
    <row r="292" s="2" customFormat="1" ht="24.15" customHeight="1">
      <c r="A292" s="40"/>
      <c r="B292" s="41"/>
      <c r="C292" s="206" t="s">
        <v>515</v>
      </c>
      <c r="D292" s="206" t="s">
        <v>191</v>
      </c>
      <c r="E292" s="207" t="s">
        <v>516</v>
      </c>
      <c r="F292" s="208" t="s">
        <v>517</v>
      </c>
      <c r="G292" s="209" t="s">
        <v>194</v>
      </c>
      <c r="H292" s="210">
        <v>17.641999999999999</v>
      </c>
      <c r="I292" s="211"/>
      <c r="J292" s="212">
        <f>ROUND(I292*H292,2)</f>
        <v>0</v>
      </c>
      <c r="K292" s="208" t="s">
        <v>195</v>
      </c>
      <c r="L292" s="46"/>
      <c r="M292" s="213" t="s">
        <v>19</v>
      </c>
      <c r="N292" s="214" t="s">
        <v>43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124</v>
      </c>
      <c r="AT292" s="217" t="s">
        <v>191</v>
      </c>
      <c r="AU292" s="217" t="s">
        <v>82</v>
      </c>
      <c r="AY292" s="19" t="s">
        <v>188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80</v>
      </c>
      <c r="BK292" s="218">
        <f>ROUND(I292*H292,2)</f>
        <v>0</v>
      </c>
      <c r="BL292" s="19" t="s">
        <v>124</v>
      </c>
      <c r="BM292" s="217" t="s">
        <v>518</v>
      </c>
    </row>
    <row r="293" s="2" customFormat="1">
      <c r="A293" s="40"/>
      <c r="B293" s="41"/>
      <c r="C293" s="42"/>
      <c r="D293" s="219" t="s">
        <v>198</v>
      </c>
      <c r="E293" s="42"/>
      <c r="F293" s="220" t="s">
        <v>519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198</v>
      </c>
      <c r="AU293" s="19" t="s">
        <v>82</v>
      </c>
    </row>
    <row r="294" s="13" customFormat="1">
      <c r="A294" s="13"/>
      <c r="B294" s="224"/>
      <c r="C294" s="225"/>
      <c r="D294" s="226" t="s">
        <v>200</v>
      </c>
      <c r="E294" s="227" t="s">
        <v>19</v>
      </c>
      <c r="F294" s="228" t="s">
        <v>506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200</v>
      </c>
      <c r="AU294" s="234" t="s">
        <v>82</v>
      </c>
      <c r="AV294" s="13" t="s">
        <v>80</v>
      </c>
      <c r="AW294" s="13" t="s">
        <v>33</v>
      </c>
      <c r="AX294" s="13" t="s">
        <v>72</v>
      </c>
      <c r="AY294" s="234" t="s">
        <v>188</v>
      </c>
    </row>
    <row r="295" s="14" customFormat="1">
      <c r="A295" s="14"/>
      <c r="B295" s="235"/>
      <c r="C295" s="236"/>
      <c r="D295" s="226" t="s">
        <v>200</v>
      </c>
      <c r="E295" s="237" t="s">
        <v>19</v>
      </c>
      <c r="F295" s="238" t="s">
        <v>520</v>
      </c>
      <c r="G295" s="236"/>
      <c r="H295" s="239">
        <v>14.642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200</v>
      </c>
      <c r="AU295" s="245" t="s">
        <v>82</v>
      </c>
      <c r="AV295" s="14" t="s">
        <v>82</v>
      </c>
      <c r="AW295" s="14" t="s">
        <v>33</v>
      </c>
      <c r="AX295" s="14" t="s">
        <v>72</v>
      </c>
      <c r="AY295" s="245" t="s">
        <v>188</v>
      </c>
    </row>
    <row r="296" s="13" customFormat="1">
      <c r="A296" s="13"/>
      <c r="B296" s="224"/>
      <c r="C296" s="225"/>
      <c r="D296" s="226" t="s">
        <v>200</v>
      </c>
      <c r="E296" s="227" t="s">
        <v>19</v>
      </c>
      <c r="F296" s="228" t="s">
        <v>508</v>
      </c>
      <c r="G296" s="225"/>
      <c r="H296" s="227" t="s">
        <v>19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200</v>
      </c>
      <c r="AU296" s="234" t="s">
        <v>82</v>
      </c>
      <c r="AV296" s="13" t="s">
        <v>80</v>
      </c>
      <c r="AW296" s="13" t="s">
        <v>33</v>
      </c>
      <c r="AX296" s="13" t="s">
        <v>72</v>
      </c>
      <c r="AY296" s="234" t="s">
        <v>188</v>
      </c>
    </row>
    <row r="297" s="14" customFormat="1">
      <c r="A297" s="14"/>
      <c r="B297" s="235"/>
      <c r="C297" s="236"/>
      <c r="D297" s="226" t="s">
        <v>200</v>
      </c>
      <c r="E297" s="237" t="s">
        <v>19</v>
      </c>
      <c r="F297" s="238" t="s">
        <v>521</v>
      </c>
      <c r="G297" s="236"/>
      <c r="H297" s="239">
        <v>3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200</v>
      </c>
      <c r="AU297" s="245" t="s">
        <v>82</v>
      </c>
      <c r="AV297" s="14" t="s">
        <v>82</v>
      </c>
      <c r="AW297" s="14" t="s">
        <v>33</v>
      </c>
      <c r="AX297" s="14" t="s">
        <v>72</v>
      </c>
      <c r="AY297" s="245" t="s">
        <v>188</v>
      </c>
    </row>
    <row r="298" s="15" customFormat="1">
      <c r="A298" s="15"/>
      <c r="B298" s="246"/>
      <c r="C298" s="247"/>
      <c r="D298" s="226" t="s">
        <v>200</v>
      </c>
      <c r="E298" s="248" t="s">
        <v>19</v>
      </c>
      <c r="F298" s="249" t="s">
        <v>206</v>
      </c>
      <c r="G298" s="247"/>
      <c r="H298" s="250">
        <v>17.641999999999999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6" t="s">
        <v>200</v>
      </c>
      <c r="AU298" s="256" t="s">
        <v>82</v>
      </c>
      <c r="AV298" s="15" t="s">
        <v>196</v>
      </c>
      <c r="AW298" s="15" t="s">
        <v>33</v>
      </c>
      <c r="AX298" s="15" t="s">
        <v>80</v>
      </c>
      <c r="AY298" s="256" t="s">
        <v>188</v>
      </c>
    </row>
    <row r="299" s="2" customFormat="1" ht="16.5" customHeight="1">
      <c r="A299" s="40"/>
      <c r="B299" s="41"/>
      <c r="C299" s="257" t="s">
        <v>522</v>
      </c>
      <c r="D299" s="257" t="s">
        <v>300</v>
      </c>
      <c r="E299" s="258" t="s">
        <v>523</v>
      </c>
      <c r="F299" s="259" t="s">
        <v>524</v>
      </c>
      <c r="G299" s="260" t="s">
        <v>194</v>
      </c>
      <c r="H299" s="261">
        <v>21.170000000000002</v>
      </c>
      <c r="I299" s="262"/>
      <c r="J299" s="263">
        <f>ROUND(I299*H299,2)</f>
        <v>0</v>
      </c>
      <c r="K299" s="259" t="s">
        <v>195</v>
      </c>
      <c r="L299" s="264"/>
      <c r="M299" s="265" t="s">
        <v>19</v>
      </c>
      <c r="N299" s="266" t="s">
        <v>43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303</v>
      </c>
      <c r="AT299" s="217" t="s">
        <v>300</v>
      </c>
      <c r="AU299" s="217" t="s">
        <v>82</v>
      </c>
      <c r="AY299" s="19" t="s">
        <v>188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124</v>
      </c>
      <c r="BM299" s="217" t="s">
        <v>525</v>
      </c>
    </row>
    <row r="300" s="14" customFormat="1">
      <c r="A300" s="14"/>
      <c r="B300" s="235"/>
      <c r="C300" s="236"/>
      <c r="D300" s="226" t="s">
        <v>200</v>
      </c>
      <c r="E300" s="236"/>
      <c r="F300" s="238" t="s">
        <v>526</v>
      </c>
      <c r="G300" s="236"/>
      <c r="H300" s="239">
        <v>21.170000000000002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200</v>
      </c>
      <c r="AU300" s="245" t="s">
        <v>82</v>
      </c>
      <c r="AV300" s="14" t="s">
        <v>82</v>
      </c>
      <c r="AW300" s="14" t="s">
        <v>4</v>
      </c>
      <c r="AX300" s="14" t="s">
        <v>80</v>
      </c>
      <c r="AY300" s="245" t="s">
        <v>188</v>
      </c>
    </row>
    <row r="301" s="2" customFormat="1" ht="16.5" customHeight="1">
      <c r="A301" s="40"/>
      <c r="B301" s="41"/>
      <c r="C301" s="206" t="s">
        <v>527</v>
      </c>
      <c r="D301" s="206" t="s">
        <v>191</v>
      </c>
      <c r="E301" s="207" t="s">
        <v>528</v>
      </c>
      <c r="F301" s="208" t="s">
        <v>529</v>
      </c>
      <c r="G301" s="209" t="s">
        <v>194</v>
      </c>
      <c r="H301" s="210">
        <v>296.55500000000001</v>
      </c>
      <c r="I301" s="211"/>
      <c r="J301" s="212">
        <f>ROUND(I301*H301,2)</f>
        <v>0</v>
      </c>
      <c r="K301" s="208" t="s">
        <v>195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0.00020000000000000001</v>
      </c>
      <c r="R301" s="215">
        <f>Q301*H301</f>
        <v>0.059311000000000003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124</v>
      </c>
      <c r="AT301" s="217" t="s">
        <v>191</v>
      </c>
      <c r="AU301" s="217" t="s">
        <v>82</v>
      </c>
      <c r="AY301" s="19" t="s">
        <v>188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124</v>
      </c>
      <c r="BM301" s="217" t="s">
        <v>530</v>
      </c>
    </row>
    <row r="302" s="2" customFormat="1">
      <c r="A302" s="40"/>
      <c r="B302" s="41"/>
      <c r="C302" s="42"/>
      <c r="D302" s="219" t="s">
        <v>198</v>
      </c>
      <c r="E302" s="42"/>
      <c r="F302" s="220" t="s">
        <v>531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198</v>
      </c>
      <c r="AU302" s="19" t="s">
        <v>82</v>
      </c>
    </row>
    <row r="303" s="2" customFormat="1" ht="24.15" customHeight="1">
      <c r="A303" s="40"/>
      <c r="B303" s="41"/>
      <c r="C303" s="206" t="s">
        <v>532</v>
      </c>
      <c r="D303" s="206" t="s">
        <v>191</v>
      </c>
      <c r="E303" s="207" t="s">
        <v>533</v>
      </c>
      <c r="F303" s="208" t="s">
        <v>534</v>
      </c>
      <c r="G303" s="209" t="s">
        <v>194</v>
      </c>
      <c r="H303" s="210">
        <v>296.55500000000001</v>
      </c>
      <c r="I303" s="211"/>
      <c r="J303" s="212">
        <f>ROUND(I303*H303,2)</f>
        <v>0</v>
      </c>
      <c r="K303" s="208" t="s">
        <v>195</v>
      </c>
      <c r="L303" s="46"/>
      <c r="M303" s="213" t="s">
        <v>19</v>
      </c>
      <c r="N303" s="214" t="s">
        <v>43</v>
      </c>
      <c r="O303" s="86"/>
      <c r="P303" s="215">
        <f>O303*H303</f>
        <v>0</v>
      </c>
      <c r="Q303" s="215">
        <v>0.00025999999999999998</v>
      </c>
      <c r="R303" s="215">
        <f>Q303*H303</f>
        <v>0.077104300000000001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124</v>
      </c>
      <c r="AT303" s="217" t="s">
        <v>191</v>
      </c>
      <c r="AU303" s="217" t="s">
        <v>82</v>
      </c>
      <c r="AY303" s="19" t="s">
        <v>188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80</v>
      </c>
      <c r="BK303" s="218">
        <f>ROUND(I303*H303,2)</f>
        <v>0</v>
      </c>
      <c r="BL303" s="19" t="s">
        <v>124</v>
      </c>
      <c r="BM303" s="217" t="s">
        <v>535</v>
      </c>
    </row>
    <row r="304" s="2" customFormat="1">
      <c r="A304" s="40"/>
      <c r="B304" s="41"/>
      <c r="C304" s="42"/>
      <c r="D304" s="219" t="s">
        <v>198</v>
      </c>
      <c r="E304" s="42"/>
      <c r="F304" s="220" t="s">
        <v>536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198</v>
      </c>
      <c r="AU304" s="19" t="s">
        <v>82</v>
      </c>
    </row>
    <row r="305" s="2" customFormat="1" ht="24.15" customHeight="1">
      <c r="A305" s="40"/>
      <c r="B305" s="41"/>
      <c r="C305" s="206" t="s">
        <v>537</v>
      </c>
      <c r="D305" s="206" t="s">
        <v>191</v>
      </c>
      <c r="E305" s="207" t="s">
        <v>538</v>
      </c>
      <c r="F305" s="208" t="s">
        <v>539</v>
      </c>
      <c r="G305" s="209" t="s">
        <v>194</v>
      </c>
      <c r="H305" s="210">
        <v>296.55500000000001</v>
      </c>
      <c r="I305" s="211"/>
      <c r="J305" s="212">
        <f>ROUND(I305*H305,2)</f>
        <v>0</v>
      </c>
      <c r="K305" s="208" t="s">
        <v>195</v>
      </c>
      <c r="L305" s="46"/>
      <c r="M305" s="213" t="s">
        <v>19</v>
      </c>
      <c r="N305" s="214" t="s">
        <v>43</v>
      </c>
      <c r="O305" s="86"/>
      <c r="P305" s="215">
        <f>O305*H305</f>
        <v>0</v>
      </c>
      <c r="Q305" s="215">
        <v>2.0000000000000002E-05</v>
      </c>
      <c r="R305" s="215">
        <f>Q305*H305</f>
        <v>0.0059311000000000008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124</v>
      </c>
      <c r="AT305" s="217" t="s">
        <v>191</v>
      </c>
      <c r="AU305" s="217" t="s">
        <v>82</v>
      </c>
      <c r="AY305" s="19" t="s">
        <v>188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80</v>
      </c>
      <c r="BK305" s="218">
        <f>ROUND(I305*H305,2)</f>
        <v>0</v>
      </c>
      <c r="BL305" s="19" t="s">
        <v>124</v>
      </c>
      <c r="BM305" s="217" t="s">
        <v>540</v>
      </c>
    </row>
    <row r="306" s="2" customFormat="1">
      <c r="A306" s="40"/>
      <c r="B306" s="41"/>
      <c r="C306" s="42"/>
      <c r="D306" s="219" t="s">
        <v>198</v>
      </c>
      <c r="E306" s="42"/>
      <c r="F306" s="220" t="s">
        <v>541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198</v>
      </c>
      <c r="AU306" s="19" t="s">
        <v>82</v>
      </c>
    </row>
    <row r="307" s="12" customFormat="1" ht="25.92" customHeight="1">
      <c r="A307" s="12"/>
      <c r="B307" s="190"/>
      <c r="C307" s="191"/>
      <c r="D307" s="192" t="s">
        <v>71</v>
      </c>
      <c r="E307" s="193" t="s">
        <v>542</v>
      </c>
      <c r="F307" s="193" t="s">
        <v>543</v>
      </c>
      <c r="G307" s="191"/>
      <c r="H307" s="191"/>
      <c r="I307" s="194"/>
      <c r="J307" s="195">
        <f>BK307</f>
        <v>0</v>
      </c>
      <c r="K307" s="191"/>
      <c r="L307" s="196"/>
      <c r="M307" s="197"/>
      <c r="N307" s="198"/>
      <c r="O307" s="198"/>
      <c r="P307" s="199">
        <f>P308</f>
        <v>0</v>
      </c>
      <c r="Q307" s="198"/>
      <c r="R307" s="199">
        <f>R308</f>
        <v>0</v>
      </c>
      <c r="S307" s="198"/>
      <c r="T307" s="200">
        <f>T308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1" t="s">
        <v>231</v>
      </c>
      <c r="AT307" s="202" t="s">
        <v>71</v>
      </c>
      <c r="AU307" s="202" t="s">
        <v>72</v>
      </c>
      <c r="AY307" s="201" t="s">
        <v>188</v>
      </c>
      <c r="BK307" s="203">
        <f>BK308</f>
        <v>0</v>
      </c>
    </row>
    <row r="308" s="12" customFormat="1" ht="22.8" customHeight="1">
      <c r="A308" s="12"/>
      <c r="B308" s="190"/>
      <c r="C308" s="191"/>
      <c r="D308" s="192" t="s">
        <v>71</v>
      </c>
      <c r="E308" s="204" t="s">
        <v>544</v>
      </c>
      <c r="F308" s="204" t="s">
        <v>545</v>
      </c>
      <c r="G308" s="191"/>
      <c r="H308" s="191"/>
      <c r="I308" s="194"/>
      <c r="J308" s="205">
        <f>BK308</f>
        <v>0</v>
      </c>
      <c r="K308" s="191"/>
      <c r="L308" s="196"/>
      <c r="M308" s="197"/>
      <c r="N308" s="198"/>
      <c r="O308" s="198"/>
      <c r="P308" s="199">
        <f>P309</f>
        <v>0</v>
      </c>
      <c r="Q308" s="198"/>
      <c r="R308" s="199">
        <f>R309</f>
        <v>0</v>
      </c>
      <c r="S308" s="198"/>
      <c r="T308" s="200">
        <f>T309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1" t="s">
        <v>231</v>
      </c>
      <c r="AT308" s="202" t="s">
        <v>71</v>
      </c>
      <c r="AU308" s="202" t="s">
        <v>80</v>
      </c>
      <c r="AY308" s="201" t="s">
        <v>188</v>
      </c>
      <c r="BK308" s="203">
        <f>BK309</f>
        <v>0</v>
      </c>
    </row>
    <row r="309" s="2" customFormat="1" ht="21.75" customHeight="1">
      <c r="A309" s="40"/>
      <c r="B309" s="41"/>
      <c r="C309" s="206" t="s">
        <v>546</v>
      </c>
      <c r="D309" s="206" t="s">
        <v>191</v>
      </c>
      <c r="E309" s="207" t="s">
        <v>547</v>
      </c>
      <c r="F309" s="208" t="s">
        <v>548</v>
      </c>
      <c r="G309" s="209" t="s">
        <v>478</v>
      </c>
      <c r="H309" s="210">
        <v>1</v>
      </c>
      <c r="I309" s="211"/>
      <c r="J309" s="212">
        <f>ROUND(I309*H309,2)</f>
        <v>0</v>
      </c>
      <c r="K309" s="208" t="s">
        <v>19</v>
      </c>
      <c r="L309" s="46"/>
      <c r="M309" s="268" t="s">
        <v>19</v>
      </c>
      <c r="N309" s="269" t="s">
        <v>43</v>
      </c>
      <c r="O309" s="270"/>
      <c r="P309" s="271">
        <f>O309*H309</f>
        <v>0</v>
      </c>
      <c r="Q309" s="271">
        <v>0</v>
      </c>
      <c r="R309" s="271">
        <f>Q309*H309</f>
        <v>0</v>
      </c>
      <c r="S309" s="271">
        <v>0</v>
      </c>
      <c r="T309" s="272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196</v>
      </c>
      <c r="AT309" s="217" t="s">
        <v>191</v>
      </c>
      <c r="AU309" s="217" t="s">
        <v>82</v>
      </c>
      <c r="AY309" s="19" t="s">
        <v>188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80</v>
      </c>
      <c r="BK309" s="218">
        <f>ROUND(I309*H309,2)</f>
        <v>0</v>
      </c>
      <c r="BL309" s="19" t="s">
        <v>196</v>
      </c>
      <c r="BM309" s="217" t="s">
        <v>549</v>
      </c>
    </row>
    <row r="310" s="2" customFormat="1" ht="6.96" customHeight="1">
      <c r="A310" s="40"/>
      <c r="B310" s="61"/>
      <c r="C310" s="62"/>
      <c r="D310" s="62"/>
      <c r="E310" s="62"/>
      <c r="F310" s="62"/>
      <c r="G310" s="62"/>
      <c r="H310" s="62"/>
      <c r="I310" s="62"/>
      <c r="J310" s="62"/>
      <c r="K310" s="62"/>
      <c r="L310" s="46"/>
      <c r="M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</sheetData>
  <sheetProtection sheet="1" autoFilter="0" formatColumns="0" formatRows="0" objects="1" scenarios="1" spinCount="100000" saltValue="RMQ4llB6Kv2cy91XCbGdNtNBubHRSKpd0r4fwdskVkTrdw22jvxsjVWIfHRNTK9A6r/selF+M7LZjPfDP1deXA==" hashValue="BWJCtGfysyhZRlyyhMIwe6bwvUtvrS5bPi4UP97+JKngJJNNlq6NFTGFXN71+DhdJ1chxAnqPnzwOPzXwgKI3Q==" algorithmName="SHA-512" password="80EB"/>
  <autoFilter ref="C91:K30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612325411"/>
    <hyperlink ref="F104" r:id="rId2" display="https://podminky.urs.cz/item/CS_URS_2024_01/612325412"/>
    <hyperlink ref="F112" r:id="rId3" display="https://podminky.urs.cz/item/CS_URS_2024_01/612131121"/>
    <hyperlink ref="F119" r:id="rId4" display="https://podminky.urs.cz/item/CS_URS_2024_01/612311131"/>
    <hyperlink ref="F122" r:id="rId5" display="https://podminky.urs.cz/item/CS_URS_2024_01/978013121"/>
    <hyperlink ref="F130" r:id="rId6" display="https://podminky.urs.cz/item/CS_URS_2024_01/978013141"/>
    <hyperlink ref="F138" r:id="rId7" display="https://podminky.urs.cz/item/CS_URS_2024_01/949101111"/>
    <hyperlink ref="F145" r:id="rId8" display="https://podminky.urs.cz/item/CS_URS_2024_01/952901111"/>
    <hyperlink ref="F149" r:id="rId9" display="https://podminky.urs.cz/item/CS_URS_2024_01/997002611"/>
    <hyperlink ref="F151" r:id="rId10" display="https://podminky.urs.cz/item/CS_URS_2024_01/997013212"/>
    <hyperlink ref="F153" r:id="rId11" display="https://podminky.urs.cz/item/CS_URS_2024_01/997013501"/>
    <hyperlink ref="F155" r:id="rId12" display="https://podminky.urs.cz/item/CS_URS_2024_01/997013509"/>
    <hyperlink ref="F158" r:id="rId13" display="https://podminky.urs.cz/item/CS_URS_2024_01/997013631"/>
    <hyperlink ref="F161" r:id="rId14" display="https://podminky.urs.cz/item/CS_URS_2024_01/998018002"/>
    <hyperlink ref="F165" r:id="rId15" display="https://podminky.urs.cz/item/CS_URS_2024_01/763131411"/>
    <hyperlink ref="F170" r:id="rId16" display="https://podminky.urs.cz/item/CS_URS_2024_01/763172352"/>
    <hyperlink ref="F175" r:id="rId17" display="https://podminky.urs.cz/item/CS_URS_2024_01/998763402"/>
    <hyperlink ref="F181" r:id="rId18" display="https://podminky.urs.cz/item/CS_URS_2024_01/766691914"/>
    <hyperlink ref="F185" r:id="rId19" display="https://podminky.urs.cz/item/CS_URS_2024_01/766660001"/>
    <hyperlink ref="F190" r:id="rId20" display="https://podminky.urs.cz/item/CS_URS_2024_01/766660729"/>
    <hyperlink ref="F193" r:id="rId21" display="https://podminky.urs.cz/item/CS_URS_2024_01/766660728"/>
    <hyperlink ref="F196" r:id="rId22" display="https://podminky.urs.cz/item/CS_URS_2024_01/998766202"/>
    <hyperlink ref="F199" r:id="rId23" display="https://podminky.urs.cz/item/CS_URS_2024_01/776201811"/>
    <hyperlink ref="F206" r:id="rId24" display="https://podminky.urs.cz/item/CS_URS_2024_01/776410811"/>
    <hyperlink ref="F209" r:id="rId25" display="https://podminky.urs.cz/item/CS_URS_2024_01/776430811"/>
    <hyperlink ref="F212" r:id="rId26" display="https://podminky.urs.cz/item/CS_URS_2024_01/776111117"/>
    <hyperlink ref="F214" r:id="rId27" display="https://podminky.urs.cz/item/CS_URS_2024_01/776111311"/>
    <hyperlink ref="F216" r:id="rId28" display="https://podminky.urs.cz/item/CS_URS_2024_01/776121112"/>
    <hyperlink ref="F223" r:id="rId29" display="https://podminky.urs.cz/item/CS_URS_2024_01/776141113"/>
    <hyperlink ref="F225" r:id="rId30" display="https://podminky.urs.cz/item/CS_URS_2024_01/776231111"/>
    <hyperlink ref="F229" r:id="rId31" display="https://podminky.urs.cz/item/CS_URS_2024_01/776411111"/>
    <hyperlink ref="F233" r:id="rId32" display="https://podminky.urs.cz/item/CS_URS_2024_01/776421312"/>
    <hyperlink ref="F239" r:id="rId33" display="https://podminky.urs.cz/item/CS_URS_2024_01/776431111"/>
    <hyperlink ref="F243" r:id="rId34" display="https://podminky.urs.cz/item/CS_URS_2024_01/998776202"/>
    <hyperlink ref="F246" r:id="rId35" display="https://podminky.urs.cz/item/CS_URS_2024_01/783306801"/>
    <hyperlink ref="F250" r:id="rId36" display="https://podminky.urs.cz/item/CS_URS_2024_01/783315101"/>
    <hyperlink ref="F252" r:id="rId37" display="https://podminky.urs.cz/item/CS_URS_2024_01/783317101"/>
    <hyperlink ref="F254" r:id="rId38" display="https://podminky.urs.cz/item/CS_URS_2024_01/783806805"/>
    <hyperlink ref="F259" r:id="rId39" display="https://podminky.urs.cz/item/CS_URS_2024_01/783801403"/>
    <hyperlink ref="F268" r:id="rId40" display="https://podminky.urs.cz/item/CS_URS_2024_01/784121001"/>
    <hyperlink ref="F277" r:id="rId41" display="https://podminky.urs.cz/item/CS_URS_2024_01/784111001"/>
    <hyperlink ref="F284" r:id="rId42" display="https://podminky.urs.cz/item/CS_URS_2024_01/784171001"/>
    <hyperlink ref="F293" r:id="rId43" display="https://podminky.urs.cz/item/CS_URS_2024_01/784171111"/>
    <hyperlink ref="F302" r:id="rId44" display="https://podminky.urs.cz/item/CS_URS_2024_01/784181121"/>
    <hyperlink ref="F304" r:id="rId45" display="https://podminky.urs.cz/item/CS_URS_2024_01/784211101"/>
    <hyperlink ref="F306" r:id="rId46" display="https://podminky.urs.cz/item/CS_URS_2024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550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ROUND((SUM(BE92:BE289)),  2)</f>
        <v>0</v>
      </c>
      <c r="G33" s="40"/>
      <c r="H33" s="40"/>
      <c r="I33" s="150">
        <v>0.20999999999999999</v>
      </c>
      <c r="J33" s="149">
        <f>ROUND(((SUM(BE92:BE289))*I33),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ROUND((SUM(BF92:BF289)),  2)</f>
        <v>0</v>
      </c>
      <c r="G34" s="40"/>
      <c r="H34" s="40"/>
      <c r="I34" s="150">
        <v>0.14999999999999999</v>
      </c>
      <c r="J34" s="149">
        <f>ROUND(((SUM(BF92:BF289))*I34),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ROUND((SUM(BG92:BG289)),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ROUND((SUM(BH92:BH289)),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ROUND((SUM(BI92:BI289)),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m.č. 204 -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160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161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162</v>
      </c>
      <c r="E62" s="176"/>
      <c r="F62" s="176"/>
      <c r="G62" s="176"/>
      <c r="H62" s="176"/>
      <c r="I62" s="176"/>
      <c r="J62" s="177">
        <f>J120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163</v>
      </c>
      <c r="E63" s="176"/>
      <c r="F63" s="176"/>
      <c r="G63" s="176"/>
      <c r="H63" s="176"/>
      <c r="I63" s="176"/>
      <c r="J63" s="177">
        <f>J149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164</v>
      </c>
      <c r="E64" s="176"/>
      <c r="F64" s="176"/>
      <c r="G64" s="176"/>
      <c r="H64" s="176"/>
      <c r="I64" s="176"/>
      <c r="J64" s="177">
        <f>J161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165</v>
      </c>
      <c r="E65" s="170"/>
      <c r="F65" s="170"/>
      <c r="G65" s="170"/>
      <c r="H65" s="170"/>
      <c r="I65" s="170"/>
      <c r="J65" s="171">
        <f>J164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166</v>
      </c>
      <c r="E66" s="176"/>
      <c r="F66" s="176"/>
      <c r="G66" s="176"/>
      <c r="H66" s="176"/>
      <c r="I66" s="176"/>
      <c r="J66" s="177">
        <f>J165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167</v>
      </c>
      <c r="E67" s="176"/>
      <c r="F67" s="176"/>
      <c r="G67" s="176"/>
      <c r="H67" s="176"/>
      <c r="I67" s="176"/>
      <c r="J67" s="177">
        <f>J172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168</v>
      </c>
      <c r="E68" s="176"/>
      <c r="F68" s="176"/>
      <c r="G68" s="176"/>
      <c r="H68" s="176"/>
      <c r="I68" s="176"/>
      <c r="J68" s="177">
        <f>J187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169</v>
      </c>
      <c r="E69" s="176"/>
      <c r="F69" s="176"/>
      <c r="G69" s="176"/>
      <c r="H69" s="176"/>
      <c r="I69" s="176"/>
      <c r="J69" s="177">
        <f>J224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170</v>
      </c>
      <c r="E70" s="176"/>
      <c r="F70" s="176"/>
      <c r="G70" s="176"/>
      <c r="H70" s="176"/>
      <c r="I70" s="176"/>
      <c r="J70" s="177">
        <f>J249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171</v>
      </c>
      <c r="E71" s="170"/>
      <c r="F71" s="170"/>
      <c r="G71" s="170"/>
      <c r="H71" s="170"/>
      <c r="I71" s="170"/>
      <c r="J71" s="171">
        <f>J285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172</v>
      </c>
      <c r="E72" s="176"/>
      <c r="F72" s="176"/>
      <c r="G72" s="176"/>
      <c r="H72" s="176"/>
      <c r="I72" s="176"/>
      <c r="J72" s="177">
        <f>J286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ZŠ Pionýrů, Sokolov - Oprava elektroinstalace učeben v 2.NP 2. stupně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02 - m.č. 204 - stavební část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Sokolov, Pionýrů 1614</v>
      </c>
      <c r="G86" s="42"/>
      <c r="H86" s="42"/>
      <c r="I86" s="34" t="s">
        <v>23</v>
      </c>
      <c r="J86" s="74" t="str">
        <f>IF(J12="","",J12)</f>
        <v>8. 2. 2024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Město Sokolov</v>
      </c>
      <c r="G88" s="42"/>
      <c r="H88" s="42"/>
      <c r="I88" s="34" t="s">
        <v>31</v>
      </c>
      <c r="J88" s="38" t="str">
        <f>E21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Michal Kubelka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174</v>
      </c>
      <c r="D91" s="182" t="s">
        <v>57</v>
      </c>
      <c r="E91" s="182" t="s">
        <v>53</v>
      </c>
      <c r="F91" s="182" t="s">
        <v>54</v>
      </c>
      <c r="G91" s="182" t="s">
        <v>175</v>
      </c>
      <c r="H91" s="182" t="s">
        <v>176</v>
      </c>
      <c r="I91" s="182" t="s">
        <v>177</v>
      </c>
      <c r="J91" s="182" t="s">
        <v>158</v>
      </c>
      <c r="K91" s="183" t="s">
        <v>178</v>
      </c>
      <c r="L91" s="184"/>
      <c r="M91" s="94" t="s">
        <v>19</v>
      </c>
      <c r="N91" s="95" t="s">
        <v>42</v>
      </c>
      <c r="O91" s="95" t="s">
        <v>179</v>
      </c>
      <c r="P91" s="95" t="s">
        <v>180</v>
      </c>
      <c r="Q91" s="95" t="s">
        <v>181</v>
      </c>
      <c r="R91" s="95" t="s">
        <v>182</v>
      </c>
      <c r="S91" s="95" t="s">
        <v>183</v>
      </c>
      <c r="T91" s="96" t="s">
        <v>184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185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P93+P164+P285</f>
        <v>0</v>
      </c>
      <c r="Q92" s="98"/>
      <c r="R92" s="187">
        <f>R93+R164+R285</f>
        <v>3.2608859900000002</v>
      </c>
      <c r="S92" s="98"/>
      <c r="T92" s="188">
        <f>T93+T164+T285</f>
        <v>0.89806293999999998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89">
        <f>BK93+BK164+BK285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186</v>
      </c>
      <c r="F93" s="193" t="s">
        <v>187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P94+P120+P149+P161</f>
        <v>0</v>
      </c>
      <c r="Q93" s="198"/>
      <c r="R93" s="199">
        <f>R94+R120+R149+R161</f>
        <v>1.34846818</v>
      </c>
      <c r="S93" s="198"/>
      <c r="T93" s="200">
        <f>T94+T120+T149+T161</f>
        <v>0.69230400000000003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188</v>
      </c>
      <c r="BK93" s="203">
        <f>BK94+BK120+BK149+BK161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189</v>
      </c>
      <c r="F94" s="204" t="s">
        <v>190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SUM(P95:P119)</f>
        <v>0</v>
      </c>
      <c r="Q94" s="198"/>
      <c r="R94" s="199">
        <f>SUM(R95:R119)</f>
        <v>1.33802814</v>
      </c>
      <c r="S94" s="198"/>
      <c r="T94" s="200">
        <f>SUM(T95:T119)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188</v>
      </c>
      <c r="BK94" s="203">
        <f>SUM(BK95:BK119)</f>
        <v>0</v>
      </c>
    </row>
    <row r="95" s="2" customFormat="1" ht="24.15" customHeight="1">
      <c r="A95" s="40"/>
      <c r="B95" s="41"/>
      <c r="C95" s="206" t="s">
        <v>80</v>
      </c>
      <c r="D95" s="206" t="s">
        <v>191</v>
      </c>
      <c r="E95" s="207" t="s">
        <v>192</v>
      </c>
      <c r="F95" s="208" t="s">
        <v>193</v>
      </c>
      <c r="G95" s="209" t="s">
        <v>194</v>
      </c>
      <c r="H95" s="210">
        <v>60.081000000000003</v>
      </c>
      <c r="I95" s="211"/>
      <c r="J95" s="212">
        <f>ROUND(I95*H95,2)</f>
        <v>0</v>
      </c>
      <c r="K95" s="208" t="s">
        <v>195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0.0051999999999999998</v>
      </c>
      <c r="R95" s="215">
        <f>Q95*H95</f>
        <v>0.31242120000000001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196</v>
      </c>
      <c r="AT95" s="217" t="s">
        <v>191</v>
      </c>
      <c r="AU95" s="217" t="s">
        <v>82</v>
      </c>
      <c r="AY95" s="19" t="s">
        <v>188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196</v>
      </c>
      <c r="BM95" s="217" t="s">
        <v>551</v>
      </c>
    </row>
    <row r="96" s="2" customFormat="1">
      <c r="A96" s="40"/>
      <c r="B96" s="41"/>
      <c r="C96" s="42"/>
      <c r="D96" s="219" t="s">
        <v>198</v>
      </c>
      <c r="E96" s="42"/>
      <c r="F96" s="220" t="s">
        <v>199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198</v>
      </c>
      <c r="AU96" s="19" t="s">
        <v>82</v>
      </c>
    </row>
    <row r="97" s="13" customFormat="1">
      <c r="A97" s="13"/>
      <c r="B97" s="224"/>
      <c r="C97" s="225"/>
      <c r="D97" s="226" t="s">
        <v>200</v>
      </c>
      <c r="E97" s="227" t="s">
        <v>19</v>
      </c>
      <c r="F97" s="228" t="s">
        <v>236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200</v>
      </c>
      <c r="AU97" s="234" t="s">
        <v>82</v>
      </c>
      <c r="AV97" s="13" t="s">
        <v>80</v>
      </c>
      <c r="AW97" s="13" t="s">
        <v>33</v>
      </c>
      <c r="AX97" s="13" t="s">
        <v>72</v>
      </c>
      <c r="AY97" s="234" t="s">
        <v>188</v>
      </c>
    </row>
    <row r="98" s="14" customFormat="1">
      <c r="A98" s="14"/>
      <c r="B98" s="235"/>
      <c r="C98" s="236"/>
      <c r="D98" s="226" t="s">
        <v>200</v>
      </c>
      <c r="E98" s="237" t="s">
        <v>19</v>
      </c>
      <c r="F98" s="238" t="s">
        <v>552</v>
      </c>
      <c r="G98" s="236"/>
      <c r="H98" s="239">
        <v>61.582999999999998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200</v>
      </c>
      <c r="AU98" s="245" t="s">
        <v>82</v>
      </c>
      <c r="AV98" s="14" t="s">
        <v>82</v>
      </c>
      <c r="AW98" s="14" t="s">
        <v>33</v>
      </c>
      <c r="AX98" s="14" t="s">
        <v>72</v>
      </c>
      <c r="AY98" s="245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204</v>
      </c>
      <c r="G99" s="236"/>
      <c r="H99" s="239">
        <v>-10.23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4" customFormat="1">
      <c r="A100" s="14"/>
      <c r="B100" s="235"/>
      <c r="C100" s="236"/>
      <c r="D100" s="226" t="s">
        <v>200</v>
      </c>
      <c r="E100" s="237" t="s">
        <v>19</v>
      </c>
      <c r="F100" s="238" t="s">
        <v>553</v>
      </c>
      <c r="G100" s="236"/>
      <c r="H100" s="239">
        <v>4.1340000000000003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200</v>
      </c>
      <c r="AU100" s="245" t="s">
        <v>82</v>
      </c>
      <c r="AV100" s="14" t="s">
        <v>82</v>
      </c>
      <c r="AW100" s="14" t="s">
        <v>33</v>
      </c>
      <c r="AX100" s="14" t="s">
        <v>72</v>
      </c>
      <c r="AY100" s="245" t="s">
        <v>188</v>
      </c>
    </row>
    <row r="101" s="14" customFormat="1">
      <c r="A101" s="14"/>
      <c r="B101" s="235"/>
      <c r="C101" s="236"/>
      <c r="D101" s="226" t="s">
        <v>200</v>
      </c>
      <c r="E101" s="237" t="s">
        <v>19</v>
      </c>
      <c r="F101" s="238" t="s">
        <v>554</v>
      </c>
      <c r="G101" s="236"/>
      <c r="H101" s="239">
        <v>-0.5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200</v>
      </c>
      <c r="AU101" s="245" t="s">
        <v>82</v>
      </c>
      <c r="AV101" s="14" t="s">
        <v>82</v>
      </c>
      <c r="AW101" s="14" t="s">
        <v>33</v>
      </c>
      <c r="AX101" s="14" t="s">
        <v>72</v>
      </c>
      <c r="AY101" s="245" t="s">
        <v>188</v>
      </c>
    </row>
    <row r="102" s="14" customFormat="1">
      <c r="A102" s="14"/>
      <c r="B102" s="235"/>
      <c r="C102" s="236"/>
      <c r="D102" s="226" t="s">
        <v>200</v>
      </c>
      <c r="E102" s="237" t="s">
        <v>19</v>
      </c>
      <c r="F102" s="238" t="s">
        <v>555</v>
      </c>
      <c r="G102" s="236"/>
      <c r="H102" s="239">
        <v>5.0940000000000003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200</v>
      </c>
      <c r="AU102" s="245" t="s">
        <v>82</v>
      </c>
      <c r="AV102" s="14" t="s">
        <v>82</v>
      </c>
      <c r="AW102" s="14" t="s">
        <v>33</v>
      </c>
      <c r="AX102" s="14" t="s">
        <v>72</v>
      </c>
      <c r="AY102" s="245" t="s">
        <v>188</v>
      </c>
    </row>
    <row r="103" s="15" customFormat="1">
      <c r="A103" s="15"/>
      <c r="B103" s="246"/>
      <c r="C103" s="247"/>
      <c r="D103" s="226" t="s">
        <v>200</v>
      </c>
      <c r="E103" s="248" t="s">
        <v>19</v>
      </c>
      <c r="F103" s="249" t="s">
        <v>206</v>
      </c>
      <c r="G103" s="247"/>
      <c r="H103" s="250">
        <v>60.080999999999996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200</v>
      </c>
      <c r="AU103" s="256" t="s">
        <v>82</v>
      </c>
      <c r="AV103" s="15" t="s">
        <v>196</v>
      </c>
      <c r="AW103" s="15" t="s">
        <v>33</v>
      </c>
      <c r="AX103" s="15" t="s">
        <v>80</v>
      </c>
      <c r="AY103" s="256" t="s">
        <v>188</v>
      </c>
    </row>
    <row r="104" s="2" customFormat="1" ht="24.15" customHeight="1">
      <c r="A104" s="40"/>
      <c r="B104" s="41"/>
      <c r="C104" s="206" t="s">
        <v>82</v>
      </c>
      <c r="D104" s="206" t="s">
        <v>191</v>
      </c>
      <c r="E104" s="207" t="s">
        <v>207</v>
      </c>
      <c r="F104" s="208" t="s">
        <v>208</v>
      </c>
      <c r="G104" s="209" t="s">
        <v>194</v>
      </c>
      <c r="H104" s="210">
        <v>45.198</v>
      </c>
      <c r="I104" s="211"/>
      <c r="J104" s="212">
        <f>ROUND(I104*H104,2)</f>
        <v>0</v>
      </c>
      <c r="K104" s="208" t="s">
        <v>195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0.015599999999999999</v>
      </c>
      <c r="R104" s="215">
        <f>Q104*H104</f>
        <v>0.70508879999999996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196</v>
      </c>
      <c r="AT104" s="217" t="s">
        <v>191</v>
      </c>
      <c r="AU104" s="217" t="s">
        <v>82</v>
      </c>
      <c r="AY104" s="19" t="s">
        <v>188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196</v>
      </c>
      <c r="BM104" s="217" t="s">
        <v>556</v>
      </c>
    </row>
    <row r="105" s="2" customFormat="1">
      <c r="A105" s="40"/>
      <c r="B105" s="41"/>
      <c r="C105" s="42"/>
      <c r="D105" s="219" t="s">
        <v>198</v>
      </c>
      <c r="E105" s="42"/>
      <c r="F105" s="220" t="s">
        <v>210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198</v>
      </c>
      <c r="AU105" s="19" t="s">
        <v>82</v>
      </c>
    </row>
    <row r="106" s="13" customFormat="1">
      <c r="A106" s="13"/>
      <c r="B106" s="224"/>
      <c r="C106" s="225"/>
      <c r="D106" s="226" t="s">
        <v>200</v>
      </c>
      <c r="E106" s="227" t="s">
        <v>19</v>
      </c>
      <c r="F106" s="228" t="s">
        <v>211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200</v>
      </c>
      <c r="AU106" s="234" t="s">
        <v>82</v>
      </c>
      <c r="AV106" s="13" t="s">
        <v>80</v>
      </c>
      <c r="AW106" s="13" t="s">
        <v>33</v>
      </c>
      <c r="AX106" s="13" t="s">
        <v>72</v>
      </c>
      <c r="AY106" s="234" t="s">
        <v>188</v>
      </c>
    </row>
    <row r="107" s="14" customFormat="1">
      <c r="A107" s="14"/>
      <c r="B107" s="235"/>
      <c r="C107" s="236"/>
      <c r="D107" s="226" t="s">
        <v>200</v>
      </c>
      <c r="E107" s="237" t="s">
        <v>19</v>
      </c>
      <c r="F107" s="238" t="s">
        <v>557</v>
      </c>
      <c r="G107" s="236"/>
      <c r="H107" s="239">
        <v>48.329999999999998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200</v>
      </c>
      <c r="AU107" s="245" t="s">
        <v>82</v>
      </c>
      <c r="AV107" s="14" t="s">
        <v>82</v>
      </c>
      <c r="AW107" s="14" t="s">
        <v>33</v>
      </c>
      <c r="AX107" s="14" t="s">
        <v>72</v>
      </c>
      <c r="AY107" s="245" t="s">
        <v>188</v>
      </c>
    </row>
    <row r="108" s="14" customFormat="1">
      <c r="A108" s="14"/>
      <c r="B108" s="235"/>
      <c r="C108" s="236"/>
      <c r="D108" s="226" t="s">
        <v>200</v>
      </c>
      <c r="E108" s="237" t="s">
        <v>19</v>
      </c>
      <c r="F108" s="238" t="s">
        <v>214</v>
      </c>
      <c r="G108" s="236"/>
      <c r="H108" s="239">
        <v>-3.96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200</v>
      </c>
      <c r="AU108" s="245" t="s">
        <v>82</v>
      </c>
      <c r="AV108" s="14" t="s">
        <v>82</v>
      </c>
      <c r="AW108" s="14" t="s">
        <v>33</v>
      </c>
      <c r="AX108" s="14" t="s">
        <v>72</v>
      </c>
      <c r="AY108" s="245" t="s">
        <v>188</v>
      </c>
    </row>
    <row r="109" s="14" customFormat="1">
      <c r="A109" s="14"/>
      <c r="B109" s="235"/>
      <c r="C109" s="236"/>
      <c r="D109" s="226" t="s">
        <v>200</v>
      </c>
      <c r="E109" s="237" t="s">
        <v>19</v>
      </c>
      <c r="F109" s="238" t="s">
        <v>558</v>
      </c>
      <c r="G109" s="236"/>
      <c r="H109" s="239">
        <v>0.82799999999999996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200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188</v>
      </c>
    </row>
    <row r="110" s="15" customFormat="1">
      <c r="A110" s="15"/>
      <c r="B110" s="246"/>
      <c r="C110" s="247"/>
      <c r="D110" s="226" t="s">
        <v>200</v>
      </c>
      <c r="E110" s="248" t="s">
        <v>19</v>
      </c>
      <c r="F110" s="249" t="s">
        <v>206</v>
      </c>
      <c r="G110" s="247"/>
      <c r="H110" s="250">
        <v>45.198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200</v>
      </c>
      <c r="AU110" s="256" t="s">
        <v>82</v>
      </c>
      <c r="AV110" s="15" t="s">
        <v>196</v>
      </c>
      <c r="AW110" s="15" t="s">
        <v>33</v>
      </c>
      <c r="AX110" s="15" t="s">
        <v>80</v>
      </c>
      <c r="AY110" s="256" t="s">
        <v>188</v>
      </c>
    </row>
    <row r="111" s="2" customFormat="1" ht="16.5" customHeight="1">
      <c r="A111" s="40"/>
      <c r="B111" s="41"/>
      <c r="C111" s="206" t="s">
        <v>216</v>
      </c>
      <c r="D111" s="206" t="s">
        <v>191</v>
      </c>
      <c r="E111" s="207" t="s">
        <v>217</v>
      </c>
      <c r="F111" s="208" t="s">
        <v>218</v>
      </c>
      <c r="G111" s="209" t="s">
        <v>194</v>
      </c>
      <c r="H111" s="210">
        <v>75.239000000000004</v>
      </c>
      <c r="I111" s="211"/>
      <c r="J111" s="212">
        <f>ROUND(I111*H111,2)</f>
        <v>0</v>
      </c>
      <c r="K111" s="208" t="s">
        <v>195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0.00025999999999999998</v>
      </c>
      <c r="R111" s="215">
        <f>Q111*H111</f>
        <v>0.019562139999999999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196</v>
      </c>
      <c r="AT111" s="217" t="s">
        <v>191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559</v>
      </c>
    </row>
    <row r="112" s="2" customFormat="1">
      <c r="A112" s="40"/>
      <c r="B112" s="41"/>
      <c r="C112" s="42"/>
      <c r="D112" s="219" t="s">
        <v>198</v>
      </c>
      <c r="E112" s="42"/>
      <c r="F112" s="220" t="s">
        <v>220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198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221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560</v>
      </c>
      <c r="G114" s="236"/>
      <c r="H114" s="239">
        <v>30.041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3" customFormat="1">
      <c r="A115" s="13"/>
      <c r="B115" s="224"/>
      <c r="C115" s="225"/>
      <c r="D115" s="226" t="s">
        <v>200</v>
      </c>
      <c r="E115" s="227" t="s">
        <v>19</v>
      </c>
      <c r="F115" s="228" t="s">
        <v>223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200</v>
      </c>
      <c r="AU115" s="234" t="s">
        <v>82</v>
      </c>
      <c r="AV115" s="13" t="s">
        <v>80</v>
      </c>
      <c r="AW115" s="13" t="s">
        <v>33</v>
      </c>
      <c r="AX115" s="13" t="s">
        <v>72</v>
      </c>
      <c r="AY115" s="234" t="s">
        <v>188</v>
      </c>
    </row>
    <row r="116" s="14" customFormat="1">
      <c r="A116" s="14"/>
      <c r="B116" s="235"/>
      <c r="C116" s="236"/>
      <c r="D116" s="226" t="s">
        <v>200</v>
      </c>
      <c r="E116" s="237" t="s">
        <v>19</v>
      </c>
      <c r="F116" s="238" t="s">
        <v>561</v>
      </c>
      <c r="G116" s="236"/>
      <c r="H116" s="239">
        <v>45.198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200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188</v>
      </c>
    </row>
    <row r="117" s="15" customFormat="1">
      <c r="A117" s="15"/>
      <c r="B117" s="246"/>
      <c r="C117" s="247"/>
      <c r="D117" s="226" t="s">
        <v>200</v>
      </c>
      <c r="E117" s="248" t="s">
        <v>19</v>
      </c>
      <c r="F117" s="249" t="s">
        <v>206</v>
      </c>
      <c r="G117" s="247"/>
      <c r="H117" s="250">
        <v>75.239000000000004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200</v>
      </c>
      <c r="AU117" s="256" t="s">
        <v>82</v>
      </c>
      <c r="AV117" s="15" t="s">
        <v>196</v>
      </c>
      <c r="AW117" s="15" t="s">
        <v>33</v>
      </c>
      <c r="AX117" s="15" t="s">
        <v>80</v>
      </c>
      <c r="AY117" s="256" t="s">
        <v>188</v>
      </c>
    </row>
    <row r="118" s="2" customFormat="1" ht="16.5" customHeight="1">
      <c r="A118" s="40"/>
      <c r="B118" s="41"/>
      <c r="C118" s="206" t="s">
        <v>196</v>
      </c>
      <c r="D118" s="206" t="s">
        <v>191</v>
      </c>
      <c r="E118" s="207" t="s">
        <v>225</v>
      </c>
      <c r="F118" s="208" t="s">
        <v>226</v>
      </c>
      <c r="G118" s="209" t="s">
        <v>194</v>
      </c>
      <c r="H118" s="210">
        <v>75.239000000000004</v>
      </c>
      <c r="I118" s="211"/>
      <c r="J118" s="212">
        <f>ROUND(I118*H118,2)</f>
        <v>0</v>
      </c>
      <c r="K118" s="208" t="s">
        <v>195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0.0040000000000000001</v>
      </c>
      <c r="R118" s="215">
        <f>Q118*H118</f>
        <v>0.300956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196</v>
      </c>
      <c r="AT118" s="217" t="s">
        <v>191</v>
      </c>
      <c r="AU118" s="217" t="s">
        <v>82</v>
      </c>
      <c r="AY118" s="19" t="s">
        <v>188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196</v>
      </c>
      <c r="BM118" s="217" t="s">
        <v>562</v>
      </c>
    </row>
    <row r="119" s="2" customFormat="1">
      <c r="A119" s="40"/>
      <c r="B119" s="41"/>
      <c r="C119" s="42"/>
      <c r="D119" s="219" t="s">
        <v>198</v>
      </c>
      <c r="E119" s="42"/>
      <c r="F119" s="220" t="s">
        <v>228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198</v>
      </c>
      <c r="AU119" s="19" t="s">
        <v>82</v>
      </c>
    </row>
    <row r="120" s="12" customFormat="1" ht="22.8" customHeight="1">
      <c r="A120" s="12"/>
      <c r="B120" s="190"/>
      <c r="C120" s="191"/>
      <c r="D120" s="192" t="s">
        <v>71</v>
      </c>
      <c r="E120" s="204" t="s">
        <v>229</v>
      </c>
      <c r="F120" s="204" t="s">
        <v>230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SUM(P121:P148)</f>
        <v>0</v>
      </c>
      <c r="Q120" s="198"/>
      <c r="R120" s="199">
        <f>SUM(R121:R148)</f>
        <v>0.010440039999999999</v>
      </c>
      <c r="S120" s="198"/>
      <c r="T120" s="200">
        <f>SUM(T121:T148)</f>
        <v>0.69230400000000003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80</v>
      </c>
      <c r="AT120" s="202" t="s">
        <v>71</v>
      </c>
      <c r="AU120" s="202" t="s">
        <v>80</v>
      </c>
      <c r="AY120" s="201" t="s">
        <v>188</v>
      </c>
      <c r="BK120" s="203">
        <f>SUM(BK121:BK148)</f>
        <v>0</v>
      </c>
    </row>
    <row r="121" s="2" customFormat="1" ht="16.5" customHeight="1">
      <c r="A121" s="40"/>
      <c r="B121" s="41"/>
      <c r="C121" s="206" t="s">
        <v>231</v>
      </c>
      <c r="D121" s="206" t="s">
        <v>191</v>
      </c>
      <c r="E121" s="207" t="s">
        <v>563</v>
      </c>
      <c r="F121" s="208" t="s">
        <v>564</v>
      </c>
      <c r="G121" s="209" t="s">
        <v>478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196</v>
      </c>
      <c r="AT121" s="217" t="s">
        <v>191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565</v>
      </c>
    </row>
    <row r="122" s="2" customFormat="1" ht="24.15" customHeight="1">
      <c r="A122" s="40"/>
      <c r="B122" s="41"/>
      <c r="C122" s="206" t="s">
        <v>189</v>
      </c>
      <c r="D122" s="206" t="s">
        <v>191</v>
      </c>
      <c r="E122" s="207" t="s">
        <v>232</v>
      </c>
      <c r="F122" s="208" t="s">
        <v>233</v>
      </c>
      <c r="G122" s="209" t="s">
        <v>194</v>
      </c>
      <c r="H122" s="210">
        <v>60.081000000000003</v>
      </c>
      <c r="I122" s="211"/>
      <c r="J122" s="212">
        <f>ROUND(I122*H122,2)</f>
        <v>0</v>
      </c>
      <c r="K122" s="208" t="s">
        <v>195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0.0040000000000000001</v>
      </c>
      <c r="T122" s="216">
        <f>S122*H122</f>
        <v>0.24032400000000001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196</v>
      </c>
      <c r="AT122" s="217" t="s">
        <v>191</v>
      </c>
      <c r="AU122" s="217" t="s">
        <v>82</v>
      </c>
      <c r="AY122" s="19" t="s">
        <v>188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196</v>
      </c>
      <c r="BM122" s="217" t="s">
        <v>566</v>
      </c>
    </row>
    <row r="123" s="2" customFormat="1">
      <c r="A123" s="40"/>
      <c r="B123" s="41"/>
      <c r="C123" s="42"/>
      <c r="D123" s="219" t="s">
        <v>198</v>
      </c>
      <c r="E123" s="42"/>
      <c r="F123" s="220" t="s">
        <v>235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198</v>
      </c>
      <c r="AU123" s="19" t="s">
        <v>82</v>
      </c>
    </row>
    <row r="124" s="13" customFormat="1">
      <c r="A124" s="13"/>
      <c r="B124" s="224"/>
      <c r="C124" s="225"/>
      <c r="D124" s="226" t="s">
        <v>200</v>
      </c>
      <c r="E124" s="227" t="s">
        <v>19</v>
      </c>
      <c r="F124" s="228" t="s">
        <v>236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200</v>
      </c>
      <c r="AU124" s="234" t="s">
        <v>82</v>
      </c>
      <c r="AV124" s="13" t="s">
        <v>80</v>
      </c>
      <c r="AW124" s="13" t="s">
        <v>33</v>
      </c>
      <c r="AX124" s="13" t="s">
        <v>72</v>
      </c>
      <c r="AY124" s="234" t="s">
        <v>188</v>
      </c>
    </row>
    <row r="125" s="14" customFormat="1">
      <c r="A125" s="14"/>
      <c r="B125" s="235"/>
      <c r="C125" s="236"/>
      <c r="D125" s="226" t="s">
        <v>200</v>
      </c>
      <c r="E125" s="237" t="s">
        <v>19</v>
      </c>
      <c r="F125" s="238" t="s">
        <v>552</v>
      </c>
      <c r="G125" s="236"/>
      <c r="H125" s="239">
        <v>61.582999999999998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200</v>
      </c>
      <c r="AU125" s="245" t="s">
        <v>82</v>
      </c>
      <c r="AV125" s="14" t="s">
        <v>82</v>
      </c>
      <c r="AW125" s="14" t="s">
        <v>33</v>
      </c>
      <c r="AX125" s="14" t="s">
        <v>72</v>
      </c>
      <c r="AY125" s="245" t="s">
        <v>188</v>
      </c>
    </row>
    <row r="126" s="14" customFormat="1">
      <c r="A126" s="14"/>
      <c r="B126" s="235"/>
      <c r="C126" s="236"/>
      <c r="D126" s="226" t="s">
        <v>200</v>
      </c>
      <c r="E126" s="237" t="s">
        <v>19</v>
      </c>
      <c r="F126" s="238" t="s">
        <v>204</v>
      </c>
      <c r="G126" s="236"/>
      <c r="H126" s="239">
        <v>-10.23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200</v>
      </c>
      <c r="AU126" s="245" t="s">
        <v>82</v>
      </c>
      <c r="AV126" s="14" t="s">
        <v>82</v>
      </c>
      <c r="AW126" s="14" t="s">
        <v>33</v>
      </c>
      <c r="AX126" s="14" t="s">
        <v>72</v>
      </c>
      <c r="AY126" s="245" t="s">
        <v>188</v>
      </c>
    </row>
    <row r="127" s="14" customFormat="1">
      <c r="A127" s="14"/>
      <c r="B127" s="235"/>
      <c r="C127" s="236"/>
      <c r="D127" s="226" t="s">
        <v>200</v>
      </c>
      <c r="E127" s="237" t="s">
        <v>19</v>
      </c>
      <c r="F127" s="238" t="s">
        <v>553</v>
      </c>
      <c r="G127" s="236"/>
      <c r="H127" s="239">
        <v>4.1340000000000003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200</v>
      </c>
      <c r="AU127" s="245" t="s">
        <v>82</v>
      </c>
      <c r="AV127" s="14" t="s">
        <v>82</v>
      </c>
      <c r="AW127" s="14" t="s">
        <v>33</v>
      </c>
      <c r="AX127" s="14" t="s">
        <v>72</v>
      </c>
      <c r="AY127" s="245" t="s">
        <v>188</v>
      </c>
    </row>
    <row r="128" s="14" customFormat="1">
      <c r="A128" s="14"/>
      <c r="B128" s="235"/>
      <c r="C128" s="236"/>
      <c r="D128" s="226" t="s">
        <v>200</v>
      </c>
      <c r="E128" s="237" t="s">
        <v>19</v>
      </c>
      <c r="F128" s="238" t="s">
        <v>554</v>
      </c>
      <c r="G128" s="236"/>
      <c r="H128" s="239">
        <v>-0.5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200</v>
      </c>
      <c r="AU128" s="245" t="s">
        <v>82</v>
      </c>
      <c r="AV128" s="14" t="s">
        <v>82</v>
      </c>
      <c r="AW128" s="14" t="s">
        <v>33</v>
      </c>
      <c r="AX128" s="14" t="s">
        <v>72</v>
      </c>
      <c r="AY128" s="245" t="s">
        <v>188</v>
      </c>
    </row>
    <row r="129" s="14" customFormat="1">
      <c r="A129" s="14"/>
      <c r="B129" s="235"/>
      <c r="C129" s="236"/>
      <c r="D129" s="226" t="s">
        <v>200</v>
      </c>
      <c r="E129" s="237" t="s">
        <v>19</v>
      </c>
      <c r="F129" s="238" t="s">
        <v>555</v>
      </c>
      <c r="G129" s="236"/>
      <c r="H129" s="239">
        <v>5.0940000000000003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200</v>
      </c>
      <c r="AU129" s="245" t="s">
        <v>82</v>
      </c>
      <c r="AV129" s="14" t="s">
        <v>82</v>
      </c>
      <c r="AW129" s="14" t="s">
        <v>33</v>
      </c>
      <c r="AX129" s="14" t="s">
        <v>72</v>
      </c>
      <c r="AY129" s="245" t="s">
        <v>188</v>
      </c>
    </row>
    <row r="130" s="15" customFormat="1">
      <c r="A130" s="15"/>
      <c r="B130" s="246"/>
      <c r="C130" s="247"/>
      <c r="D130" s="226" t="s">
        <v>200</v>
      </c>
      <c r="E130" s="248" t="s">
        <v>19</v>
      </c>
      <c r="F130" s="249" t="s">
        <v>206</v>
      </c>
      <c r="G130" s="247"/>
      <c r="H130" s="250">
        <v>60.080999999999996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200</v>
      </c>
      <c r="AU130" s="256" t="s">
        <v>82</v>
      </c>
      <c r="AV130" s="15" t="s">
        <v>196</v>
      </c>
      <c r="AW130" s="15" t="s">
        <v>33</v>
      </c>
      <c r="AX130" s="15" t="s">
        <v>80</v>
      </c>
      <c r="AY130" s="256" t="s">
        <v>188</v>
      </c>
    </row>
    <row r="131" s="2" customFormat="1" ht="24.15" customHeight="1">
      <c r="A131" s="40"/>
      <c r="B131" s="41"/>
      <c r="C131" s="206" t="s">
        <v>241</v>
      </c>
      <c r="D131" s="206" t="s">
        <v>191</v>
      </c>
      <c r="E131" s="207" t="s">
        <v>237</v>
      </c>
      <c r="F131" s="208" t="s">
        <v>238</v>
      </c>
      <c r="G131" s="209" t="s">
        <v>194</v>
      </c>
      <c r="H131" s="210">
        <v>45.198</v>
      </c>
      <c r="I131" s="211"/>
      <c r="J131" s="212">
        <f>ROUND(I131*H131,2)</f>
        <v>0</v>
      </c>
      <c r="K131" s="208" t="s">
        <v>195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0.01</v>
      </c>
      <c r="T131" s="216">
        <f>S131*H131</f>
        <v>0.45197999999999999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567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240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3" customFormat="1">
      <c r="A133" s="13"/>
      <c r="B133" s="224"/>
      <c r="C133" s="225"/>
      <c r="D133" s="226" t="s">
        <v>200</v>
      </c>
      <c r="E133" s="227" t="s">
        <v>19</v>
      </c>
      <c r="F133" s="228" t="s">
        <v>211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200</v>
      </c>
      <c r="AU133" s="234" t="s">
        <v>82</v>
      </c>
      <c r="AV133" s="13" t="s">
        <v>80</v>
      </c>
      <c r="AW133" s="13" t="s">
        <v>33</v>
      </c>
      <c r="AX133" s="13" t="s">
        <v>72</v>
      </c>
      <c r="AY133" s="234" t="s">
        <v>188</v>
      </c>
    </row>
    <row r="134" s="14" customFormat="1">
      <c r="A134" s="14"/>
      <c r="B134" s="235"/>
      <c r="C134" s="236"/>
      <c r="D134" s="226" t="s">
        <v>200</v>
      </c>
      <c r="E134" s="237" t="s">
        <v>19</v>
      </c>
      <c r="F134" s="238" t="s">
        <v>557</v>
      </c>
      <c r="G134" s="236"/>
      <c r="H134" s="239">
        <v>48.329999999999998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200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188</v>
      </c>
    </row>
    <row r="135" s="14" customFormat="1">
      <c r="A135" s="14"/>
      <c r="B135" s="235"/>
      <c r="C135" s="236"/>
      <c r="D135" s="226" t="s">
        <v>200</v>
      </c>
      <c r="E135" s="237" t="s">
        <v>19</v>
      </c>
      <c r="F135" s="238" t="s">
        <v>214</v>
      </c>
      <c r="G135" s="236"/>
      <c r="H135" s="239">
        <v>-3.96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200</v>
      </c>
      <c r="AU135" s="245" t="s">
        <v>82</v>
      </c>
      <c r="AV135" s="14" t="s">
        <v>82</v>
      </c>
      <c r="AW135" s="14" t="s">
        <v>33</v>
      </c>
      <c r="AX135" s="14" t="s">
        <v>72</v>
      </c>
      <c r="AY135" s="245" t="s">
        <v>188</v>
      </c>
    </row>
    <row r="136" s="14" customFormat="1">
      <c r="A136" s="14"/>
      <c r="B136" s="235"/>
      <c r="C136" s="236"/>
      <c r="D136" s="226" t="s">
        <v>200</v>
      </c>
      <c r="E136" s="237" t="s">
        <v>19</v>
      </c>
      <c r="F136" s="238" t="s">
        <v>558</v>
      </c>
      <c r="G136" s="236"/>
      <c r="H136" s="239">
        <v>0.82799999999999996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200</v>
      </c>
      <c r="AU136" s="245" t="s">
        <v>82</v>
      </c>
      <c r="AV136" s="14" t="s">
        <v>82</v>
      </c>
      <c r="AW136" s="14" t="s">
        <v>33</v>
      </c>
      <c r="AX136" s="14" t="s">
        <v>72</v>
      </c>
      <c r="AY136" s="245" t="s">
        <v>188</v>
      </c>
    </row>
    <row r="137" s="15" customFormat="1">
      <c r="A137" s="15"/>
      <c r="B137" s="246"/>
      <c r="C137" s="247"/>
      <c r="D137" s="226" t="s">
        <v>200</v>
      </c>
      <c r="E137" s="248" t="s">
        <v>19</v>
      </c>
      <c r="F137" s="249" t="s">
        <v>206</v>
      </c>
      <c r="G137" s="247"/>
      <c r="H137" s="250">
        <v>45.198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200</v>
      </c>
      <c r="AU137" s="256" t="s">
        <v>82</v>
      </c>
      <c r="AV137" s="15" t="s">
        <v>196</v>
      </c>
      <c r="AW137" s="15" t="s">
        <v>33</v>
      </c>
      <c r="AX137" s="15" t="s">
        <v>80</v>
      </c>
      <c r="AY137" s="256" t="s">
        <v>188</v>
      </c>
    </row>
    <row r="138" s="2" customFormat="1" ht="21.75" customHeight="1">
      <c r="A138" s="40"/>
      <c r="B138" s="41"/>
      <c r="C138" s="206" t="s">
        <v>250</v>
      </c>
      <c r="D138" s="206" t="s">
        <v>191</v>
      </c>
      <c r="E138" s="207" t="s">
        <v>568</v>
      </c>
      <c r="F138" s="208" t="s">
        <v>569</v>
      </c>
      <c r="G138" s="209" t="s">
        <v>478</v>
      </c>
      <c r="H138" s="210">
        <v>1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196</v>
      </c>
      <c r="AT138" s="217" t="s">
        <v>191</v>
      </c>
      <c r="AU138" s="217" t="s">
        <v>82</v>
      </c>
      <c r="AY138" s="19" t="s">
        <v>188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196</v>
      </c>
      <c r="BM138" s="217" t="s">
        <v>570</v>
      </c>
    </row>
    <row r="139" s="2" customFormat="1">
      <c r="A139" s="40"/>
      <c r="B139" s="41"/>
      <c r="C139" s="42"/>
      <c r="D139" s="226" t="s">
        <v>571</v>
      </c>
      <c r="E139" s="42"/>
      <c r="F139" s="273" t="s">
        <v>572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571</v>
      </c>
      <c r="AU139" s="19" t="s">
        <v>82</v>
      </c>
    </row>
    <row r="140" s="2" customFormat="1" ht="24.15" customHeight="1">
      <c r="A140" s="40"/>
      <c r="B140" s="41"/>
      <c r="C140" s="206" t="s">
        <v>229</v>
      </c>
      <c r="D140" s="206" t="s">
        <v>191</v>
      </c>
      <c r="E140" s="207" t="s">
        <v>242</v>
      </c>
      <c r="F140" s="208" t="s">
        <v>243</v>
      </c>
      <c r="G140" s="209" t="s">
        <v>194</v>
      </c>
      <c r="H140" s="210">
        <v>61.411999999999999</v>
      </c>
      <c r="I140" s="211"/>
      <c r="J140" s="212">
        <f>ROUND(I140*H140,2)</f>
        <v>0</v>
      </c>
      <c r="K140" s="208" t="s">
        <v>195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0.00012999999999999999</v>
      </c>
      <c r="R140" s="215">
        <f>Q140*H140</f>
        <v>0.0079835599999999989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196</v>
      </c>
      <c r="AT140" s="217" t="s">
        <v>191</v>
      </c>
      <c r="AU140" s="217" t="s">
        <v>82</v>
      </c>
      <c r="AY140" s="19" t="s">
        <v>188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196</v>
      </c>
      <c r="BM140" s="217" t="s">
        <v>573</v>
      </c>
    </row>
    <row r="141" s="2" customFormat="1">
      <c r="A141" s="40"/>
      <c r="B141" s="41"/>
      <c r="C141" s="42"/>
      <c r="D141" s="219" t="s">
        <v>198</v>
      </c>
      <c r="E141" s="42"/>
      <c r="F141" s="220" t="s">
        <v>245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198</v>
      </c>
      <c r="AU141" s="19" t="s">
        <v>82</v>
      </c>
    </row>
    <row r="142" s="14" customFormat="1">
      <c r="A142" s="14"/>
      <c r="B142" s="235"/>
      <c r="C142" s="236"/>
      <c r="D142" s="226" t="s">
        <v>200</v>
      </c>
      <c r="E142" s="237" t="s">
        <v>19</v>
      </c>
      <c r="F142" s="238" t="s">
        <v>574</v>
      </c>
      <c r="G142" s="236"/>
      <c r="H142" s="239">
        <v>59.189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200</v>
      </c>
      <c r="AU142" s="245" t="s">
        <v>82</v>
      </c>
      <c r="AV142" s="14" t="s">
        <v>82</v>
      </c>
      <c r="AW142" s="14" t="s">
        <v>33</v>
      </c>
      <c r="AX142" s="14" t="s">
        <v>72</v>
      </c>
      <c r="AY142" s="245" t="s">
        <v>188</v>
      </c>
    </row>
    <row r="143" s="14" customFormat="1">
      <c r="A143" s="14"/>
      <c r="B143" s="235"/>
      <c r="C143" s="236"/>
      <c r="D143" s="226" t="s">
        <v>200</v>
      </c>
      <c r="E143" s="237" t="s">
        <v>19</v>
      </c>
      <c r="F143" s="238" t="s">
        <v>575</v>
      </c>
      <c r="G143" s="236"/>
      <c r="H143" s="239">
        <v>2.0880000000000001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200</v>
      </c>
      <c r="AU143" s="245" t="s">
        <v>82</v>
      </c>
      <c r="AV143" s="14" t="s">
        <v>82</v>
      </c>
      <c r="AW143" s="14" t="s">
        <v>33</v>
      </c>
      <c r="AX143" s="14" t="s">
        <v>72</v>
      </c>
      <c r="AY143" s="245" t="s">
        <v>188</v>
      </c>
    </row>
    <row r="144" s="14" customFormat="1">
      <c r="A144" s="14"/>
      <c r="B144" s="235"/>
      <c r="C144" s="236"/>
      <c r="D144" s="226" t="s">
        <v>200</v>
      </c>
      <c r="E144" s="237" t="s">
        <v>19</v>
      </c>
      <c r="F144" s="238" t="s">
        <v>576</v>
      </c>
      <c r="G144" s="236"/>
      <c r="H144" s="239">
        <v>0.13500000000000001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200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188</v>
      </c>
    </row>
    <row r="145" s="15" customFormat="1">
      <c r="A145" s="15"/>
      <c r="B145" s="246"/>
      <c r="C145" s="247"/>
      <c r="D145" s="226" t="s">
        <v>200</v>
      </c>
      <c r="E145" s="248" t="s">
        <v>19</v>
      </c>
      <c r="F145" s="249" t="s">
        <v>206</v>
      </c>
      <c r="G145" s="247"/>
      <c r="H145" s="250">
        <v>61.411999999999999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200</v>
      </c>
      <c r="AU145" s="256" t="s">
        <v>82</v>
      </c>
      <c r="AV145" s="15" t="s">
        <v>196</v>
      </c>
      <c r="AW145" s="15" t="s">
        <v>33</v>
      </c>
      <c r="AX145" s="15" t="s">
        <v>80</v>
      </c>
      <c r="AY145" s="256" t="s">
        <v>188</v>
      </c>
    </row>
    <row r="146" s="2" customFormat="1" ht="24.15" customHeight="1">
      <c r="A146" s="40"/>
      <c r="B146" s="41"/>
      <c r="C146" s="206" t="s">
        <v>107</v>
      </c>
      <c r="D146" s="206" t="s">
        <v>191</v>
      </c>
      <c r="E146" s="207" t="s">
        <v>251</v>
      </c>
      <c r="F146" s="208" t="s">
        <v>252</v>
      </c>
      <c r="G146" s="209" t="s">
        <v>194</v>
      </c>
      <c r="H146" s="210">
        <v>61.411999999999999</v>
      </c>
      <c r="I146" s="211"/>
      <c r="J146" s="212">
        <f>ROUND(I146*H146,2)</f>
        <v>0</v>
      </c>
      <c r="K146" s="208" t="s">
        <v>195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4.0000000000000003E-05</v>
      </c>
      <c r="R146" s="215">
        <f>Q146*H146</f>
        <v>0.00245648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196</v>
      </c>
      <c r="AT146" s="217" t="s">
        <v>191</v>
      </c>
      <c r="AU146" s="217" t="s">
        <v>82</v>
      </c>
      <c r="AY146" s="19" t="s">
        <v>188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196</v>
      </c>
      <c r="BM146" s="217" t="s">
        <v>577</v>
      </c>
    </row>
    <row r="147" s="2" customFormat="1">
      <c r="A147" s="40"/>
      <c r="B147" s="41"/>
      <c r="C147" s="42"/>
      <c r="D147" s="219" t="s">
        <v>198</v>
      </c>
      <c r="E147" s="42"/>
      <c r="F147" s="220" t="s">
        <v>254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198</v>
      </c>
      <c r="AU147" s="19" t="s">
        <v>82</v>
      </c>
    </row>
    <row r="148" s="14" customFormat="1">
      <c r="A148" s="14"/>
      <c r="B148" s="235"/>
      <c r="C148" s="236"/>
      <c r="D148" s="226" t="s">
        <v>200</v>
      </c>
      <c r="E148" s="237" t="s">
        <v>19</v>
      </c>
      <c r="F148" s="238" t="s">
        <v>578</v>
      </c>
      <c r="G148" s="236"/>
      <c r="H148" s="239">
        <v>61.411999999999999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200</v>
      </c>
      <c r="AU148" s="245" t="s">
        <v>82</v>
      </c>
      <c r="AV148" s="14" t="s">
        <v>82</v>
      </c>
      <c r="AW148" s="14" t="s">
        <v>33</v>
      </c>
      <c r="AX148" s="14" t="s">
        <v>80</v>
      </c>
      <c r="AY148" s="245" t="s">
        <v>188</v>
      </c>
    </row>
    <row r="149" s="12" customFormat="1" ht="22.8" customHeight="1">
      <c r="A149" s="12"/>
      <c r="B149" s="190"/>
      <c r="C149" s="191"/>
      <c r="D149" s="192" t="s">
        <v>71</v>
      </c>
      <c r="E149" s="204" t="s">
        <v>256</v>
      </c>
      <c r="F149" s="204" t="s">
        <v>257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SUM(P150:P160)</f>
        <v>0</v>
      </c>
      <c r="Q149" s="198"/>
      <c r="R149" s="199">
        <f>SUM(R150:R160)</f>
        <v>0</v>
      </c>
      <c r="S149" s="198"/>
      <c r="T149" s="200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80</v>
      </c>
      <c r="AT149" s="202" t="s">
        <v>71</v>
      </c>
      <c r="AU149" s="202" t="s">
        <v>80</v>
      </c>
      <c r="AY149" s="201" t="s">
        <v>188</v>
      </c>
      <c r="BK149" s="203">
        <f>SUM(BK150:BK160)</f>
        <v>0</v>
      </c>
    </row>
    <row r="150" s="2" customFormat="1" ht="16.5" customHeight="1">
      <c r="A150" s="40"/>
      <c r="B150" s="41"/>
      <c r="C150" s="206" t="s">
        <v>110</v>
      </c>
      <c r="D150" s="206" t="s">
        <v>191</v>
      </c>
      <c r="E150" s="207" t="s">
        <v>258</v>
      </c>
      <c r="F150" s="208" t="s">
        <v>259</v>
      </c>
      <c r="G150" s="209" t="s">
        <v>260</v>
      </c>
      <c r="H150" s="210">
        <v>0.89800000000000002</v>
      </c>
      <c r="I150" s="211"/>
      <c r="J150" s="212">
        <f>ROUND(I150*H150,2)</f>
        <v>0</v>
      </c>
      <c r="K150" s="208" t="s">
        <v>195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196</v>
      </c>
      <c r="AT150" s="217" t="s">
        <v>191</v>
      </c>
      <c r="AU150" s="217" t="s">
        <v>82</v>
      </c>
      <c r="AY150" s="19" t="s">
        <v>188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196</v>
      </c>
      <c r="BM150" s="217" t="s">
        <v>579</v>
      </c>
    </row>
    <row r="151" s="2" customFormat="1">
      <c r="A151" s="40"/>
      <c r="B151" s="41"/>
      <c r="C151" s="42"/>
      <c r="D151" s="219" t="s">
        <v>198</v>
      </c>
      <c r="E151" s="42"/>
      <c r="F151" s="220" t="s">
        <v>262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198</v>
      </c>
      <c r="AU151" s="19" t="s">
        <v>82</v>
      </c>
    </row>
    <row r="152" s="2" customFormat="1" ht="24.15" customHeight="1">
      <c r="A152" s="40"/>
      <c r="B152" s="41"/>
      <c r="C152" s="206" t="s">
        <v>113</v>
      </c>
      <c r="D152" s="206" t="s">
        <v>191</v>
      </c>
      <c r="E152" s="207" t="s">
        <v>263</v>
      </c>
      <c r="F152" s="208" t="s">
        <v>264</v>
      </c>
      <c r="G152" s="209" t="s">
        <v>260</v>
      </c>
      <c r="H152" s="210">
        <v>0.89800000000000002</v>
      </c>
      <c r="I152" s="211"/>
      <c r="J152" s="212">
        <f>ROUND(I152*H152,2)</f>
        <v>0</v>
      </c>
      <c r="K152" s="208" t="s">
        <v>195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196</v>
      </c>
      <c r="AT152" s="217" t="s">
        <v>191</v>
      </c>
      <c r="AU152" s="217" t="s">
        <v>82</v>
      </c>
      <c r="AY152" s="19" t="s">
        <v>188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196</v>
      </c>
      <c r="BM152" s="217" t="s">
        <v>580</v>
      </c>
    </row>
    <row r="153" s="2" customFormat="1">
      <c r="A153" s="40"/>
      <c r="B153" s="41"/>
      <c r="C153" s="42"/>
      <c r="D153" s="219" t="s">
        <v>198</v>
      </c>
      <c r="E153" s="42"/>
      <c r="F153" s="220" t="s">
        <v>266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198</v>
      </c>
      <c r="AU153" s="19" t="s">
        <v>82</v>
      </c>
    </row>
    <row r="154" s="2" customFormat="1" ht="21.75" customHeight="1">
      <c r="A154" s="40"/>
      <c r="B154" s="41"/>
      <c r="C154" s="206" t="s">
        <v>116</v>
      </c>
      <c r="D154" s="206" t="s">
        <v>191</v>
      </c>
      <c r="E154" s="207" t="s">
        <v>267</v>
      </c>
      <c r="F154" s="208" t="s">
        <v>268</v>
      </c>
      <c r="G154" s="209" t="s">
        <v>260</v>
      </c>
      <c r="H154" s="210">
        <v>0.89800000000000002</v>
      </c>
      <c r="I154" s="211"/>
      <c r="J154" s="212">
        <f>ROUND(I154*H154,2)</f>
        <v>0</v>
      </c>
      <c r="K154" s="208" t="s">
        <v>195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196</v>
      </c>
      <c r="AT154" s="217" t="s">
        <v>191</v>
      </c>
      <c r="AU154" s="217" t="s">
        <v>82</v>
      </c>
      <c r="AY154" s="19" t="s">
        <v>188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196</v>
      </c>
      <c r="BM154" s="217" t="s">
        <v>581</v>
      </c>
    </row>
    <row r="155" s="2" customFormat="1">
      <c r="A155" s="40"/>
      <c r="B155" s="41"/>
      <c r="C155" s="42"/>
      <c r="D155" s="219" t="s">
        <v>198</v>
      </c>
      <c r="E155" s="42"/>
      <c r="F155" s="220" t="s">
        <v>270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198</v>
      </c>
      <c r="AU155" s="19" t="s">
        <v>82</v>
      </c>
    </row>
    <row r="156" s="2" customFormat="1" ht="24.15" customHeight="1">
      <c r="A156" s="40"/>
      <c r="B156" s="41"/>
      <c r="C156" s="206" t="s">
        <v>119</v>
      </c>
      <c r="D156" s="206" t="s">
        <v>191</v>
      </c>
      <c r="E156" s="207" t="s">
        <v>271</v>
      </c>
      <c r="F156" s="208" t="s">
        <v>272</v>
      </c>
      <c r="G156" s="209" t="s">
        <v>260</v>
      </c>
      <c r="H156" s="210">
        <v>5.3879999999999999</v>
      </c>
      <c r="I156" s="211"/>
      <c r="J156" s="212">
        <f>ROUND(I156*H156,2)</f>
        <v>0</v>
      </c>
      <c r="K156" s="208" t="s">
        <v>195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196</v>
      </c>
      <c r="AT156" s="217" t="s">
        <v>191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196</v>
      </c>
      <c r="BM156" s="217" t="s">
        <v>582</v>
      </c>
    </row>
    <row r="157" s="2" customFormat="1">
      <c r="A157" s="40"/>
      <c r="B157" s="41"/>
      <c r="C157" s="42"/>
      <c r="D157" s="219" t="s">
        <v>198</v>
      </c>
      <c r="E157" s="42"/>
      <c r="F157" s="220" t="s">
        <v>274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198</v>
      </c>
      <c r="AU157" s="19" t="s">
        <v>82</v>
      </c>
    </row>
    <row r="158" s="14" customFormat="1">
      <c r="A158" s="14"/>
      <c r="B158" s="235"/>
      <c r="C158" s="236"/>
      <c r="D158" s="226" t="s">
        <v>200</v>
      </c>
      <c r="E158" s="237" t="s">
        <v>19</v>
      </c>
      <c r="F158" s="238" t="s">
        <v>583</v>
      </c>
      <c r="G158" s="236"/>
      <c r="H158" s="239">
        <v>5.3879999999999999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200</v>
      </c>
      <c r="AU158" s="245" t="s">
        <v>82</v>
      </c>
      <c r="AV158" s="14" t="s">
        <v>82</v>
      </c>
      <c r="AW158" s="14" t="s">
        <v>33</v>
      </c>
      <c r="AX158" s="14" t="s">
        <v>80</v>
      </c>
      <c r="AY158" s="245" t="s">
        <v>188</v>
      </c>
    </row>
    <row r="159" s="2" customFormat="1" ht="24.15" customHeight="1">
      <c r="A159" s="40"/>
      <c r="B159" s="41"/>
      <c r="C159" s="206" t="s">
        <v>8</v>
      </c>
      <c r="D159" s="206" t="s">
        <v>191</v>
      </c>
      <c r="E159" s="207" t="s">
        <v>276</v>
      </c>
      <c r="F159" s="208" t="s">
        <v>277</v>
      </c>
      <c r="G159" s="209" t="s">
        <v>260</v>
      </c>
      <c r="H159" s="210">
        <v>0.89800000000000002</v>
      </c>
      <c r="I159" s="211"/>
      <c r="J159" s="212">
        <f>ROUND(I159*H159,2)</f>
        <v>0</v>
      </c>
      <c r="K159" s="208" t="s">
        <v>195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196</v>
      </c>
      <c r="AT159" s="217" t="s">
        <v>191</v>
      </c>
      <c r="AU159" s="217" t="s">
        <v>82</v>
      </c>
      <c r="AY159" s="19" t="s">
        <v>188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196</v>
      </c>
      <c r="BM159" s="217" t="s">
        <v>584</v>
      </c>
    </row>
    <row r="160" s="2" customFormat="1">
      <c r="A160" s="40"/>
      <c r="B160" s="41"/>
      <c r="C160" s="42"/>
      <c r="D160" s="219" t="s">
        <v>198</v>
      </c>
      <c r="E160" s="42"/>
      <c r="F160" s="220" t="s">
        <v>279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198</v>
      </c>
      <c r="AU160" s="19" t="s">
        <v>82</v>
      </c>
    </row>
    <row r="161" s="12" customFormat="1" ht="22.8" customHeight="1">
      <c r="A161" s="12"/>
      <c r="B161" s="190"/>
      <c r="C161" s="191"/>
      <c r="D161" s="192" t="s">
        <v>71</v>
      </c>
      <c r="E161" s="204" t="s">
        <v>280</v>
      </c>
      <c r="F161" s="204" t="s">
        <v>281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SUM(P162:P163)</f>
        <v>0</v>
      </c>
      <c r="Q161" s="198"/>
      <c r="R161" s="199">
        <f>SUM(R162:R163)</f>
        <v>0</v>
      </c>
      <c r="S161" s="198"/>
      <c r="T161" s="20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80</v>
      </c>
      <c r="AT161" s="202" t="s">
        <v>71</v>
      </c>
      <c r="AU161" s="202" t="s">
        <v>80</v>
      </c>
      <c r="AY161" s="201" t="s">
        <v>188</v>
      </c>
      <c r="BK161" s="203">
        <f>SUM(BK162:BK163)</f>
        <v>0</v>
      </c>
    </row>
    <row r="162" s="2" customFormat="1" ht="33" customHeight="1">
      <c r="A162" s="40"/>
      <c r="B162" s="41"/>
      <c r="C162" s="206" t="s">
        <v>124</v>
      </c>
      <c r="D162" s="206" t="s">
        <v>191</v>
      </c>
      <c r="E162" s="207" t="s">
        <v>282</v>
      </c>
      <c r="F162" s="208" t="s">
        <v>283</v>
      </c>
      <c r="G162" s="209" t="s">
        <v>260</v>
      </c>
      <c r="H162" s="210">
        <v>1.3480000000000001</v>
      </c>
      <c r="I162" s="211"/>
      <c r="J162" s="212">
        <f>ROUND(I162*H162,2)</f>
        <v>0</v>
      </c>
      <c r="K162" s="208" t="s">
        <v>195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196</v>
      </c>
      <c r="AT162" s="217" t="s">
        <v>191</v>
      </c>
      <c r="AU162" s="217" t="s">
        <v>82</v>
      </c>
      <c r="AY162" s="19" t="s">
        <v>188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196</v>
      </c>
      <c r="BM162" s="217" t="s">
        <v>585</v>
      </c>
    </row>
    <row r="163" s="2" customFormat="1">
      <c r="A163" s="40"/>
      <c r="B163" s="41"/>
      <c r="C163" s="42"/>
      <c r="D163" s="219" t="s">
        <v>198</v>
      </c>
      <c r="E163" s="42"/>
      <c r="F163" s="220" t="s">
        <v>285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198</v>
      </c>
      <c r="AU163" s="19" t="s">
        <v>82</v>
      </c>
    </row>
    <row r="164" s="12" customFormat="1" ht="25.92" customHeight="1">
      <c r="A164" s="12"/>
      <c r="B164" s="190"/>
      <c r="C164" s="191"/>
      <c r="D164" s="192" t="s">
        <v>71</v>
      </c>
      <c r="E164" s="193" t="s">
        <v>286</v>
      </c>
      <c r="F164" s="193" t="s">
        <v>287</v>
      </c>
      <c r="G164" s="191"/>
      <c r="H164" s="191"/>
      <c r="I164" s="194"/>
      <c r="J164" s="195">
        <f>BK164</f>
        <v>0</v>
      </c>
      <c r="K164" s="191"/>
      <c r="L164" s="196"/>
      <c r="M164" s="197"/>
      <c r="N164" s="198"/>
      <c r="O164" s="198"/>
      <c r="P164" s="199">
        <f>P165+P172+P187+P224+P249</f>
        <v>0</v>
      </c>
      <c r="Q164" s="198"/>
      <c r="R164" s="199">
        <f>R165+R172+R187+R224+R249</f>
        <v>1.9124178100000002</v>
      </c>
      <c r="S164" s="198"/>
      <c r="T164" s="200">
        <f>T165+T172+T187+T224+T249</f>
        <v>0.20575894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82</v>
      </c>
      <c r="AT164" s="202" t="s">
        <v>71</v>
      </c>
      <c r="AU164" s="202" t="s">
        <v>72</v>
      </c>
      <c r="AY164" s="201" t="s">
        <v>188</v>
      </c>
      <c r="BK164" s="203">
        <f>BK165+BK172+BK187+BK224+BK249</f>
        <v>0</v>
      </c>
    </row>
    <row r="165" s="12" customFormat="1" ht="22.8" customHeight="1">
      <c r="A165" s="12"/>
      <c r="B165" s="190"/>
      <c r="C165" s="191"/>
      <c r="D165" s="192" t="s">
        <v>71</v>
      </c>
      <c r="E165" s="204" t="s">
        <v>288</v>
      </c>
      <c r="F165" s="204" t="s">
        <v>289</v>
      </c>
      <c r="G165" s="191"/>
      <c r="H165" s="191"/>
      <c r="I165" s="194"/>
      <c r="J165" s="205">
        <f>BK165</f>
        <v>0</v>
      </c>
      <c r="K165" s="191"/>
      <c r="L165" s="196"/>
      <c r="M165" s="197"/>
      <c r="N165" s="198"/>
      <c r="O165" s="198"/>
      <c r="P165" s="199">
        <f>SUM(P166:P171)</f>
        <v>0</v>
      </c>
      <c r="Q165" s="198"/>
      <c r="R165" s="199">
        <f>SUM(R166:R171)</f>
        <v>0.72210580000000002</v>
      </c>
      <c r="S165" s="198"/>
      <c r="T165" s="200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82</v>
      </c>
      <c r="AT165" s="202" t="s">
        <v>71</v>
      </c>
      <c r="AU165" s="202" t="s">
        <v>80</v>
      </c>
      <c r="AY165" s="201" t="s">
        <v>188</v>
      </c>
      <c r="BK165" s="203">
        <f>SUM(BK166:BK171)</f>
        <v>0</v>
      </c>
    </row>
    <row r="166" s="2" customFormat="1" ht="24.15" customHeight="1">
      <c r="A166" s="40"/>
      <c r="B166" s="41"/>
      <c r="C166" s="206" t="s">
        <v>127</v>
      </c>
      <c r="D166" s="206" t="s">
        <v>191</v>
      </c>
      <c r="E166" s="207" t="s">
        <v>290</v>
      </c>
      <c r="F166" s="208" t="s">
        <v>291</v>
      </c>
      <c r="G166" s="209" t="s">
        <v>194</v>
      </c>
      <c r="H166" s="210">
        <v>59.189</v>
      </c>
      <c r="I166" s="211"/>
      <c r="J166" s="212">
        <f>ROUND(I166*H166,2)</f>
        <v>0</v>
      </c>
      <c r="K166" s="208" t="s">
        <v>195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0.012200000000000001</v>
      </c>
      <c r="R166" s="215">
        <f>Q166*H166</f>
        <v>0.72210580000000002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124</v>
      </c>
      <c r="AT166" s="217" t="s">
        <v>191</v>
      </c>
      <c r="AU166" s="217" t="s">
        <v>82</v>
      </c>
      <c r="AY166" s="19" t="s">
        <v>188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124</v>
      </c>
      <c r="BM166" s="217" t="s">
        <v>586</v>
      </c>
    </row>
    <row r="167" s="2" customFormat="1">
      <c r="A167" s="40"/>
      <c r="B167" s="41"/>
      <c r="C167" s="42"/>
      <c r="D167" s="219" t="s">
        <v>198</v>
      </c>
      <c r="E167" s="42"/>
      <c r="F167" s="220" t="s">
        <v>293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198</v>
      </c>
      <c r="AU167" s="19" t="s">
        <v>82</v>
      </c>
    </row>
    <row r="168" s="13" customFormat="1">
      <c r="A168" s="13"/>
      <c r="B168" s="224"/>
      <c r="C168" s="225"/>
      <c r="D168" s="226" t="s">
        <v>200</v>
      </c>
      <c r="E168" s="227" t="s">
        <v>19</v>
      </c>
      <c r="F168" s="228" t="s">
        <v>587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200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188</v>
      </c>
    </row>
    <row r="169" s="14" customFormat="1">
      <c r="A169" s="14"/>
      <c r="B169" s="235"/>
      <c r="C169" s="236"/>
      <c r="D169" s="226" t="s">
        <v>200</v>
      </c>
      <c r="E169" s="237" t="s">
        <v>19</v>
      </c>
      <c r="F169" s="238" t="s">
        <v>574</v>
      </c>
      <c r="G169" s="236"/>
      <c r="H169" s="239">
        <v>59.189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200</v>
      </c>
      <c r="AU169" s="245" t="s">
        <v>82</v>
      </c>
      <c r="AV169" s="14" t="s">
        <v>82</v>
      </c>
      <c r="AW169" s="14" t="s">
        <v>33</v>
      </c>
      <c r="AX169" s="14" t="s">
        <v>80</v>
      </c>
      <c r="AY169" s="245" t="s">
        <v>188</v>
      </c>
    </row>
    <row r="170" s="2" customFormat="1" ht="24.15" customHeight="1">
      <c r="A170" s="40"/>
      <c r="B170" s="41"/>
      <c r="C170" s="206" t="s">
        <v>130</v>
      </c>
      <c r="D170" s="206" t="s">
        <v>191</v>
      </c>
      <c r="E170" s="207" t="s">
        <v>305</v>
      </c>
      <c r="F170" s="208" t="s">
        <v>306</v>
      </c>
      <c r="G170" s="209" t="s">
        <v>307</v>
      </c>
      <c r="H170" s="267"/>
      <c r="I170" s="211"/>
      <c r="J170" s="212">
        <f>ROUND(I170*H170,2)</f>
        <v>0</v>
      </c>
      <c r="K170" s="208" t="s">
        <v>195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124</v>
      </c>
      <c r="AT170" s="217" t="s">
        <v>191</v>
      </c>
      <c r="AU170" s="217" t="s">
        <v>82</v>
      </c>
      <c r="AY170" s="19" t="s">
        <v>188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124</v>
      </c>
      <c r="BM170" s="217" t="s">
        <v>588</v>
      </c>
    </row>
    <row r="171" s="2" customFormat="1">
      <c r="A171" s="40"/>
      <c r="B171" s="41"/>
      <c r="C171" s="42"/>
      <c r="D171" s="219" t="s">
        <v>198</v>
      </c>
      <c r="E171" s="42"/>
      <c r="F171" s="220" t="s">
        <v>309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198</v>
      </c>
      <c r="AU171" s="19" t="s">
        <v>82</v>
      </c>
    </row>
    <row r="172" s="12" customFormat="1" ht="22.8" customHeight="1">
      <c r="A172" s="12"/>
      <c r="B172" s="190"/>
      <c r="C172" s="191"/>
      <c r="D172" s="192" t="s">
        <v>71</v>
      </c>
      <c r="E172" s="204" t="s">
        <v>310</v>
      </c>
      <c r="F172" s="204" t="s">
        <v>311</v>
      </c>
      <c r="G172" s="191"/>
      <c r="H172" s="191"/>
      <c r="I172" s="194"/>
      <c r="J172" s="205">
        <f>BK172</f>
        <v>0</v>
      </c>
      <c r="K172" s="191"/>
      <c r="L172" s="196"/>
      <c r="M172" s="197"/>
      <c r="N172" s="198"/>
      <c r="O172" s="198"/>
      <c r="P172" s="199">
        <f>SUM(P173:P186)</f>
        <v>0</v>
      </c>
      <c r="Q172" s="198"/>
      <c r="R172" s="199">
        <f>SUM(R173:R186)</f>
        <v>0.021850000000000001</v>
      </c>
      <c r="S172" s="198"/>
      <c r="T172" s="200">
        <f>SUM(T173:T186)</f>
        <v>0.0258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1" t="s">
        <v>82</v>
      </c>
      <c r="AT172" s="202" t="s">
        <v>71</v>
      </c>
      <c r="AU172" s="202" t="s">
        <v>80</v>
      </c>
      <c r="AY172" s="201" t="s">
        <v>188</v>
      </c>
      <c r="BK172" s="203">
        <f>SUM(BK173:BK186)</f>
        <v>0</v>
      </c>
    </row>
    <row r="173" s="2" customFormat="1" ht="16.5" customHeight="1">
      <c r="A173" s="40"/>
      <c r="B173" s="41"/>
      <c r="C173" s="206" t="s">
        <v>133</v>
      </c>
      <c r="D173" s="206" t="s">
        <v>191</v>
      </c>
      <c r="E173" s="207" t="s">
        <v>312</v>
      </c>
      <c r="F173" s="208" t="s">
        <v>313</v>
      </c>
      <c r="G173" s="209" t="s">
        <v>296</v>
      </c>
      <c r="H173" s="210">
        <v>1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0.0018</v>
      </c>
      <c r="T173" s="216">
        <f>S173*H173</f>
        <v>0.0018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124</v>
      </c>
      <c r="AT173" s="217" t="s">
        <v>191</v>
      </c>
      <c r="AU173" s="217" t="s">
        <v>82</v>
      </c>
      <c r="AY173" s="19" t="s">
        <v>188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124</v>
      </c>
      <c r="BM173" s="217" t="s">
        <v>589</v>
      </c>
    </row>
    <row r="174" s="2" customFormat="1" ht="24.15" customHeight="1">
      <c r="A174" s="40"/>
      <c r="B174" s="41"/>
      <c r="C174" s="206" t="s">
        <v>136</v>
      </c>
      <c r="D174" s="206" t="s">
        <v>191</v>
      </c>
      <c r="E174" s="207" t="s">
        <v>316</v>
      </c>
      <c r="F174" s="208" t="s">
        <v>317</v>
      </c>
      <c r="G174" s="209" t="s">
        <v>296</v>
      </c>
      <c r="H174" s="210">
        <v>1</v>
      </c>
      <c r="I174" s="211"/>
      <c r="J174" s="212">
        <f>ROUND(I174*H174,2)</f>
        <v>0</v>
      </c>
      <c r="K174" s="208" t="s">
        <v>195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0.024</v>
      </c>
      <c r="T174" s="216">
        <f>S174*H174</f>
        <v>0.024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124</v>
      </c>
      <c r="AT174" s="217" t="s">
        <v>191</v>
      </c>
      <c r="AU174" s="217" t="s">
        <v>82</v>
      </c>
      <c r="AY174" s="19" t="s">
        <v>188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124</v>
      </c>
      <c r="BM174" s="217" t="s">
        <v>590</v>
      </c>
    </row>
    <row r="175" s="2" customFormat="1">
      <c r="A175" s="40"/>
      <c r="B175" s="41"/>
      <c r="C175" s="42"/>
      <c r="D175" s="219" t="s">
        <v>198</v>
      </c>
      <c r="E175" s="42"/>
      <c r="F175" s="220" t="s">
        <v>319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198</v>
      </c>
      <c r="AU175" s="19" t="s">
        <v>82</v>
      </c>
    </row>
    <row r="176" s="2" customFormat="1" ht="24.15" customHeight="1">
      <c r="A176" s="40"/>
      <c r="B176" s="41"/>
      <c r="C176" s="206" t="s">
        <v>7</v>
      </c>
      <c r="D176" s="206" t="s">
        <v>191</v>
      </c>
      <c r="E176" s="207" t="s">
        <v>591</v>
      </c>
      <c r="F176" s="208" t="s">
        <v>592</v>
      </c>
      <c r="G176" s="209" t="s">
        <v>296</v>
      </c>
      <c r="H176" s="210">
        <v>1</v>
      </c>
      <c r="I176" s="211"/>
      <c r="J176" s="212">
        <f>ROUND(I176*H176,2)</f>
        <v>0</v>
      </c>
      <c r="K176" s="208" t="s">
        <v>195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124</v>
      </c>
      <c r="AT176" s="217" t="s">
        <v>191</v>
      </c>
      <c r="AU176" s="217" t="s">
        <v>82</v>
      </c>
      <c r="AY176" s="19" t="s">
        <v>188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124</v>
      </c>
      <c r="BM176" s="217" t="s">
        <v>593</v>
      </c>
    </row>
    <row r="177" s="2" customFormat="1">
      <c r="A177" s="40"/>
      <c r="B177" s="41"/>
      <c r="C177" s="42"/>
      <c r="D177" s="219" t="s">
        <v>198</v>
      </c>
      <c r="E177" s="42"/>
      <c r="F177" s="220" t="s">
        <v>594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198</v>
      </c>
      <c r="AU177" s="19" t="s">
        <v>82</v>
      </c>
    </row>
    <row r="178" s="2" customFormat="1" ht="16.5" customHeight="1">
      <c r="A178" s="40"/>
      <c r="B178" s="41"/>
      <c r="C178" s="257" t="s">
        <v>141</v>
      </c>
      <c r="D178" s="257" t="s">
        <v>300</v>
      </c>
      <c r="E178" s="258" t="s">
        <v>595</v>
      </c>
      <c r="F178" s="259" t="s">
        <v>596</v>
      </c>
      <c r="G178" s="260" t="s">
        <v>296</v>
      </c>
      <c r="H178" s="261">
        <v>1</v>
      </c>
      <c r="I178" s="262"/>
      <c r="J178" s="263">
        <f>ROUND(I178*H178,2)</f>
        <v>0</v>
      </c>
      <c r="K178" s="259" t="s">
        <v>195</v>
      </c>
      <c r="L178" s="264"/>
      <c r="M178" s="265" t="s">
        <v>19</v>
      </c>
      <c r="N178" s="266" t="s">
        <v>43</v>
      </c>
      <c r="O178" s="86"/>
      <c r="P178" s="215">
        <f>O178*H178</f>
        <v>0</v>
      </c>
      <c r="Q178" s="215">
        <v>0.020500000000000001</v>
      </c>
      <c r="R178" s="215">
        <f>Q178*H178</f>
        <v>0.020500000000000001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303</v>
      </c>
      <c r="AT178" s="217" t="s">
        <v>300</v>
      </c>
      <c r="AU178" s="217" t="s">
        <v>82</v>
      </c>
      <c r="AY178" s="19" t="s">
        <v>188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124</v>
      </c>
      <c r="BM178" s="217" t="s">
        <v>597</v>
      </c>
    </row>
    <row r="179" s="2" customFormat="1" ht="16.5" customHeight="1">
      <c r="A179" s="40"/>
      <c r="B179" s="41"/>
      <c r="C179" s="206" t="s">
        <v>144</v>
      </c>
      <c r="D179" s="206" t="s">
        <v>191</v>
      </c>
      <c r="E179" s="207" t="s">
        <v>327</v>
      </c>
      <c r="F179" s="208" t="s">
        <v>328</v>
      </c>
      <c r="G179" s="209" t="s">
        <v>296</v>
      </c>
      <c r="H179" s="210">
        <v>1</v>
      </c>
      <c r="I179" s="211"/>
      <c r="J179" s="212">
        <f>ROUND(I179*H179,2)</f>
        <v>0</v>
      </c>
      <c r="K179" s="208" t="s">
        <v>195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124</v>
      </c>
      <c r="AT179" s="217" t="s">
        <v>191</v>
      </c>
      <c r="AU179" s="217" t="s">
        <v>82</v>
      </c>
      <c r="AY179" s="19" t="s">
        <v>188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124</v>
      </c>
      <c r="BM179" s="217" t="s">
        <v>598</v>
      </c>
    </row>
    <row r="180" s="2" customFormat="1">
      <c r="A180" s="40"/>
      <c r="B180" s="41"/>
      <c r="C180" s="42"/>
      <c r="D180" s="219" t="s">
        <v>198</v>
      </c>
      <c r="E180" s="42"/>
      <c r="F180" s="220" t="s">
        <v>330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198</v>
      </c>
      <c r="AU180" s="19" t="s">
        <v>82</v>
      </c>
    </row>
    <row r="181" s="2" customFormat="1" ht="16.5" customHeight="1">
      <c r="A181" s="40"/>
      <c r="B181" s="41"/>
      <c r="C181" s="257" t="s">
        <v>147</v>
      </c>
      <c r="D181" s="257" t="s">
        <v>300</v>
      </c>
      <c r="E181" s="258" t="s">
        <v>331</v>
      </c>
      <c r="F181" s="259" t="s">
        <v>332</v>
      </c>
      <c r="G181" s="260" t="s">
        <v>296</v>
      </c>
      <c r="H181" s="261">
        <v>1</v>
      </c>
      <c r="I181" s="262"/>
      <c r="J181" s="263">
        <f>ROUND(I181*H181,2)</f>
        <v>0</v>
      </c>
      <c r="K181" s="259" t="s">
        <v>19</v>
      </c>
      <c r="L181" s="264"/>
      <c r="M181" s="265" t="s">
        <v>19</v>
      </c>
      <c r="N181" s="266" t="s">
        <v>43</v>
      </c>
      <c r="O181" s="86"/>
      <c r="P181" s="215">
        <f>O181*H181</f>
        <v>0</v>
      </c>
      <c r="Q181" s="215">
        <v>0.0011999999999999999</v>
      </c>
      <c r="R181" s="215">
        <f>Q181*H181</f>
        <v>0.0011999999999999999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303</v>
      </c>
      <c r="AT181" s="217" t="s">
        <v>300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124</v>
      </c>
      <c r="BM181" s="217" t="s">
        <v>599</v>
      </c>
    </row>
    <row r="182" s="2" customFormat="1" ht="16.5" customHeight="1">
      <c r="A182" s="40"/>
      <c r="B182" s="41"/>
      <c r="C182" s="206" t="s">
        <v>150</v>
      </c>
      <c r="D182" s="206" t="s">
        <v>191</v>
      </c>
      <c r="E182" s="207" t="s">
        <v>334</v>
      </c>
      <c r="F182" s="208" t="s">
        <v>335</v>
      </c>
      <c r="G182" s="209" t="s">
        <v>296</v>
      </c>
      <c r="H182" s="210">
        <v>1</v>
      </c>
      <c r="I182" s="211"/>
      <c r="J182" s="212">
        <f>ROUND(I182*H182,2)</f>
        <v>0</v>
      </c>
      <c r="K182" s="208" t="s">
        <v>195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124</v>
      </c>
      <c r="AT182" s="217" t="s">
        <v>191</v>
      </c>
      <c r="AU182" s="217" t="s">
        <v>82</v>
      </c>
      <c r="AY182" s="19" t="s">
        <v>188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124</v>
      </c>
      <c r="BM182" s="217" t="s">
        <v>600</v>
      </c>
    </row>
    <row r="183" s="2" customFormat="1">
      <c r="A183" s="40"/>
      <c r="B183" s="41"/>
      <c r="C183" s="42"/>
      <c r="D183" s="219" t="s">
        <v>198</v>
      </c>
      <c r="E183" s="42"/>
      <c r="F183" s="220" t="s">
        <v>337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198</v>
      </c>
      <c r="AU183" s="19" t="s">
        <v>82</v>
      </c>
    </row>
    <row r="184" s="2" customFormat="1" ht="16.5" customHeight="1">
      <c r="A184" s="40"/>
      <c r="B184" s="41"/>
      <c r="C184" s="257" t="s">
        <v>338</v>
      </c>
      <c r="D184" s="257" t="s">
        <v>300</v>
      </c>
      <c r="E184" s="258" t="s">
        <v>339</v>
      </c>
      <c r="F184" s="259" t="s">
        <v>340</v>
      </c>
      <c r="G184" s="260" t="s">
        <v>296</v>
      </c>
      <c r="H184" s="261">
        <v>1</v>
      </c>
      <c r="I184" s="262"/>
      <c r="J184" s="263">
        <f>ROUND(I184*H184,2)</f>
        <v>0</v>
      </c>
      <c r="K184" s="259" t="s">
        <v>195</v>
      </c>
      <c r="L184" s="264"/>
      <c r="M184" s="265" t="s">
        <v>19</v>
      </c>
      <c r="N184" s="266" t="s">
        <v>43</v>
      </c>
      <c r="O184" s="86"/>
      <c r="P184" s="215">
        <f>O184*H184</f>
        <v>0</v>
      </c>
      <c r="Q184" s="215">
        <v>0.00014999999999999999</v>
      </c>
      <c r="R184" s="215">
        <f>Q184*H184</f>
        <v>0.00014999999999999999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303</v>
      </c>
      <c r="AT184" s="217" t="s">
        <v>300</v>
      </c>
      <c r="AU184" s="217" t="s">
        <v>82</v>
      </c>
      <c r="AY184" s="19" t="s">
        <v>188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124</v>
      </c>
      <c r="BM184" s="217" t="s">
        <v>601</v>
      </c>
    </row>
    <row r="185" s="2" customFormat="1" ht="24.15" customHeight="1">
      <c r="A185" s="40"/>
      <c r="B185" s="41"/>
      <c r="C185" s="206" t="s">
        <v>342</v>
      </c>
      <c r="D185" s="206" t="s">
        <v>191</v>
      </c>
      <c r="E185" s="207" t="s">
        <v>343</v>
      </c>
      <c r="F185" s="208" t="s">
        <v>344</v>
      </c>
      <c r="G185" s="209" t="s">
        <v>307</v>
      </c>
      <c r="H185" s="267"/>
      <c r="I185" s="211"/>
      <c r="J185" s="212">
        <f>ROUND(I185*H185,2)</f>
        <v>0</v>
      </c>
      <c r="K185" s="208" t="s">
        <v>195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124</v>
      </c>
      <c r="AT185" s="217" t="s">
        <v>191</v>
      </c>
      <c r="AU185" s="217" t="s">
        <v>82</v>
      </c>
      <c r="AY185" s="19" t="s">
        <v>188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124</v>
      </c>
      <c r="BM185" s="217" t="s">
        <v>602</v>
      </c>
    </row>
    <row r="186" s="2" customFormat="1">
      <c r="A186" s="40"/>
      <c r="B186" s="41"/>
      <c r="C186" s="42"/>
      <c r="D186" s="219" t="s">
        <v>198</v>
      </c>
      <c r="E186" s="42"/>
      <c r="F186" s="220" t="s">
        <v>346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198</v>
      </c>
      <c r="AU186" s="19" t="s">
        <v>82</v>
      </c>
    </row>
    <row r="187" s="12" customFormat="1" ht="22.8" customHeight="1">
      <c r="A187" s="12"/>
      <c r="B187" s="190"/>
      <c r="C187" s="191"/>
      <c r="D187" s="192" t="s">
        <v>71</v>
      </c>
      <c r="E187" s="204" t="s">
        <v>347</v>
      </c>
      <c r="F187" s="204" t="s">
        <v>348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SUM(P188:P223)</f>
        <v>0</v>
      </c>
      <c r="Q187" s="198"/>
      <c r="R187" s="199">
        <f>SUM(R188:R223)</f>
        <v>1.05677091</v>
      </c>
      <c r="S187" s="198"/>
      <c r="T187" s="200">
        <f>SUM(T188:T223)</f>
        <v>0.16319600000000001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82</v>
      </c>
      <c r="AT187" s="202" t="s">
        <v>71</v>
      </c>
      <c r="AU187" s="202" t="s">
        <v>80</v>
      </c>
      <c r="AY187" s="201" t="s">
        <v>188</v>
      </c>
      <c r="BK187" s="203">
        <f>SUM(BK188:BK223)</f>
        <v>0</v>
      </c>
    </row>
    <row r="188" s="2" customFormat="1" ht="16.5" customHeight="1">
      <c r="A188" s="40"/>
      <c r="B188" s="41"/>
      <c r="C188" s="206" t="s">
        <v>349</v>
      </c>
      <c r="D188" s="206" t="s">
        <v>191</v>
      </c>
      <c r="E188" s="207" t="s">
        <v>350</v>
      </c>
      <c r="F188" s="208" t="s">
        <v>351</v>
      </c>
      <c r="G188" s="209" t="s">
        <v>194</v>
      </c>
      <c r="H188" s="210">
        <v>61.411999999999999</v>
      </c>
      <c r="I188" s="211"/>
      <c r="J188" s="212">
        <f>ROUND(I188*H188,2)</f>
        <v>0</v>
      </c>
      <c r="K188" s="208" t="s">
        <v>195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0.0025000000000000001</v>
      </c>
      <c r="T188" s="216">
        <f>S188*H188</f>
        <v>0.15353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124</v>
      </c>
      <c r="AT188" s="217" t="s">
        <v>191</v>
      </c>
      <c r="AU188" s="217" t="s">
        <v>82</v>
      </c>
      <c r="AY188" s="19" t="s">
        <v>188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124</v>
      </c>
      <c r="BM188" s="217" t="s">
        <v>603</v>
      </c>
    </row>
    <row r="189" s="2" customFormat="1">
      <c r="A189" s="40"/>
      <c r="B189" s="41"/>
      <c r="C189" s="42"/>
      <c r="D189" s="219" t="s">
        <v>198</v>
      </c>
      <c r="E189" s="42"/>
      <c r="F189" s="220" t="s">
        <v>353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198</v>
      </c>
      <c r="AU189" s="19" t="s">
        <v>82</v>
      </c>
    </row>
    <row r="190" s="14" customFormat="1">
      <c r="A190" s="14"/>
      <c r="B190" s="235"/>
      <c r="C190" s="236"/>
      <c r="D190" s="226" t="s">
        <v>200</v>
      </c>
      <c r="E190" s="237" t="s">
        <v>19</v>
      </c>
      <c r="F190" s="238" t="s">
        <v>574</v>
      </c>
      <c r="G190" s="236"/>
      <c r="H190" s="239">
        <v>59.189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200</v>
      </c>
      <c r="AU190" s="245" t="s">
        <v>82</v>
      </c>
      <c r="AV190" s="14" t="s">
        <v>82</v>
      </c>
      <c r="AW190" s="14" t="s">
        <v>33</v>
      </c>
      <c r="AX190" s="14" t="s">
        <v>72</v>
      </c>
      <c r="AY190" s="245" t="s">
        <v>188</v>
      </c>
    </row>
    <row r="191" s="14" customFormat="1">
      <c r="A191" s="14"/>
      <c r="B191" s="235"/>
      <c r="C191" s="236"/>
      <c r="D191" s="226" t="s">
        <v>200</v>
      </c>
      <c r="E191" s="237" t="s">
        <v>19</v>
      </c>
      <c r="F191" s="238" t="s">
        <v>575</v>
      </c>
      <c r="G191" s="236"/>
      <c r="H191" s="239">
        <v>2.0880000000000001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200</v>
      </c>
      <c r="AU191" s="245" t="s">
        <v>82</v>
      </c>
      <c r="AV191" s="14" t="s">
        <v>82</v>
      </c>
      <c r="AW191" s="14" t="s">
        <v>33</v>
      </c>
      <c r="AX191" s="14" t="s">
        <v>72</v>
      </c>
      <c r="AY191" s="245" t="s">
        <v>188</v>
      </c>
    </row>
    <row r="192" s="14" customFormat="1">
      <c r="A192" s="14"/>
      <c r="B192" s="235"/>
      <c r="C192" s="236"/>
      <c r="D192" s="226" t="s">
        <v>200</v>
      </c>
      <c r="E192" s="237" t="s">
        <v>19</v>
      </c>
      <c r="F192" s="238" t="s">
        <v>576</v>
      </c>
      <c r="G192" s="236"/>
      <c r="H192" s="239">
        <v>0.13500000000000001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200</v>
      </c>
      <c r="AU192" s="245" t="s">
        <v>82</v>
      </c>
      <c r="AV192" s="14" t="s">
        <v>82</v>
      </c>
      <c r="AW192" s="14" t="s">
        <v>33</v>
      </c>
      <c r="AX192" s="14" t="s">
        <v>72</v>
      </c>
      <c r="AY192" s="245" t="s">
        <v>188</v>
      </c>
    </row>
    <row r="193" s="15" customFormat="1">
      <c r="A193" s="15"/>
      <c r="B193" s="246"/>
      <c r="C193" s="247"/>
      <c r="D193" s="226" t="s">
        <v>200</v>
      </c>
      <c r="E193" s="248" t="s">
        <v>19</v>
      </c>
      <c r="F193" s="249" t="s">
        <v>206</v>
      </c>
      <c r="G193" s="247"/>
      <c r="H193" s="250">
        <v>61.411999999999999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200</v>
      </c>
      <c r="AU193" s="256" t="s">
        <v>82</v>
      </c>
      <c r="AV193" s="15" t="s">
        <v>196</v>
      </c>
      <c r="AW193" s="15" t="s">
        <v>33</v>
      </c>
      <c r="AX193" s="15" t="s">
        <v>80</v>
      </c>
      <c r="AY193" s="256" t="s">
        <v>188</v>
      </c>
    </row>
    <row r="194" s="2" customFormat="1" ht="16.5" customHeight="1">
      <c r="A194" s="40"/>
      <c r="B194" s="41"/>
      <c r="C194" s="206" t="s">
        <v>354</v>
      </c>
      <c r="D194" s="206" t="s">
        <v>191</v>
      </c>
      <c r="E194" s="207" t="s">
        <v>355</v>
      </c>
      <c r="F194" s="208" t="s">
        <v>356</v>
      </c>
      <c r="G194" s="209" t="s">
        <v>357</v>
      </c>
      <c r="H194" s="210">
        <v>32.219999999999999</v>
      </c>
      <c r="I194" s="211"/>
      <c r="J194" s="212">
        <f>ROUND(I194*H194,2)</f>
        <v>0</v>
      </c>
      <c r="K194" s="208" t="s">
        <v>195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0.00029999999999999997</v>
      </c>
      <c r="T194" s="216">
        <f>S194*H194</f>
        <v>0.0096659999999999992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124</v>
      </c>
      <c r="AT194" s="217" t="s">
        <v>191</v>
      </c>
      <c r="AU194" s="217" t="s">
        <v>82</v>
      </c>
      <c r="AY194" s="19" t="s">
        <v>188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124</v>
      </c>
      <c r="BM194" s="217" t="s">
        <v>604</v>
      </c>
    </row>
    <row r="195" s="2" customFormat="1">
      <c r="A195" s="40"/>
      <c r="B195" s="41"/>
      <c r="C195" s="42"/>
      <c r="D195" s="219" t="s">
        <v>198</v>
      </c>
      <c r="E195" s="42"/>
      <c r="F195" s="220" t="s">
        <v>359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198</v>
      </c>
      <c r="AU195" s="19" t="s">
        <v>82</v>
      </c>
    </row>
    <row r="196" s="14" customFormat="1">
      <c r="A196" s="14"/>
      <c r="B196" s="235"/>
      <c r="C196" s="236"/>
      <c r="D196" s="226" t="s">
        <v>200</v>
      </c>
      <c r="E196" s="237" t="s">
        <v>19</v>
      </c>
      <c r="F196" s="238" t="s">
        <v>605</v>
      </c>
      <c r="G196" s="236"/>
      <c r="H196" s="239">
        <v>32.219999999999999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200</v>
      </c>
      <c r="AU196" s="245" t="s">
        <v>82</v>
      </c>
      <c r="AV196" s="14" t="s">
        <v>82</v>
      </c>
      <c r="AW196" s="14" t="s">
        <v>33</v>
      </c>
      <c r="AX196" s="14" t="s">
        <v>80</v>
      </c>
      <c r="AY196" s="245" t="s">
        <v>188</v>
      </c>
    </row>
    <row r="197" s="2" customFormat="1" ht="21.75" customHeight="1">
      <c r="A197" s="40"/>
      <c r="B197" s="41"/>
      <c r="C197" s="206" t="s">
        <v>361</v>
      </c>
      <c r="D197" s="206" t="s">
        <v>191</v>
      </c>
      <c r="E197" s="207" t="s">
        <v>368</v>
      </c>
      <c r="F197" s="208" t="s">
        <v>369</v>
      </c>
      <c r="G197" s="209" t="s">
        <v>194</v>
      </c>
      <c r="H197" s="210">
        <v>61.411999999999999</v>
      </c>
      <c r="I197" s="211"/>
      <c r="J197" s="212">
        <f>ROUND(I197*H197,2)</f>
        <v>0</v>
      </c>
      <c r="K197" s="208" t="s">
        <v>195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124</v>
      </c>
      <c r="AT197" s="217" t="s">
        <v>191</v>
      </c>
      <c r="AU197" s="217" t="s">
        <v>82</v>
      </c>
      <c r="AY197" s="19" t="s">
        <v>188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124</v>
      </c>
      <c r="BM197" s="217" t="s">
        <v>606</v>
      </c>
    </row>
    <row r="198" s="2" customFormat="1">
      <c r="A198" s="40"/>
      <c r="B198" s="41"/>
      <c r="C198" s="42"/>
      <c r="D198" s="219" t="s">
        <v>198</v>
      </c>
      <c r="E198" s="42"/>
      <c r="F198" s="220" t="s">
        <v>371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198</v>
      </c>
      <c r="AU198" s="19" t="s">
        <v>82</v>
      </c>
    </row>
    <row r="199" s="2" customFormat="1" ht="16.5" customHeight="1">
      <c r="A199" s="40"/>
      <c r="B199" s="41"/>
      <c r="C199" s="206" t="s">
        <v>367</v>
      </c>
      <c r="D199" s="206" t="s">
        <v>191</v>
      </c>
      <c r="E199" s="207" t="s">
        <v>372</v>
      </c>
      <c r="F199" s="208" t="s">
        <v>373</v>
      </c>
      <c r="G199" s="209" t="s">
        <v>194</v>
      </c>
      <c r="H199" s="210">
        <v>61.411999999999999</v>
      </c>
      <c r="I199" s="211"/>
      <c r="J199" s="212">
        <f>ROUND(I199*H199,2)</f>
        <v>0</v>
      </c>
      <c r="K199" s="208" t="s">
        <v>195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124</v>
      </c>
      <c r="AT199" s="217" t="s">
        <v>191</v>
      </c>
      <c r="AU199" s="217" t="s">
        <v>82</v>
      </c>
      <c r="AY199" s="19" t="s">
        <v>188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124</v>
      </c>
      <c r="BM199" s="217" t="s">
        <v>607</v>
      </c>
    </row>
    <row r="200" s="2" customFormat="1">
      <c r="A200" s="40"/>
      <c r="B200" s="41"/>
      <c r="C200" s="42"/>
      <c r="D200" s="219" t="s">
        <v>198</v>
      </c>
      <c r="E200" s="42"/>
      <c r="F200" s="220" t="s">
        <v>375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198</v>
      </c>
      <c r="AU200" s="19" t="s">
        <v>82</v>
      </c>
    </row>
    <row r="201" s="2" customFormat="1" ht="16.5" customHeight="1">
      <c r="A201" s="40"/>
      <c r="B201" s="41"/>
      <c r="C201" s="206" t="s">
        <v>303</v>
      </c>
      <c r="D201" s="206" t="s">
        <v>191</v>
      </c>
      <c r="E201" s="207" t="s">
        <v>377</v>
      </c>
      <c r="F201" s="208" t="s">
        <v>378</v>
      </c>
      <c r="G201" s="209" t="s">
        <v>194</v>
      </c>
      <c r="H201" s="210">
        <v>122.824</v>
      </c>
      <c r="I201" s="211"/>
      <c r="J201" s="212">
        <f>ROUND(I201*H201,2)</f>
        <v>0</v>
      </c>
      <c r="K201" s="208" t="s">
        <v>195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3.0000000000000001E-05</v>
      </c>
      <c r="R201" s="215">
        <f>Q201*H201</f>
        <v>0.0036847199999999998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124</v>
      </c>
      <c r="AT201" s="217" t="s">
        <v>191</v>
      </c>
      <c r="AU201" s="217" t="s">
        <v>82</v>
      </c>
      <c r="AY201" s="19" t="s">
        <v>188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124</v>
      </c>
      <c r="BM201" s="217" t="s">
        <v>608</v>
      </c>
    </row>
    <row r="202" s="2" customFormat="1">
      <c r="A202" s="40"/>
      <c r="B202" s="41"/>
      <c r="C202" s="42"/>
      <c r="D202" s="219" t="s">
        <v>198</v>
      </c>
      <c r="E202" s="42"/>
      <c r="F202" s="220" t="s">
        <v>380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198</v>
      </c>
      <c r="AU202" s="19" t="s">
        <v>82</v>
      </c>
    </row>
    <row r="203" s="13" customFormat="1">
      <c r="A203" s="13"/>
      <c r="B203" s="224"/>
      <c r="C203" s="225"/>
      <c r="D203" s="226" t="s">
        <v>200</v>
      </c>
      <c r="E203" s="227" t="s">
        <v>19</v>
      </c>
      <c r="F203" s="228" t="s">
        <v>381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200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188</v>
      </c>
    </row>
    <row r="204" s="14" customFormat="1">
      <c r="A204" s="14"/>
      <c r="B204" s="235"/>
      <c r="C204" s="236"/>
      <c r="D204" s="226" t="s">
        <v>200</v>
      </c>
      <c r="E204" s="237" t="s">
        <v>19</v>
      </c>
      <c r="F204" s="238" t="s">
        <v>578</v>
      </c>
      <c r="G204" s="236"/>
      <c r="H204" s="239">
        <v>61.411999999999999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200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188</v>
      </c>
    </row>
    <row r="205" s="13" customFormat="1">
      <c r="A205" s="13"/>
      <c r="B205" s="224"/>
      <c r="C205" s="225"/>
      <c r="D205" s="226" t="s">
        <v>200</v>
      </c>
      <c r="E205" s="227" t="s">
        <v>19</v>
      </c>
      <c r="F205" s="228" t="s">
        <v>382</v>
      </c>
      <c r="G205" s="225"/>
      <c r="H205" s="227" t="s">
        <v>19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200</v>
      </c>
      <c r="AU205" s="234" t="s">
        <v>82</v>
      </c>
      <c r="AV205" s="13" t="s">
        <v>80</v>
      </c>
      <c r="AW205" s="13" t="s">
        <v>33</v>
      </c>
      <c r="AX205" s="13" t="s">
        <v>72</v>
      </c>
      <c r="AY205" s="234" t="s">
        <v>188</v>
      </c>
    </row>
    <row r="206" s="14" customFormat="1">
      <c r="A206" s="14"/>
      <c r="B206" s="235"/>
      <c r="C206" s="236"/>
      <c r="D206" s="226" t="s">
        <v>200</v>
      </c>
      <c r="E206" s="237" t="s">
        <v>19</v>
      </c>
      <c r="F206" s="238" t="s">
        <v>578</v>
      </c>
      <c r="G206" s="236"/>
      <c r="H206" s="239">
        <v>61.411999999999999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200</v>
      </c>
      <c r="AU206" s="245" t="s">
        <v>82</v>
      </c>
      <c r="AV206" s="14" t="s">
        <v>82</v>
      </c>
      <c r="AW206" s="14" t="s">
        <v>33</v>
      </c>
      <c r="AX206" s="14" t="s">
        <v>72</v>
      </c>
      <c r="AY206" s="245" t="s">
        <v>188</v>
      </c>
    </row>
    <row r="207" s="15" customFormat="1">
      <c r="A207" s="15"/>
      <c r="B207" s="246"/>
      <c r="C207" s="247"/>
      <c r="D207" s="226" t="s">
        <v>200</v>
      </c>
      <c r="E207" s="248" t="s">
        <v>19</v>
      </c>
      <c r="F207" s="249" t="s">
        <v>206</v>
      </c>
      <c r="G207" s="247"/>
      <c r="H207" s="250">
        <v>122.824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200</v>
      </c>
      <c r="AU207" s="256" t="s">
        <v>82</v>
      </c>
      <c r="AV207" s="15" t="s">
        <v>196</v>
      </c>
      <c r="AW207" s="15" t="s">
        <v>33</v>
      </c>
      <c r="AX207" s="15" t="s">
        <v>80</v>
      </c>
      <c r="AY207" s="256" t="s">
        <v>188</v>
      </c>
    </row>
    <row r="208" s="2" customFormat="1" ht="21.75" customHeight="1">
      <c r="A208" s="40"/>
      <c r="B208" s="41"/>
      <c r="C208" s="206" t="s">
        <v>376</v>
      </c>
      <c r="D208" s="206" t="s">
        <v>191</v>
      </c>
      <c r="E208" s="207" t="s">
        <v>384</v>
      </c>
      <c r="F208" s="208" t="s">
        <v>385</v>
      </c>
      <c r="G208" s="209" t="s">
        <v>194</v>
      </c>
      <c r="H208" s="210">
        <v>61.411999999999999</v>
      </c>
      <c r="I208" s="211"/>
      <c r="J208" s="212">
        <f>ROUND(I208*H208,2)</f>
        <v>0</v>
      </c>
      <c r="K208" s="208" t="s">
        <v>195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0.012</v>
      </c>
      <c r="R208" s="215">
        <f>Q208*H208</f>
        <v>0.73694400000000004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124</v>
      </c>
      <c r="AT208" s="217" t="s">
        <v>191</v>
      </c>
      <c r="AU208" s="217" t="s">
        <v>82</v>
      </c>
      <c r="AY208" s="19" t="s">
        <v>188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124</v>
      </c>
      <c r="BM208" s="217" t="s">
        <v>609</v>
      </c>
    </row>
    <row r="209" s="2" customFormat="1">
      <c r="A209" s="40"/>
      <c r="B209" s="41"/>
      <c r="C209" s="42"/>
      <c r="D209" s="219" t="s">
        <v>198</v>
      </c>
      <c r="E209" s="42"/>
      <c r="F209" s="220" t="s">
        <v>387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198</v>
      </c>
      <c r="AU209" s="19" t="s">
        <v>82</v>
      </c>
    </row>
    <row r="210" s="2" customFormat="1" ht="16.5" customHeight="1">
      <c r="A210" s="40"/>
      <c r="B210" s="41"/>
      <c r="C210" s="206" t="s">
        <v>383</v>
      </c>
      <c r="D210" s="206" t="s">
        <v>191</v>
      </c>
      <c r="E210" s="207" t="s">
        <v>389</v>
      </c>
      <c r="F210" s="208" t="s">
        <v>390</v>
      </c>
      <c r="G210" s="209" t="s">
        <v>194</v>
      </c>
      <c r="H210" s="210">
        <v>61.411999999999999</v>
      </c>
      <c r="I210" s="211"/>
      <c r="J210" s="212">
        <f>ROUND(I210*H210,2)</f>
        <v>0</v>
      </c>
      <c r="K210" s="208" t="s">
        <v>195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0.00029999999999999997</v>
      </c>
      <c r="R210" s="215">
        <f>Q210*H210</f>
        <v>0.018423599999999998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124</v>
      </c>
      <c r="AT210" s="217" t="s">
        <v>191</v>
      </c>
      <c r="AU210" s="217" t="s">
        <v>82</v>
      </c>
      <c r="AY210" s="19" t="s">
        <v>188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124</v>
      </c>
      <c r="BM210" s="217" t="s">
        <v>610</v>
      </c>
    </row>
    <row r="211" s="2" customFormat="1">
      <c r="A211" s="40"/>
      <c r="B211" s="41"/>
      <c r="C211" s="42"/>
      <c r="D211" s="219" t="s">
        <v>198</v>
      </c>
      <c r="E211" s="42"/>
      <c r="F211" s="220" t="s">
        <v>392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198</v>
      </c>
      <c r="AU211" s="19" t="s">
        <v>82</v>
      </c>
    </row>
    <row r="212" s="2" customFormat="1" ht="24.15" customHeight="1">
      <c r="A212" s="40"/>
      <c r="B212" s="41"/>
      <c r="C212" s="257" t="s">
        <v>388</v>
      </c>
      <c r="D212" s="257" t="s">
        <v>300</v>
      </c>
      <c r="E212" s="258" t="s">
        <v>394</v>
      </c>
      <c r="F212" s="259" t="s">
        <v>395</v>
      </c>
      <c r="G212" s="260" t="s">
        <v>194</v>
      </c>
      <c r="H212" s="261">
        <v>67.552999999999997</v>
      </c>
      <c r="I212" s="262"/>
      <c r="J212" s="263">
        <f>ROUND(I212*H212,2)</f>
        <v>0</v>
      </c>
      <c r="K212" s="259" t="s">
        <v>195</v>
      </c>
      <c r="L212" s="264"/>
      <c r="M212" s="265" t="s">
        <v>19</v>
      </c>
      <c r="N212" s="266" t="s">
        <v>43</v>
      </c>
      <c r="O212" s="86"/>
      <c r="P212" s="215">
        <f>O212*H212</f>
        <v>0</v>
      </c>
      <c r="Q212" s="215">
        <v>0.0042900000000000004</v>
      </c>
      <c r="R212" s="215">
        <f>Q212*H212</f>
        <v>0.28980237000000003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303</v>
      </c>
      <c r="AT212" s="217" t="s">
        <v>300</v>
      </c>
      <c r="AU212" s="217" t="s">
        <v>82</v>
      </c>
      <c r="AY212" s="19" t="s">
        <v>188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124</v>
      </c>
      <c r="BM212" s="217" t="s">
        <v>611</v>
      </c>
    </row>
    <row r="213" s="14" customFormat="1">
      <c r="A213" s="14"/>
      <c r="B213" s="235"/>
      <c r="C213" s="236"/>
      <c r="D213" s="226" t="s">
        <v>200</v>
      </c>
      <c r="E213" s="236"/>
      <c r="F213" s="238" t="s">
        <v>612</v>
      </c>
      <c r="G213" s="236"/>
      <c r="H213" s="239">
        <v>67.552999999999997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200</v>
      </c>
      <c r="AU213" s="245" t="s">
        <v>82</v>
      </c>
      <c r="AV213" s="14" t="s">
        <v>82</v>
      </c>
      <c r="AW213" s="14" t="s">
        <v>4</v>
      </c>
      <c r="AX213" s="14" t="s">
        <v>80</v>
      </c>
      <c r="AY213" s="245" t="s">
        <v>188</v>
      </c>
    </row>
    <row r="214" s="2" customFormat="1" ht="16.5" customHeight="1">
      <c r="A214" s="40"/>
      <c r="B214" s="41"/>
      <c r="C214" s="206" t="s">
        <v>393</v>
      </c>
      <c r="D214" s="206" t="s">
        <v>191</v>
      </c>
      <c r="E214" s="207" t="s">
        <v>399</v>
      </c>
      <c r="F214" s="208" t="s">
        <v>400</v>
      </c>
      <c r="G214" s="209" t="s">
        <v>357</v>
      </c>
      <c r="H214" s="210">
        <v>32.219999999999999</v>
      </c>
      <c r="I214" s="211"/>
      <c r="J214" s="212">
        <f>ROUND(I214*H214,2)</f>
        <v>0</v>
      </c>
      <c r="K214" s="208" t="s">
        <v>195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1.0000000000000001E-05</v>
      </c>
      <c r="R214" s="215">
        <f>Q214*H214</f>
        <v>0.00032220000000000003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124</v>
      </c>
      <c r="AT214" s="217" t="s">
        <v>191</v>
      </c>
      <c r="AU214" s="217" t="s">
        <v>82</v>
      </c>
      <c r="AY214" s="19" t="s">
        <v>188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124</v>
      </c>
      <c r="BM214" s="217" t="s">
        <v>613</v>
      </c>
    </row>
    <row r="215" s="2" customFormat="1">
      <c r="A215" s="40"/>
      <c r="B215" s="41"/>
      <c r="C215" s="42"/>
      <c r="D215" s="219" t="s">
        <v>198</v>
      </c>
      <c r="E215" s="42"/>
      <c r="F215" s="220" t="s">
        <v>402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198</v>
      </c>
      <c r="AU215" s="19" t="s">
        <v>82</v>
      </c>
    </row>
    <row r="216" s="2" customFormat="1" ht="16.5" customHeight="1">
      <c r="A216" s="40"/>
      <c r="B216" s="41"/>
      <c r="C216" s="257" t="s">
        <v>398</v>
      </c>
      <c r="D216" s="257" t="s">
        <v>300</v>
      </c>
      <c r="E216" s="258" t="s">
        <v>404</v>
      </c>
      <c r="F216" s="259" t="s">
        <v>405</v>
      </c>
      <c r="G216" s="260" t="s">
        <v>357</v>
      </c>
      <c r="H216" s="261">
        <v>33.831000000000003</v>
      </c>
      <c r="I216" s="262"/>
      <c r="J216" s="263">
        <f>ROUND(I216*H216,2)</f>
        <v>0</v>
      </c>
      <c r="K216" s="259" t="s">
        <v>195</v>
      </c>
      <c r="L216" s="264"/>
      <c r="M216" s="265" t="s">
        <v>19</v>
      </c>
      <c r="N216" s="266" t="s">
        <v>43</v>
      </c>
      <c r="O216" s="86"/>
      <c r="P216" s="215">
        <f>O216*H216</f>
        <v>0</v>
      </c>
      <c r="Q216" s="215">
        <v>0.00022000000000000001</v>
      </c>
      <c r="R216" s="215">
        <f>Q216*H216</f>
        <v>0.007442820000000001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303</v>
      </c>
      <c r="AT216" s="217" t="s">
        <v>300</v>
      </c>
      <c r="AU216" s="217" t="s">
        <v>82</v>
      </c>
      <c r="AY216" s="19" t="s">
        <v>188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124</v>
      </c>
      <c r="BM216" s="217" t="s">
        <v>614</v>
      </c>
    </row>
    <row r="217" s="14" customFormat="1">
      <c r="A217" s="14"/>
      <c r="B217" s="235"/>
      <c r="C217" s="236"/>
      <c r="D217" s="226" t="s">
        <v>200</v>
      </c>
      <c r="E217" s="236"/>
      <c r="F217" s="238" t="s">
        <v>615</v>
      </c>
      <c r="G217" s="236"/>
      <c r="H217" s="239">
        <v>33.831000000000003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200</v>
      </c>
      <c r="AU217" s="245" t="s">
        <v>82</v>
      </c>
      <c r="AV217" s="14" t="s">
        <v>82</v>
      </c>
      <c r="AW217" s="14" t="s">
        <v>4</v>
      </c>
      <c r="AX217" s="14" t="s">
        <v>80</v>
      </c>
      <c r="AY217" s="245" t="s">
        <v>188</v>
      </c>
    </row>
    <row r="218" s="2" customFormat="1" ht="16.5" customHeight="1">
      <c r="A218" s="40"/>
      <c r="B218" s="41"/>
      <c r="C218" s="206" t="s">
        <v>403</v>
      </c>
      <c r="D218" s="206" t="s">
        <v>191</v>
      </c>
      <c r="E218" s="207" t="s">
        <v>409</v>
      </c>
      <c r="F218" s="208" t="s">
        <v>410</v>
      </c>
      <c r="G218" s="209" t="s">
        <v>357</v>
      </c>
      <c r="H218" s="210">
        <v>0.90000000000000002</v>
      </c>
      <c r="I218" s="211"/>
      <c r="J218" s="212">
        <f>ROUND(I218*H218,2)</f>
        <v>0</v>
      </c>
      <c r="K218" s="208" t="s">
        <v>195</v>
      </c>
      <c r="L218" s="46"/>
      <c r="M218" s="213" t="s">
        <v>19</v>
      </c>
      <c r="N218" s="214" t="s">
        <v>43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124</v>
      </c>
      <c r="AT218" s="217" t="s">
        <v>191</v>
      </c>
      <c r="AU218" s="217" t="s">
        <v>82</v>
      </c>
      <c r="AY218" s="19" t="s">
        <v>188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80</v>
      </c>
      <c r="BK218" s="218">
        <f>ROUND(I218*H218,2)</f>
        <v>0</v>
      </c>
      <c r="BL218" s="19" t="s">
        <v>124</v>
      </c>
      <c r="BM218" s="217" t="s">
        <v>616</v>
      </c>
    </row>
    <row r="219" s="2" customFormat="1">
      <c r="A219" s="40"/>
      <c r="B219" s="41"/>
      <c r="C219" s="42"/>
      <c r="D219" s="219" t="s">
        <v>198</v>
      </c>
      <c r="E219" s="42"/>
      <c r="F219" s="220" t="s">
        <v>412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198</v>
      </c>
      <c r="AU219" s="19" t="s">
        <v>82</v>
      </c>
    </row>
    <row r="220" s="2" customFormat="1" ht="16.5" customHeight="1">
      <c r="A220" s="40"/>
      <c r="B220" s="41"/>
      <c r="C220" s="257" t="s">
        <v>408</v>
      </c>
      <c r="D220" s="257" t="s">
        <v>300</v>
      </c>
      <c r="E220" s="258" t="s">
        <v>415</v>
      </c>
      <c r="F220" s="259" t="s">
        <v>416</v>
      </c>
      <c r="G220" s="260" t="s">
        <v>357</v>
      </c>
      <c r="H220" s="261">
        <v>0.94499999999999995</v>
      </c>
      <c r="I220" s="262"/>
      <c r="J220" s="263">
        <f>ROUND(I220*H220,2)</f>
        <v>0</v>
      </c>
      <c r="K220" s="259" t="s">
        <v>195</v>
      </c>
      <c r="L220" s="264"/>
      <c r="M220" s="265" t="s">
        <v>19</v>
      </c>
      <c r="N220" s="266" t="s">
        <v>43</v>
      </c>
      <c r="O220" s="86"/>
      <c r="P220" s="215">
        <f>O220*H220</f>
        <v>0</v>
      </c>
      <c r="Q220" s="215">
        <v>0.00016000000000000001</v>
      </c>
      <c r="R220" s="215">
        <f>Q220*H220</f>
        <v>0.00015120000000000002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303</v>
      </c>
      <c r="AT220" s="217" t="s">
        <v>300</v>
      </c>
      <c r="AU220" s="217" t="s">
        <v>82</v>
      </c>
      <c r="AY220" s="19" t="s">
        <v>188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124</v>
      </c>
      <c r="BM220" s="217" t="s">
        <v>617</v>
      </c>
    </row>
    <row r="221" s="14" customFormat="1">
      <c r="A221" s="14"/>
      <c r="B221" s="235"/>
      <c r="C221" s="236"/>
      <c r="D221" s="226" t="s">
        <v>200</v>
      </c>
      <c r="E221" s="236"/>
      <c r="F221" s="238" t="s">
        <v>618</v>
      </c>
      <c r="G221" s="236"/>
      <c r="H221" s="239">
        <v>0.94499999999999995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200</v>
      </c>
      <c r="AU221" s="245" t="s">
        <v>82</v>
      </c>
      <c r="AV221" s="14" t="s">
        <v>82</v>
      </c>
      <c r="AW221" s="14" t="s">
        <v>4</v>
      </c>
      <c r="AX221" s="14" t="s">
        <v>80</v>
      </c>
      <c r="AY221" s="245" t="s">
        <v>188</v>
      </c>
    </row>
    <row r="222" s="2" customFormat="1" ht="24.15" customHeight="1">
      <c r="A222" s="40"/>
      <c r="B222" s="41"/>
      <c r="C222" s="206" t="s">
        <v>414</v>
      </c>
      <c r="D222" s="206" t="s">
        <v>191</v>
      </c>
      <c r="E222" s="207" t="s">
        <v>430</v>
      </c>
      <c r="F222" s="208" t="s">
        <v>431</v>
      </c>
      <c r="G222" s="209" t="s">
        <v>307</v>
      </c>
      <c r="H222" s="267"/>
      <c r="I222" s="211"/>
      <c r="J222" s="212">
        <f>ROUND(I222*H222,2)</f>
        <v>0</v>
      </c>
      <c r="K222" s="208" t="s">
        <v>195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124</v>
      </c>
      <c r="AT222" s="217" t="s">
        <v>191</v>
      </c>
      <c r="AU222" s="217" t="s">
        <v>82</v>
      </c>
      <c r="AY222" s="19" t="s">
        <v>188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124</v>
      </c>
      <c r="BM222" s="217" t="s">
        <v>619</v>
      </c>
    </row>
    <row r="223" s="2" customFormat="1">
      <c r="A223" s="40"/>
      <c r="B223" s="41"/>
      <c r="C223" s="42"/>
      <c r="D223" s="219" t="s">
        <v>198</v>
      </c>
      <c r="E223" s="42"/>
      <c r="F223" s="220" t="s">
        <v>433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198</v>
      </c>
      <c r="AU223" s="19" t="s">
        <v>82</v>
      </c>
    </row>
    <row r="224" s="12" customFormat="1" ht="22.8" customHeight="1">
      <c r="A224" s="12"/>
      <c r="B224" s="190"/>
      <c r="C224" s="191"/>
      <c r="D224" s="192" t="s">
        <v>71</v>
      </c>
      <c r="E224" s="204" t="s">
        <v>434</v>
      </c>
      <c r="F224" s="204" t="s">
        <v>435</v>
      </c>
      <c r="G224" s="191"/>
      <c r="H224" s="191"/>
      <c r="I224" s="194"/>
      <c r="J224" s="205">
        <f>BK224</f>
        <v>0</v>
      </c>
      <c r="K224" s="191"/>
      <c r="L224" s="196"/>
      <c r="M224" s="197"/>
      <c r="N224" s="198"/>
      <c r="O224" s="198"/>
      <c r="P224" s="199">
        <f>SUM(P225:P248)</f>
        <v>0</v>
      </c>
      <c r="Q224" s="198"/>
      <c r="R224" s="199">
        <f>SUM(R225:R248)</f>
        <v>0.0003675000000000001</v>
      </c>
      <c r="S224" s="198"/>
      <c r="T224" s="200">
        <f>SUM(T225:T248)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1" t="s">
        <v>82</v>
      </c>
      <c r="AT224" s="202" t="s">
        <v>71</v>
      </c>
      <c r="AU224" s="202" t="s">
        <v>80</v>
      </c>
      <c r="AY224" s="201" t="s">
        <v>188</v>
      </c>
      <c r="BK224" s="203">
        <f>SUM(BK225:BK248)</f>
        <v>0</v>
      </c>
    </row>
    <row r="225" s="2" customFormat="1" ht="16.5" customHeight="1">
      <c r="A225" s="40"/>
      <c r="B225" s="41"/>
      <c r="C225" s="206" t="s">
        <v>419</v>
      </c>
      <c r="D225" s="206" t="s">
        <v>191</v>
      </c>
      <c r="E225" s="207" t="s">
        <v>437</v>
      </c>
      <c r="F225" s="208" t="s">
        <v>438</v>
      </c>
      <c r="G225" s="209" t="s">
        <v>194</v>
      </c>
      <c r="H225" s="210">
        <v>1.2250000000000001</v>
      </c>
      <c r="I225" s="211"/>
      <c r="J225" s="212">
        <f>ROUND(I225*H225,2)</f>
        <v>0</v>
      </c>
      <c r="K225" s="208" t="s">
        <v>195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6.0000000000000002E-05</v>
      </c>
      <c r="R225" s="215">
        <f>Q225*H225</f>
        <v>7.3500000000000011E-05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124</v>
      </c>
      <c r="AT225" s="217" t="s">
        <v>191</v>
      </c>
      <c r="AU225" s="217" t="s">
        <v>82</v>
      </c>
      <c r="AY225" s="19" t="s">
        <v>188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124</v>
      </c>
      <c r="BM225" s="217" t="s">
        <v>620</v>
      </c>
    </row>
    <row r="226" s="2" customFormat="1">
      <c r="A226" s="40"/>
      <c r="B226" s="41"/>
      <c r="C226" s="42"/>
      <c r="D226" s="219" t="s">
        <v>198</v>
      </c>
      <c r="E226" s="42"/>
      <c r="F226" s="220" t="s">
        <v>440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198</v>
      </c>
      <c r="AU226" s="19" t="s">
        <v>82</v>
      </c>
    </row>
    <row r="227" s="13" customFormat="1">
      <c r="A227" s="13"/>
      <c r="B227" s="224"/>
      <c r="C227" s="225"/>
      <c r="D227" s="226" t="s">
        <v>200</v>
      </c>
      <c r="E227" s="227" t="s">
        <v>19</v>
      </c>
      <c r="F227" s="228" t="s">
        <v>621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200</v>
      </c>
      <c r="AU227" s="234" t="s">
        <v>82</v>
      </c>
      <c r="AV227" s="13" t="s">
        <v>80</v>
      </c>
      <c r="AW227" s="13" t="s">
        <v>33</v>
      </c>
      <c r="AX227" s="13" t="s">
        <v>72</v>
      </c>
      <c r="AY227" s="234" t="s">
        <v>188</v>
      </c>
    </row>
    <row r="228" s="14" customFormat="1">
      <c r="A228" s="14"/>
      <c r="B228" s="235"/>
      <c r="C228" s="236"/>
      <c r="D228" s="226" t="s">
        <v>200</v>
      </c>
      <c r="E228" s="237" t="s">
        <v>19</v>
      </c>
      <c r="F228" s="238" t="s">
        <v>622</v>
      </c>
      <c r="G228" s="236"/>
      <c r="H228" s="239">
        <v>1.2250000000000001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200</v>
      </c>
      <c r="AU228" s="245" t="s">
        <v>82</v>
      </c>
      <c r="AV228" s="14" t="s">
        <v>82</v>
      </c>
      <c r="AW228" s="14" t="s">
        <v>33</v>
      </c>
      <c r="AX228" s="14" t="s">
        <v>80</v>
      </c>
      <c r="AY228" s="245" t="s">
        <v>188</v>
      </c>
    </row>
    <row r="229" s="2" customFormat="1" ht="16.5" customHeight="1">
      <c r="A229" s="40"/>
      <c r="B229" s="41"/>
      <c r="C229" s="206" t="s">
        <v>424</v>
      </c>
      <c r="D229" s="206" t="s">
        <v>191</v>
      </c>
      <c r="E229" s="207" t="s">
        <v>444</v>
      </c>
      <c r="F229" s="208" t="s">
        <v>445</v>
      </c>
      <c r="G229" s="209" t="s">
        <v>194</v>
      </c>
      <c r="H229" s="210">
        <v>1.2250000000000001</v>
      </c>
      <c r="I229" s="211"/>
      <c r="J229" s="212">
        <f>ROUND(I229*H229,2)</f>
        <v>0</v>
      </c>
      <c r="K229" s="208" t="s">
        <v>195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0.00012</v>
      </c>
      <c r="R229" s="215">
        <f>Q229*H229</f>
        <v>0.00014700000000000002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124</v>
      </c>
      <c r="AT229" s="217" t="s">
        <v>191</v>
      </c>
      <c r="AU229" s="217" t="s">
        <v>82</v>
      </c>
      <c r="AY229" s="19" t="s">
        <v>188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124</v>
      </c>
      <c r="BM229" s="217" t="s">
        <v>623</v>
      </c>
    </row>
    <row r="230" s="2" customFormat="1">
      <c r="A230" s="40"/>
      <c r="B230" s="41"/>
      <c r="C230" s="42"/>
      <c r="D230" s="219" t="s">
        <v>198</v>
      </c>
      <c r="E230" s="42"/>
      <c r="F230" s="220" t="s">
        <v>447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198</v>
      </c>
      <c r="AU230" s="19" t="s">
        <v>82</v>
      </c>
    </row>
    <row r="231" s="2" customFormat="1" ht="16.5" customHeight="1">
      <c r="A231" s="40"/>
      <c r="B231" s="41"/>
      <c r="C231" s="206" t="s">
        <v>429</v>
      </c>
      <c r="D231" s="206" t="s">
        <v>191</v>
      </c>
      <c r="E231" s="207" t="s">
        <v>449</v>
      </c>
      <c r="F231" s="208" t="s">
        <v>450</v>
      </c>
      <c r="G231" s="209" t="s">
        <v>194</v>
      </c>
      <c r="H231" s="210">
        <v>1.2250000000000001</v>
      </c>
      <c r="I231" s="211"/>
      <c r="J231" s="212">
        <f>ROUND(I231*H231,2)</f>
        <v>0</v>
      </c>
      <c r="K231" s="208" t="s">
        <v>195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0.00012</v>
      </c>
      <c r="R231" s="215">
        <f>Q231*H231</f>
        <v>0.00014700000000000002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124</v>
      </c>
      <c r="AT231" s="217" t="s">
        <v>191</v>
      </c>
      <c r="AU231" s="217" t="s">
        <v>82</v>
      </c>
      <c r="AY231" s="19" t="s">
        <v>188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124</v>
      </c>
      <c r="BM231" s="217" t="s">
        <v>624</v>
      </c>
    </row>
    <row r="232" s="2" customFormat="1">
      <c r="A232" s="40"/>
      <c r="B232" s="41"/>
      <c r="C232" s="42"/>
      <c r="D232" s="219" t="s">
        <v>198</v>
      </c>
      <c r="E232" s="42"/>
      <c r="F232" s="220" t="s">
        <v>452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198</v>
      </c>
      <c r="AU232" s="19" t="s">
        <v>82</v>
      </c>
    </row>
    <row r="233" s="2" customFormat="1" ht="16.5" customHeight="1">
      <c r="A233" s="40"/>
      <c r="B233" s="41"/>
      <c r="C233" s="206" t="s">
        <v>436</v>
      </c>
      <c r="D233" s="206" t="s">
        <v>191</v>
      </c>
      <c r="E233" s="207" t="s">
        <v>454</v>
      </c>
      <c r="F233" s="208" t="s">
        <v>455</v>
      </c>
      <c r="G233" s="209" t="s">
        <v>194</v>
      </c>
      <c r="H233" s="210">
        <v>31.638999999999999</v>
      </c>
      <c r="I233" s="211"/>
      <c r="J233" s="212">
        <f>ROUND(I233*H233,2)</f>
        <v>0</v>
      </c>
      <c r="K233" s="208" t="s">
        <v>195</v>
      </c>
      <c r="L233" s="46"/>
      <c r="M233" s="213" t="s">
        <v>19</v>
      </c>
      <c r="N233" s="214" t="s">
        <v>43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124</v>
      </c>
      <c r="AT233" s="217" t="s">
        <v>191</v>
      </c>
      <c r="AU233" s="217" t="s">
        <v>82</v>
      </c>
      <c r="AY233" s="19" t="s">
        <v>188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124</v>
      </c>
      <c r="BM233" s="217" t="s">
        <v>625</v>
      </c>
    </row>
    <row r="234" s="2" customFormat="1">
      <c r="A234" s="40"/>
      <c r="B234" s="41"/>
      <c r="C234" s="42"/>
      <c r="D234" s="219" t="s">
        <v>198</v>
      </c>
      <c r="E234" s="42"/>
      <c r="F234" s="220" t="s">
        <v>457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198</v>
      </c>
      <c r="AU234" s="19" t="s">
        <v>82</v>
      </c>
    </row>
    <row r="235" s="13" customFormat="1">
      <c r="A235" s="13"/>
      <c r="B235" s="224"/>
      <c r="C235" s="225"/>
      <c r="D235" s="226" t="s">
        <v>200</v>
      </c>
      <c r="E235" s="227" t="s">
        <v>19</v>
      </c>
      <c r="F235" s="228" t="s">
        <v>458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200</v>
      </c>
      <c r="AU235" s="234" t="s">
        <v>82</v>
      </c>
      <c r="AV235" s="13" t="s">
        <v>80</v>
      </c>
      <c r="AW235" s="13" t="s">
        <v>33</v>
      </c>
      <c r="AX235" s="13" t="s">
        <v>72</v>
      </c>
      <c r="AY235" s="234" t="s">
        <v>188</v>
      </c>
    </row>
    <row r="236" s="13" customFormat="1">
      <c r="A236" s="13"/>
      <c r="B236" s="224"/>
      <c r="C236" s="225"/>
      <c r="D236" s="226" t="s">
        <v>200</v>
      </c>
      <c r="E236" s="227" t="s">
        <v>19</v>
      </c>
      <c r="F236" s="228" t="s">
        <v>459</v>
      </c>
      <c r="G236" s="225"/>
      <c r="H236" s="227" t="s">
        <v>19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200</v>
      </c>
      <c r="AU236" s="234" t="s">
        <v>82</v>
      </c>
      <c r="AV236" s="13" t="s">
        <v>80</v>
      </c>
      <c r="AW236" s="13" t="s">
        <v>33</v>
      </c>
      <c r="AX236" s="13" t="s">
        <v>72</v>
      </c>
      <c r="AY236" s="234" t="s">
        <v>188</v>
      </c>
    </row>
    <row r="237" s="14" customFormat="1">
      <c r="A237" s="14"/>
      <c r="B237" s="235"/>
      <c r="C237" s="236"/>
      <c r="D237" s="226" t="s">
        <v>200</v>
      </c>
      <c r="E237" s="237" t="s">
        <v>19</v>
      </c>
      <c r="F237" s="238" t="s">
        <v>626</v>
      </c>
      <c r="G237" s="236"/>
      <c r="H237" s="239">
        <v>33.831000000000003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200</v>
      </c>
      <c r="AU237" s="245" t="s">
        <v>82</v>
      </c>
      <c r="AV237" s="14" t="s">
        <v>82</v>
      </c>
      <c r="AW237" s="14" t="s">
        <v>33</v>
      </c>
      <c r="AX237" s="14" t="s">
        <v>72</v>
      </c>
      <c r="AY237" s="245" t="s">
        <v>188</v>
      </c>
    </row>
    <row r="238" s="14" customFormat="1">
      <c r="A238" s="14"/>
      <c r="B238" s="235"/>
      <c r="C238" s="236"/>
      <c r="D238" s="226" t="s">
        <v>200</v>
      </c>
      <c r="E238" s="237" t="s">
        <v>19</v>
      </c>
      <c r="F238" s="238" t="s">
        <v>627</v>
      </c>
      <c r="G238" s="236"/>
      <c r="H238" s="239">
        <v>-2.7719999999999998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200</v>
      </c>
      <c r="AU238" s="245" t="s">
        <v>82</v>
      </c>
      <c r="AV238" s="14" t="s">
        <v>82</v>
      </c>
      <c r="AW238" s="14" t="s">
        <v>33</v>
      </c>
      <c r="AX238" s="14" t="s">
        <v>72</v>
      </c>
      <c r="AY238" s="245" t="s">
        <v>188</v>
      </c>
    </row>
    <row r="239" s="14" customFormat="1">
      <c r="A239" s="14"/>
      <c r="B239" s="235"/>
      <c r="C239" s="236"/>
      <c r="D239" s="226" t="s">
        <v>200</v>
      </c>
      <c r="E239" s="237" t="s">
        <v>19</v>
      </c>
      <c r="F239" s="238" t="s">
        <v>628</v>
      </c>
      <c r="G239" s="236"/>
      <c r="H239" s="239">
        <v>0.57999999999999996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200</v>
      </c>
      <c r="AU239" s="245" t="s">
        <v>82</v>
      </c>
      <c r="AV239" s="14" t="s">
        <v>82</v>
      </c>
      <c r="AW239" s="14" t="s">
        <v>33</v>
      </c>
      <c r="AX239" s="14" t="s">
        <v>72</v>
      </c>
      <c r="AY239" s="245" t="s">
        <v>188</v>
      </c>
    </row>
    <row r="240" s="15" customFormat="1">
      <c r="A240" s="15"/>
      <c r="B240" s="246"/>
      <c r="C240" s="247"/>
      <c r="D240" s="226" t="s">
        <v>200</v>
      </c>
      <c r="E240" s="248" t="s">
        <v>19</v>
      </c>
      <c r="F240" s="249" t="s">
        <v>206</v>
      </c>
      <c r="G240" s="247"/>
      <c r="H240" s="250">
        <v>31.639000000000003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200</v>
      </c>
      <c r="AU240" s="256" t="s">
        <v>82</v>
      </c>
      <c r="AV240" s="15" t="s">
        <v>196</v>
      </c>
      <c r="AW240" s="15" t="s">
        <v>33</v>
      </c>
      <c r="AX240" s="15" t="s">
        <v>80</v>
      </c>
      <c r="AY240" s="256" t="s">
        <v>188</v>
      </c>
    </row>
    <row r="241" s="2" customFormat="1" ht="16.5" customHeight="1">
      <c r="A241" s="40"/>
      <c r="B241" s="41"/>
      <c r="C241" s="206" t="s">
        <v>443</v>
      </c>
      <c r="D241" s="206" t="s">
        <v>191</v>
      </c>
      <c r="E241" s="207" t="s">
        <v>462</v>
      </c>
      <c r="F241" s="208" t="s">
        <v>463</v>
      </c>
      <c r="G241" s="209" t="s">
        <v>194</v>
      </c>
      <c r="H241" s="210">
        <v>45.198</v>
      </c>
      <c r="I241" s="211"/>
      <c r="J241" s="212">
        <f>ROUND(I241*H241,2)</f>
        <v>0</v>
      </c>
      <c r="K241" s="208" t="s">
        <v>195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124</v>
      </c>
      <c r="AT241" s="217" t="s">
        <v>191</v>
      </c>
      <c r="AU241" s="217" t="s">
        <v>82</v>
      </c>
      <c r="AY241" s="19" t="s">
        <v>188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124</v>
      </c>
      <c r="BM241" s="217" t="s">
        <v>629</v>
      </c>
    </row>
    <row r="242" s="2" customFormat="1">
      <c r="A242" s="40"/>
      <c r="B242" s="41"/>
      <c r="C242" s="42"/>
      <c r="D242" s="219" t="s">
        <v>198</v>
      </c>
      <c r="E242" s="42"/>
      <c r="F242" s="220" t="s">
        <v>465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198</v>
      </c>
      <c r="AU242" s="19" t="s">
        <v>82</v>
      </c>
    </row>
    <row r="243" s="13" customFormat="1">
      <c r="A243" s="13"/>
      <c r="B243" s="224"/>
      <c r="C243" s="225"/>
      <c r="D243" s="226" t="s">
        <v>200</v>
      </c>
      <c r="E243" s="227" t="s">
        <v>19</v>
      </c>
      <c r="F243" s="228" t="s">
        <v>466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200</v>
      </c>
      <c r="AU243" s="234" t="s">
        <v>82</v>
      </c>
      <c r="AV243" s="13" t="s">
        <v>80</v>
      </c>
      <c r="AW243" s="13" t="s">
        <v>33</v>
      </c>
      <c r="AX243" s="13" t="s">
        <v>72</v>
      </c>
      <c r="AY243" s="234" t="s">
        <v>188</v>
      </c>
    </row>
    <row r="244" s="14" customFormat="1">
      <c r="A244" s="14"/>
      <c r="B244" s="235"/>
      <c r="C244" s="236"/>
      <c r="D244" s="226" t="s">
        <v>200</v>
      </c>
      <c r="E244" s="237" t="s">
        <v>19</v>
      </c>
      <c r="F244" s="238" t="s">
        <v>561</v>
      </c>
      <c r="G244" s="236"/>
      <c r="H244" s="239">
        <v>45.198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200</v>
      </c>
      <c r="AU244" s="245" t="s">
        <v>82</v>
      </c>
      <c r="AV244" s="14" t="s">
        <v>82</v>
      </c>
      <c r="AW244" s="14" t="s">
        <v>33</v>
      </c>
      <c r="AX244" s="14" t="s">
        <v>80</v>
      </c>
      <c r="AY244" s="245" t="s">
        <v>188</v>
      </c>
    </row>
    <row r="245" s="2" customFormat="1" ht="16.5" customHeight="1">
      <c r="A245" s="40"/>
      <c r="B245" s="41"/>
      <c r="C245" s="206" t="s">
        <v>448</v>
      </c>
      <c r="D245" s="206" t="s">
        <v>191</v>
      </c>
      <c r="E245" s="207" t="s">
        <v>468</v>
      </c>
      <c r="F245" s="208" t="s">
        <v>469</v>
      </c>
      <c r="G245" s="209" t="s">
        <v>194</v>
      </c>
      <c r="H245" s="210">
        <v>45.198</v>
      </c>
      <c r="I245" s="211"/>
      <c r="J245" s="212">
        <f>ROUND(I245*H245,2)</f>
        <v>0</v>
      </c>
      <c r="K245" s="208" t="s">
        <v>19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124</v>
      </c>
      <c r="AT245" s="217" t="s">
        <v>191</v>
      </c>
      <c r="AU245" s="217" t="s">
        <v>82</v>
      </c>
      <c r="AY245" s="19" t="s">
        <v>188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80</v>
      </c>
      <c r="BK245" s="218">
        <f>ROUND(I245*H245,2)</f>
        <v>0</v>
      </c>
      <c r="BL245" s="19" t="s">
        <v>124</v>
      </c>
      <c r="BM245" s="217" t="s">
        <v>630</v>
      </c>
    </row>
    <row r="246" s="14" customFormat="1">
      <c r="A246" s="14"/>
      <c r="B246" s="235"/>
      <c r="C246" s="236"/>
      <c r="D246" s="226" t="s">
        <v>200</v>
      </c>
      <c r="E246" s="237" t="s">
        <v>19</v>
      </c>
      <c r="F246" s="238" t="s">
        <v>561</v>
      </c>
      <c r="G246" s="236"/>
      <c r="H246" s="239">
        <v>45.198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200</v>
      </c>
      <c r="AU246" s="245" t="s">
        <v>82</v>
      </c>
      <c r="AV246" s="14" t="s">
        <v>82</v>
      </c>
      <c r="AW246" s="14" t="s">
        <v>33</v>
      </c>
      <c r="AX246" s="14" t="s">
        <v>80</v>
      </c>
      <c r="AY246" s="245" t="s">
        <v>188</v>
      </c>
    </row>
    <row r="247" s="2" customFormat="1" ht="16.5" customHeight="1">
      <c r="A247" s="40"/>
      <c r="B247" s="41"/>
      <c r="C247" s="206" t="s">
        <v>453</v>
      </c>
      <c r="D247" s="206" t="s">
        <v>191</v>
      </c>
      <c r="E247" s="207" t="s">
        <v>472</v>
      </c>
      <c r="F247" s="208" t="s">
        <v>473</v>
      </c>
      <c r="G247" s="209" t="s">
        <v>296</v>
      </c>
      <c r="H247" s="210">
        <v>3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43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124</v>
      </c>
      <c r="AT247" s="217" t="s">
        <v>191</v>
      </c>
      <c r="AU247" s="217" t="s">
        <v>82</v>
      </c>
      <c r="AY247" s="19" t="s">
        <v>188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80</v>
      </c>
      <c r="BK247" s="218">
        <f>ROUND(I247*H247,2)</f>
        <v>0</v>
      </c>
      <c r="BL247" s="19" t="s">
        <v>124</v>
      </c>
      <c r="BM247" s="217" t="s">
        <v>631</v>
      </c>
    </row>
    <row r="248" s="2" customFormat="1" ht="16.5" customHeight="1">
      <c r="A248" s="40"/>
      <c r="B248" s="41"/>
      <c r="C248" s="206" t="s">
        <v>461</v>
      </c>
      <c r="D248" s="206" t="s">
        <v>191</v>
      </c>
      <c r="E248" s="207" t="s">
        <v>476</v>
      </c>
      <c r="F248" s="208" t="s">
        <v>477</v>
      </c>
      <c r="G248" s="209" t="s">
        <v>478</v>
      </c>
      <c r="H248" s="210">
        <v>1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124</v>
      </c>
      <c r="AT248" s="217" t="s">
        <v>191</v>
      </c>
      <c r="AU248" s="217" t="s">
        <v>82</v>
      </c>
      <c r="AY248" s="19" t="s">
        <v>188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124</v>
      </c>
      <c r="BM248" s="217" t="s">
        <v>632</v>
      </c>
    </row>
    <row r="249" s="12" customFormat="1" ht="22.8" customHeight="1">
      <c r="A249" s="12"/>
      <c r="B249" s="190"/>
      <c r="C249" s="191"/>
      <c r="D249" s="192" t="s">
        <v>71</v>
      </c>
      <c r="E249" s="204" t="s">
        <v>480</v>
      </c>
      <c r="F249" s="204" t="s">
        <v>481</v>
      </c>
      <c r="G249" s="191"/>
      <c r="H249" s="191"/>
      <c r="I249" s="194"/>
      <c r="J249" s="205">
        <f>BK249</f>
        <v>0</v>
      </c>
      <c r="K249" s="191"/>
      <c r="L249" s="196"/>
      <c r="M249" s="197"/>
      <c r="N249" s="198"/>
      <c r="O249" s="198"/>
      <c r="P249" s="199">
        <f>SUM(P250:P284)</f>
        <v>0</v>
      </c>
      <c r="Q249" s="198"/>
      <c r="R249" s="199">
        <f>SUM(R250:R284)</f>
        <v>0.11132359999999998</v>
      </c>
      <c r="S249" s="198"/>
      <c r="T249" s="200">
        <f>SUM(T250:T284)</f>
        <v>0.01676294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82</v>
      </c>
      <c r="AT249" s="202" t="s">
        <v>71</v>
      </c>
      <c r="AU249" s="202" t="s">
        <v>80</v>
      </c>
      <c r="AY249" s="201" t="s">
        <v>188</v>
      </c>
      <c r="BK249" s="203">
        <f>SUM(BK250:BK284)</f>
        <v>0</v>
      </c>
    </row>
    <row r="250" s="2" customFormat="1" ht="16.5" customHeight="1">
      <c r="A250" s="40"/>
      <c r="B250" s="41"/>
      <c r="C250" s="206" t="s">
        <v>467</v>
      </c>
      <c r="D250" s="206" t="s">
        <v>191</v>
      </c>
      <c r="E250" s="207" t="s">
        <v>483</v>
      </c>
      <c r="F250" s="208" t="s">
        <v>484</v>
      </c>
      <c r="G250" s="209" t="s">
        <v>194</v>
      </c>
      <c r="H250" s="210">
        <v>54.073999999999998</v>
      </c>
      <c r="I250" s="211"/>
      <c r="J250" s="212">
        <f>ROUND(I250*H250,2)</f>
        <v>0</v>
      </c>
      <c r="K250" s="208" t="s">
        <v>195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0.001</v>
      </c>
      <c r="R250" s="215">
        <f>Q250*H250</f>
        <v>0.054073999999999997</v>
      </c>
      <c r="S250" s="215">
        <v>0.00031</v>
      </c>
      <c r="T250" s="216">
        <f>S250*H250</f>
        <v>0.01676294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124</v>
      </c>
      <c r="AT250" s="217" t="s">
        <v>191</v>
      </c>
      <c r="AU250" s="217" t="s">
        <v>82</v>
      </c>
      <c r="AY250" s="19" t="s">
        <v>188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124</v>
      </c>
      <c r="BM250" s="217" t="s">
        <v>633</v>
      </c>
    </row>
    <row r="251" s="2" customFormat="1">
      <c r="A251" s="40"/>
      <c r="B251" s="41"/>
      <c r="C251" s="42"/>
      <c r="D251" s="219" t="s">
        <v>198</v>
      </c>
      <c r="E251" s="42"/>
      <c r="F251" s="220" t="s">
        <v>486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198</v>
      </c>
      <c r="AU251" s="19" t="s">
        <v>82</v>
      </c>
    </row>
    <row r="252" s="13" customFormat="1">
      <c r="A252" s="13"/>
      <c r="B252" s="224"/>
      <c r="C252" s="225"/>
      <c r="D252" s="226" t="s">
        <v>200</v>
      </c>
      <c r="E252" s="227" t="s">
        <v>19</v>
      </c>
      <c r="F252" s="228" t="s">
        <v>458</v>
      </c>
      <c r="G252" s="225"/>
      <c r="H252" s="227" t="s">
        <v>19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200</v>
      </c>
      <c r="AU252" s="234" t="s">
        <v>82</v>
      </c>
      <c r="AV252" s="13" t="s">
        <v>80</v>
      </c>
      <c r="AW252" s="13" t="s">
        <v>33</v>
      </c>
      <c r="AX252" s="13" t="s">
        <v>72</v>
      </c>
      <c r="AY252" s="234" t="s">
        <v>188</v>
      </c>
    </row>
    <row r="253" s="13" customFormat="1">
      <c r="A253" s="13"/>
      <c r="B253" s="224"/>
      <c r="C253" s="225"/>
      <c r="D253" s="226" t="s">
        <v>200</v>
      </c>
      <c r="E253" s="227" t="s">
        <v>19</v>
      </c>
      <c r="F253" s="228" t="s">
        <v>487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200</v>
      </c>
      <c r="AU253" s="234" t="s">
        <v>82</v>
      </c>
      <c r="AV253" s="13" t="s">
        <v>80</v>
      </c>
      <c r="AW253" s="13" t="s">
        <v>33</v>
      </c>
      <c r="AX253" s="13" t="s">
        <v>72</v>
      </c>
      <c r="AY253" s="234" t="s">
        <v>188</v>
      </c>
    </row>
    <row r="254" s="14" customFormat="1">
      <c r="A254" s="14"/>
      <c r="B254" s="235"/>
      <c r="C254" s="236"/>
      <c r="D254" s="226" t="s">
        <v>200</v>
      </c>
      <c r="E254" s="237" t="s">
        <v>19</v>
      </c>
      <c r="F254" s="238" t="s">
        <v>634</v>
      </c>
      <c r="G254" s="236"/>
      <c r="H254" s="239">
        <v>55.424999999999997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200</v>
      </c>
      <c r="AU254" s="245" t="s">
        <v>82</v>
      </c>
      <c r="AV254" s="14" t="s">
        <v>82</v>
      </c>
      <c r="AW254" s="14" t="s">
        <v>33</v>
      </c>
      <c r="AX254" s="14" t="s">
        <v>72</v>
      </c>
      <c r="AY254" s="245" t="s">
        <v>188</v>
      </c>
    </row>
    <row r="255" s="14" customFormat="1">
      <c r="A255" s="14"/>
      <c r="B255" s="235"/>
      <c r="C255" s="236"/>
      <c r="D255" s="226" t="s">
        <v>200</v>
      </c>
      <c r="E255" s="237" t="s">
        <v>19</v>
      </c>
      <c r="F255" s="238" t="s">
        <v>490</v>
      </c>
      <c r="G255" s="236"/>
      <c r="H255" s="239">
        <v>-9.2070000000000007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200</v>
      </c>
      <c r="AU255" s="245" t="s">
        <v>82</v>
      </c>
      <c r="AV255" s="14" t="s">
        <v>82</v>
      </c>
      <c r="AW255" s="14" t="s">
        <v>33</v>
      </c>
      <c r="AX255" s="14" t="s">
        <v>72</v>
      </c>
      <c r="AY255" s="245" t="s">
        <v>188</v>
      </c>
    </row>
    <row r="256" s="14" customFormat="1">
      <c r="A256" s="14"/>
      <c r="B256" s="235"/>
      <c r="C256" s="236"/>
      <c r="D256" s="226" t="s">
        <v>200</v>
      </c>
      <c r="E256" s="237" t="s">
        <v>19</v>
      </c>
      <c r="F256" s="238" t="s">
        <v>635</v>
      </c>
      <c r="G256" s="236"/>
      <c r="H256" s="239">
        <v>3.7210000000000001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200</v>
      </c>
      <c r="AU256" s="245" t="s">
        <v>82</v>
      </c>
      <c r="AV256" s="14" t="s">
        <v>82</v>
      </c>
      <c r="AW256" s="14" t="s">
        <v>33</v>
      </c>
      <c r="AX256" s="14" t="s">
        <v>72</v>
      </c>
      <c r="AY256" s="245" t="s">
        <v>188</v>
      </c>
    </row>
    <row r="257" s="14" customFormat="1">
      <c r="A257" s="14"/>
      <c r="B257" s="235"/>
      <c r="C257" s="236"/>
      <c r="D257" s="226" t="s">
        <v>200</v>
      </c>
      <c r="E257" s="237" t="s">
        <v>19</v>
      </c>
      <c r="F257" s="238" t="s">
        <v>636</v>
      </c>
      <c r="G257" s="236"/>
      <c r="H257" s="239">
        <v>-0.45000000000000001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200</v>
      </c>
      <c r="AU257" s="245" t="s">
        <v>82</v>
      </c>
      <c r="AV257" s="14" t="s">
        <v>82</v>
      </c>
      <c r="AW257" s="14" t="s">
        <v>33</v>
      </c>
      <c r="AX257" s="14" t="s">
        <v>72</v>
      </c>
      <c r="AY257" s="245" t="s">
        <v>188</v>
      </c>
    </row>
    <row r="258" s="14" customFormat="1">
      <c r="A258" s="14"/>
      <c r="B258" s="235"/>
      <c r="C258" s="236"/>
      <c r="D258" s="226" t="s">
        <v>200</v>
      </c>
      <c r="E258" s="237" t="s">
        <v>19</v>
      </c>
      <c r="F258" s="238" t="s">
        <v>637</v>
      </c>
      <c r="G258" s="236"/>
      <c r="H258" s="239">
        <v>4.585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200</v>
      </c>
      <c r="AU258" s="245" t="s">
        <v>82</v>
      </c>
      <c r="AV258" s="14" t="s">
        <v>82</v>
      </c>
      <c r="AW258" s="14" t="s">
        <v>33</v>
      </c>
      <c r="AX258" s="14" t="s">
        <v>72</v>
      </c>
      <c r="AY258" s="245" t="s">
        <v>188</v>
      </c>
    </row>
    <row r="259" s="15" customFormat="1">
      <c r="A259" s="15"/>
      <c r="B259" s="246"/>
      <c r="C259" s="247"/>
      <c r="D259" s="226" t="s">
        <v>200</v>
      </c>
      <c r="E259" s="248" t="s">
        <v>19</v>
      </c>
      <c r="F259" s="249" t="s">
        <v>206</v>
      </c>
      <c r="G259" s="247"/>
      <c r="H259" s="250">
        <v>54.073999999999991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200</v>
      </c>
      <c r="AU259" s="256" t="s">
        <v>82</v>
      </c>
      <c r="AV259" s="15" t="s">
        <v>196</v>
      </c>
      <c r="AW259" s="15" t="s">
        <v>33</v>
      </c>
      <c r="AX259" s="15" t="s">
        <v>80</v>
      </c>
      <c r="AY259" s="256" t="s">
        <v>188</v>
      </c>
    </row>
    <row r="260" s="2" customFormat="1" ht="16.5" customHeight="1">
      <c r="A260" s="40"/>
      <c r="B260" s="41"/>
      <c r="C260" s="206" t="s">
        <v>471</v>
      </c>
      <c r="D260" s="206" t="s">
        <v>191</v>
      </c>
      <c r="E260" s="207" t="s">
        <v>493</v>
      </c>
      <c r="F260" s="208" t="s">
        <v>494</v>
      </c>
      <c r="G260" s="209" t="s">
        <v>194</v>
      </c>
      <c r="H260" s="210">
        <v>119.27</v>
      </c>
      <c r="I260" s="211"/>
      <c r="J260" s="212">
        <f>ROUND(I260*H260,2)</f>
        <v>0</v>
      </c>
      <c r="K260" s="208" t="s">
        <v>195</v>
      </c>
      <c r="L260" s="46"/>
      <c r="M260" s="213" t="s">
        <v>19</v>
      </c>
      <c r="N260" s="214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124</v>
      </c>
      <c r="AT260" s="217" t="s">
        <v>191</v>
      </c>
      <c r="AU260" s="217" t="s">
        <v>82</v>
      </c>
      <c r="AY260" s="19" t="s">
        <v>188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124</v>
      </c>
      <c r="BM260" s="217" t="s">
        <v>638</v>
      </c>
    </row>
    <row r="261" s="2" customFormat="1">
      <c r="A261" s="40"/>
      <c r="B261" s="41"/>
      <c r="C261" s="42"/>
      <c r="D261" s="219" t="s">
        <v>198</v>
      </c>
      <c r="E261" s="42"/>
      <c r="F261" s="220" t="s">
        <v>496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198</v>
      </c>
      <c r="AU261" s="19" t="s">
        <v>82</v>
      </c>
    </row>
    <row r="262" s="13" customFormat="1">
      <c r="A262" s="13"/>
      <c r="B262" s="224"/>
      <c r="C262" s="225"/>
      <c r="D262" s="226" t="s">
        <v>200</v>
      </c>
      <c r="E262" s="227" t="s">
        <v>19</v>
      </c>
      <c r="F262" s="228" t="s">
        <v>497</v>
      </c>
      <c r="G262" s="225"/>
      <c r="H262" s="227" t="s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200</v>
      </c>
      <c r="AU262" s="234" t="s">
        <v>82</v>
      </c>
      <c r="AV262" s="13" t="s">
        <v>80</v>
      </c>
      <c r="AW262" s="13" t="s">
        <v>33</v>
      </c>
      <c r="AX262" s="13" t="s">
        <v>72</v>
      </c>
      <c r="AY262" s="234" t="s">
        <v>188</v>
      </c>
    </row>
    <row r="263" s="14" customFormat="1">
      <c r="A263" s="14"/>
      <c r="B263" s="235"/>
      <c r="C263" s="236"/>
      <c r="D263" s="226" t="s">
        <v>200</v>
      </c>
      <c r="E263" s="237" t="s">
        <v>19</v>
      </c>
      <c r="F263" s="238" t="s">
        <v>639</v>
      </c>
      <c r="G263" s="236"/>
      <c r="H263" s="239">
        <v>60.081000000000003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200</v>
      </c>
      <c r="AU263" s="245" t="s">
        <v>82</v>
      </c>
      <c r="AV263" s="14" t="s">
        <v>82</v>
      </c>
      <c r="AW263" s="14" t="s">
        <v>33</v>
      </c>
      <c r="AX263" s="14" t="s">
        <v>72</v>
      </c>
      <c r="AY263" s="245" t="s">
        <v>188</v>
      </c>
    </row>
    <row r="264" s="13" customFormat="1">
      <c r="A264" s="13"/>
      <c r="B264" s="224"/>
      <c r="C264" s="225"/>
      <c r="D264" s="226" t="s">
        <v>200</v>
      </c>
      <c r="E264" s="227" t="s">
        <v>19</v>
      </c>
      <c r="F264" s="228" t="s">
        <v>499</v>
      </c>
      <c r="G264" s="225"/>
      <c r="H264" s="227" t="s">
        <v>19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200</v>
      </c>
      <c r="AU264" s="234" t="s">
        <v>82</v>
      </c>
      <c r="AV264" s="13" t="s">
        <v>80</v>
      </c>
      <c r="AW264" s="13" t="s">
        <v>33</v>
      </c>
      <c r="AX264" s="13" t="s">
        <v>72</v>
      </c>
      <c r="AY264" s="234" t="s">
        <v>188</v>
      </c>
    </row>
    <row r="265" s="14" customFormat="1">
      <c r="A265" s="14"/>
      <c r="B265" s="235"/>
      <c r="C265" s="236"/>
      <c r="D265" s="226" t="s">
        <v>200</v>
      </c>
      <c r="E265" s="237" t="s">
        <v>19</v>
      </c>
      <c r="F265" s="238" t="s">
        <v>640</v>
      </c>
      <c r="G265" s="236"/>
      <c r="H265" s="239">
        <v>59.189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200</v>
      </c>
      <c r="AU265" s="245" t="s">
        <v>82</v>
      </c>
      <c r="AV265" s="14" t="s">
        <v>82</v>
      </c>
      <c r="AW265" s="14" t="s">
        <v>33</v>
      </c>
      <c r="AX265" s="14" t="s">
        <v>72</v>
      </c>
      <c r="AY265" s="245" t="s">
        <v>188</v>
      </c>
    </row>
    <row r="266" s="15" customFormat="1">
      <c r="A266" s="15"/>
      <c r="B266" s="246"/>
      <c r="C266" s="247"/>
      <c r="D266" s="226" t="s">
        <v>200</v>
      </c>
      <c r="E266" s="248" t="s">
        <v>19</v>
      </c>
      <c r="F266" s="249" t="s">
        <v>206</v>
      </c>
      <c r="G266" s="247"/>
      <c r="H266" s="250">
        <v>119.27000000000001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200</v>
      </c>
      <c r="AU266" s="256" t="s">
        <v>82</v>
      </c>
      <c r="AV266" s="15" t="s">
        <v>196</v>
      </c>
      <c r="AW266" s="15" t="s">
        <v>33</v>
      </c>
      <c r="AX266" s="15" t="s">
        <v>80</v>
      </c>
      <c r="AY266" s="256" t="s">
        <v>188</v>
      </c>
    </row>
    <row r="267" s="2" customFormat="1" ht="24.15" customHeight="1">
      <c r="A267" s="40"/>
      <c r="B267" s="41"/>
      <c r="C267" s="206" t="s">
        <v>475</v>
      </c>
      <c r="D267" s="206" t="s">
        <v>191</v>
      </c>
      <c r="E267" s="207" t="s">
        <v>502</v>
      </c>
      <c r="F267" s="208" t="s">
        <v>503</v>
      </c>
      <c r="G267" s="209" t="s">
        <v>357</v>
      </c>
      <c r="H267" s="210">
        <v>39.780000000000001</v>
      </c>
      <c r="I267" s="211"/>
      <c r="J267" s="212">
        <f>ROUND(I267*H267,2)</f>
        <v>0</v>
      </c>
      <c r="K267" s="208" t="s">
        <v>195</v>
      </c>
      <c r="L267" s="46"/>
      <c r="M267" s="213" t="s">
        <v>19</v>
      </c>
      <c r="N267" s="214" t="s">
        <v>43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124</v>
      </c>
      <c r="AT267" s="217" t="s">
        <v>191</v>
      </c>
      <c r="AU267" s="217" t="s">
        <v>82</v>
      </c>
      <c r="AY267" s="19" t="s">
        <v>188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80</v>
      </c>
      <c r="BK267" s="218">
        <f>ROUND(I267*H267,2)</f>
        <v>0</v>
      </c>
      <c r="BL267" s="19" t="s">
        <v>124</v>
      </c>
      <c r="BM267" s="217" t="s">
        <v>641</v>
      </c>
    </row>
    <row r="268" s="2" customFormat="1">
      <c r="A268" s="40"/>
      <c r="B268" s="41"/>
      <c r="C268" s="42"/>
      <c r="D268" s="219" t="s">
        <v>198</v>
      </c>
      <c r="E268" s="42"/>
      <c r="F268" s="220" t="s">
        <v>505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198</v>
      </c>
      <c r="AU268" s="19" t="s">
        <v>82</v>
      </c>
    </row>
    <row r="269" s="13" customFormat="1">
      <c r="A269" s="13"/>
      <c r="B269" s="224"/>
      <c r="C269" s="225"/>
      <c r="D269" s="226" t="s">
        <v>200</v>
      </c>
      <c r="E269" s="227" t="s">
        <v>19</v>
      </c>
      <c r="F269" s="228" t="s">
        <v>506</v>
      </c>
      <c r="G269" s="225"/>
      <c r="H269" s="227" t="s">
        <v>19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200</v>
      </c>
      <c r="AU269" s="234" t="s">
        <v>82</v>
      </c>
      <c r="AV269" s="13" t="s">
        <v>80</v>
      </c>
      <c r="AW269" s="13" t="s">
        <v>33</v>
      </c>
      <c r="AX269" s="13" t="s">
        <v>72</v>
      </c>
      <c r="AY269" s="234" t="s">
        <v>188</v>
      </c>
    </row>
    <row r="270" s="14" customFormat="1">
      <c r="A270" s="14"/>
      <c r="B270" s="235"/>
      <c r="C270" s="236"/>
      <c r="D270" s="226" t="s">
        <v>200</v>
      </c>
      <c r="E270" s="237" t="s">
        <v>19</v>
      </c>
      <c r="F270" s="238" t="s">
        <v>507</v>
      </c>
      <c r="G270" s="236"/>
      <c r="H270" s="239">
        <v>39.780000000000001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200</v>
      </c>
      <c r="AU270" s="245" t="s">
        <v>82</v>
      </c>
      <c r="AV270" s="14" t="s">
        <v>82</v>
      </c>
      <c r="AW270" s="14" t="s">
        <v>33</v>
      </c>
      <c r="AX270" s="14" t="s">
        <v>80</v>
      </c>
      <c r="AY270" s="245" t="s">
        <v>188</v>
      </c>
    </row>
    <row r="271" s="2" customFormat="1" ht="16.5" customHeight="1">
      <c r="A271" s="40"/>
      <c r="B271" s="41"/>
      <c r="C271" s="257" t="s">
        <v>482</v>
      </c>
      <c r="D271" s="257" t="s">
        <v>300</v>
      </c>
      <c r="E271" s="258" t="s">
        <v>511</v>
      </c>
      <c r="F271" s="259" t="s">
        <v>512</v>
      </c>
      <c r="G271" s="260" t="s">
        <v>357</v>
      </c>
      <c r="H271" s="261">
        <v>47.735999999999997</v>
      </c>
      <c r="I271" s="262"/>
      <c r="J271" s="263">
        <f>ROUND(I271*H271,2)</f>
        <v>0</v>
      </c>
      <c r="K271" s="259" t="s">
        <v>195</v>
      </c>
      <c r="L271" s="264"/>
      <c r="M271" s="265" t="s">
        <v>19</v>
      </c>
      <c r="N271" s="266" t="s">
        <v>43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303</v>
      </c>
      <c r="AT271" s="217" t="s">
        <v>300</v>
      </c>
      <c r="AU271" s="217" t="s">
        <v>82</v>
      </c>
      <c r="AY271" s="19" t="s">
        <v>188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80</v>
      </c>
      <c r="BK271" s="218">
        <f>ROUND(I271*H271,2)</f>
        <v>0</v>
      </c>
      <c r="BL271" s="19" t="s">
        <v>124</v>
      </c>
      <c r="BM271" s="217" t="s">
        <v>642</v>
      </c>
    </row>
    <row r="272" s="14" customFormat="1">
      <c r="A272" s="14"/>
      <c r="B272" s="235"/>
      <c r="C272" s="236"/>
      <c r="D272" s="226" t="s">
        <v>200</v>
      </c>
      <c r="E272" s="236"/>
      <c r="F272" s="238" t="s">
        <v>643</v>
      </c>
      <c r="G272" s="236"/>
      <c r="H272" s="239">
        <v>47.735999999999997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200</v>
      </c>
      <c r="AU272" s="245" t="s">
        <v>82</v>
      </c>
      <c r="AV272" s="14" t="s">
        <v>82</v>
      </c>
      <c r="AW272" s="14" t="s">
        <v>4</v>
      </c>
      <c r="AX272" s="14" t="s">
        <v>80</v>
      </c>
      <c r="AY272" s="245" t="s">
        <v>188</v>
      </c>
    </row>
    <row r="273" s="2" customFormat="1" ht="24.15" customHeight="1">
      <c r="A273" s="40"/>
      <c r="B273" s="41"/>
      <c r="C273" s="206" t="s">
        <v>492</v>
      </c>
      <c r="D273" s="206" t="s">
        <v>191</v>
      </c>
      <c r="E273" s="207" t="s">
        <v>516</v>
      </c>
      <c r="F273" s="208" t="s">
        <v>517</v>
      </c>
      <c r="G273" s="209" t="s">
        <v>194</v>
      </c>
      <c r="H273" s="210">
        <v>14.642</v>
      </c>
      <c r="I273" s="211"/>
      <c r="J273" s="212">
        <f>ROUND(I273*H273,2)</f>
        <v>0</v>
      </c>
      <c r="K273" s="208" t="s">
        <v>195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124</v>
      </c>
      <c r="AT273" s="217" t="s">
        <v>191</v>
      </c>
      <c r="AU273" s="217" t="s">
        <v>82</v>
      </c>
      <c r="AY273" s="19" t="s">
        <v>188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124</v>
      </c>
      <c r="BM273" s="217" t="s">
        <v>644</v>
      </c>
    </row>
    <row r="274" s="2" customFormat="1">
      <c r="A274" s="40"/>
      <c r="B274" s="41"/>
      <c r="C274" s="42"/>
      <c r="D274" s="219" t="s">
        <v>198</v>
      </c>
      <c r="E274" s="42"/>
      <c r="F274" s="220" t="s">
        <v>519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198</v>
      </c>
      <c r="AU274" s="19" t="s">
        <v>82</v>
      </c>
    </row>
    <row r="275" s="13" customFormat="1">
      <c r="A275" s="13"/>
      <c r="B275" s="224"/>
      <c r="C275" s="225"/>
      <c r="D275" s="226" t="s">
        <v>200</v>
      </c>
      <c r="E275" s="227" t="s">
        <v>19</v>
      </c>
      <c r="F275" s="228" t="s">
        <v>506</v>
      </c>
      <c r="G275" s="225"/>
      <c r="H275" s="227" t="s">
        <v>19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200</v>
      </c>
      <c r="AU275" s="234" t="s">
        <v>82</v>
      </c>
      <c r="AV275" s="13" t="s">
        <v>80</v>
      </c>
      <c r="AW275" s="13" t="s">
        <v>33</v>
      </c>
      <c r="AX275" s="13" t="s">
        <v>72</v>
      </c>
      <c r="AY275" s="234" t="s">
        <v>188</v>
      </c>
    </row>
    <row r="276" s="14" customFormat="1">
      <c r="A276" s="14"/>
      <c r="B276" s="235"/>
      <c r="C276" s="236"/>
      <c r="D276" s="226" t="s">
        <v>200</v>
      </c>
      <c r="E276" s="237" t="s">
        <v>19</v>
      </c>
      <c r="F276" s="238" t="s">
        <v>520</v>
      </c>
      <c r="G276" s="236"/>
      <c r="H276" s="239">
        <v>14.642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200</v>
      </c>
      <c r="AU276" s="245" t="s">
        <v>82</v>
      </c>
      <c r="AV276" s="14" t="s">
        <v>82</v>
      </c>
      <c r="AW276" s="14" t="s">
        <v>33</v>
      </c>
      <c r="AX276" s="14" t="s">
        <v>80</v>
      </c>
      <c r="AY276" s="245" t="s">
        <v>188</v>
      </c>
    </row>
    <row r="277" s="2" customFormat="1" ht="16.5" customHeight="1">
      <c r="A277" s="40"/>
      <c r="B277" s="41"/>
      <c r="C277" s="257" t="s">
        <v>501</v>
      </c>
      <c r="D277" s="257" t="s">
        <v>300</v>
      </c>
      <c r="E277" s="258" t="s">
        <v>523</v>
      </c>
      <c r="F277" s="259" t="s">
        <v>524</v>
      </c>
      <c r="G277" s="260" t="s">
        <v>194</v>
      </c>
      <c r="H277" s="261">
        <v>17.57</v>
      </c>
      <c r="I277" s="262"/>
      <c r="J277" s="263">
        <f>ROUND(I277*H277,2)</f>
        <v>0</v>
      </c>
      <c r="K277" s="259" t="s">
        <v>195</v>
      </c>
      <c r="L277" s="264"/>
      <c r="M277" s="265" t="s">
        <v>19</v>
      </c>
      <c r="N277" s="266" t="s">
        <v>43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303</v>
      </c>
      <c r="AT277" s="217" t="s">
        <v>300</v>
      </c>
      <c r="AU277" s="217" t="s">
        <v>82</v>
      </c>
      <c r="AY277" s="19" t="s">
        <v>188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80</v>
      </c>
      <c r="BK277" s="218">
        <f>ROUND(I277*H277,2)</f>
        <v>0</v>
      </c>
      <c r="BL277" s="19" t="s">
        <v>124</v>
      </c>
      <c r="BM277" s="217" t="s">
        <v>645</v>
      </c>
    </row>
    <row r="278" s="14" customFormat="1">
      <c r="A278" s="14"/>
      <c r="B278" s="235"/>
      <c r="C278" s="236"/>
      <c r="D278" s="226" t="s">
        <v>200</v>
      </c>
      <c r="E278" s="236"/>
      <c r="F278" s="238" t="s">
        <v>646</v>
      </c>
      <c r="G278" s="236"/>
      <c r="H278" s="239">
        <v>17.57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200</v>
      </c>
      <c r="AU278" s="245" t="s">
        <v>82</v>
      </c>
      <c r="AV278" s="14" t="s">
        <v>82</v>
      </c>
      <c r="AW278" s="14" t="s">
        <v>4</v>
      </c>
      <c r="AX278" s="14" t="s">
        <v>80</v>
      </c>
      <c r="AY278" s="245" t="s">
        <v>188</v>
      </c>
    </row>
    <row r="279" s="2" customFormat="1" ht="16.5" customHeight="1">
      <c r="A279" s="40"/>
      <c r="B279" s="41"/>
      <c r="C279" s="206" t="s">
        <v>510</v>
      </c>
      <c r="D279" s="206" t="s">
        <v>191</v>
      </c>
      <c r="E279" s="207" t="s">
        <v>528</v>
      </c>
      <c r="F279" s="208" t="s">
        <v>529</v>
      </c>
      <c r="G279" s="209" t="s">
        <v>194</v>
      </c>
      <c r="H279" s="210">
        <v>119.27</v>
      </c>
      <c r="I279" s="211"/>
      <c r="J279" s="212">
        <f>ROUND(I279*H279,2)</f>
        <v>0</v>
      </c>
      <c r="K279" s="208" t="s">
        <v>195</v>
      </c>
      <c r="L279" s="46"/>
      <c r="M279" s="213" t="s">
        <v>19</v>
      </c>
      <c r="N279" s="214" t="s">
        <v>43</v>
      </c>
      <c r="O279" s="86"/>
      <c r="P279" s="215">
        <f>O279*H279</f>
        <v>0</v>
      </c>
      <c r="Q279" s="215">
        <v>0.00020000000000000001</v>
      </c>
      <c r="R279" s="215">
        <f>Q279*H279</f>
        <v>0.023854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124</v>
      </c>
      <c r="AT279" s="217" t="s">
        <v>191</v>
      </c>
      <c r="AU279" s="217" t="s">
        <v>82</v>
      </c>
      <c r="AY279" s="19" t="s">
        <v>188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124</v>
      </c>
      <c r="BM279" s="217" t="s">
        <v>647</v>
      </c>
    </row>
    <row r="280" s="2" customFormat="1">
      <c r="A280" s="40"/>
      <c r="B280" s="41"/>
      <c r="C280" s="42"/>
      <c r="D280" s="219" t="s">
        <v>198</v>
      </c>
      <c r="E280" s="42"/>
      <c r="F280" s="220" t="s">
        <v>531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198</v>
      </c>
      <c r="AU280" s="19" t="s">
        <v>82</v>
      </c>
    </row>
    <row r="281" s="2" customFormat="1" ht="24.15" customHeight="1">
      <c r="A281" s="40"/>
      <c r="B281" s="41"/>
      <c r="C281" s="206" t="s">
        <v>515</v>
      </c>
      <c r="D281" s="206" t="s">
        <v>191</v>
      </c>
      <c r="E281" s="207" t="s">
        <v>533</v>
      </c>
      <c r="F281" s="208" t="s">
        <v>534</v>
      </c>
      <c r="G281" s="209" t="s">
        <v>194</v>
      </c>
      <c r="H281" s="210">
        <v>119.27</v>
      </c>
      <c r="I281" s="211"/>
      <c r="J281" s="212">
        <f>ROUND(I281*H281,2)</f>
        <v>0</v>
      </c>
      <c r="K281" s="208" t="s">
        <v>195</v>
      </c>
      <c r="L281" s="46"/>
      <c r="M281" s="213" t="s">
        <v>19</v>
      </c>
      <c r="N281" s="214" t="s">
        <v>43</v>
      </c>
      <c r="O281" s="86"/>
      <c r="P281" s="215">
        <f>O281*H281</f>
        <v>0</v>
      </c>
      <c r="Q281" s="215">
        <v>0.00025999999999999998</v>
      </c>
      <c r="R281" s="215">
        <f>Q281*H281</f>
        <v>0.031010199999999995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124</v>
      </c>
      <c r="AT281" s="217" t="s">
        <v>191</v>
      </c>
      <c r="AU281" s="217" t="s">
        <v>82</v>
      </c>
      <c r="AY281" s="19" t="s">
        <v>188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124</v>
      </c>
      <c r="BM281" s="217" t="s">
        <v>648</v>
      </c>
    </row>
    <row r="282" s="2" customFormat="1">
      <c r="A282" s="40"/>
      <c r="B282" s="41"/>
      <c r="C282" s="42"/>
      <c r="D282" s="219" t="s">
        <v>198</v>
      </c>
      <c r="E282" s="42"/>
      <c r="F282" s="220" t="s">
        <v>536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198</v>
      </c>
      <c r="AU282" s="19" t="s">
        <v>82</v>
      </c>
    </row>
    <row r="283" s="2" customFormat="1" ht="24.15" customHeight="1">
      <c r="A283" s="40"/>
      <c r="B283" s="41"/>
      <c r="C283" s="206" t="s">
        <v>522</v>
      </c>
      <c r="D283" s="206" t="s">
        <v>191</v>
      </c>
      <c r="E283" s="207" t="s">
        <v>538</v>
      </c>
      <c r="F283" s="208" t="s">
        <v>539</v>
      </c>
      <c r="G283" s="209" t="s">
        <v>194</v>
      </c>
      <c r="H283" s="210">
        <v>119.27</v>
      </c>
      <c r="I283" s="211"/>
      <c r="J283" s="212">
        <f>ROUND(I283*H283,2)</f>
        <v>0</v>
      </c>
      <c r="K283" s="208" t="s">
        <v>195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2.0000000000000002E-05</v>
      </c>
      <c r="R283" s="215">
        <f>Q283*H283</f>
        <v>0.0023854000000000002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124</v>
      </c>
      <c r="AT283" s="217" t="s">
        <v>191</v>
      </c>
      <c r="AU283" s="217" t="s">
        <v>82</v>
      </c>
      <c r="AY283" s="19" t="s">
        <v>188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124</v>
      </c>
      <c r="BM283" s="217" t="s">
        <v>649</v>
      </c>
    </row>
    <row r="284" s="2" customFormat="1">
      <c r="A284" s="40"/>
      <c r="B284" s="41"/>
      <c r="C284" s="42"/>
      <c r="D284" s="219" t="s">
        <v>198</v>
      </c>
      <c r="E284" s="42"/>
      <c r="F284" s="220" t="s">
        <v>541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198</v>
      </c>
      <c r="AU284" s="19" t="s">
        <v>82</v>
      </c>
    </row>
    <row r="285" s="12" customFormat="1" ht="25.92" customHeight="1">
      <c r="A285" s="12"/>
      <c r="B285" s="190"/>
      <c r="C285" s="191"/>
      <c r="D285" s="192" t="s">
        <v>71</v>
      </c>
      <c r="E285" s="193" t="s">
        <v>542</v>
      </c>
      <c r="F285" s="193" t="s">
        <v>543</v>
      </c>
      <c r="G285" s="191"/>
      <c r="H285" s="191"/>
      <c r="I285" s="194"/>
      <c r="J285" s="195">
        <f>BK285</f>
        <v>0</v>
      </c>
      <c r="K285" s="191"/>
      <c r="L285" s="196"/>
      <c r="M285" s="197"/>
      <c r="N285" s="198"/>
      <c r="O285" s="198"/>
      <c r="P285" s="199">
        <f>P286</f>
        <v>0</v>
      </c>
      <c r="Q285" s="198"/>
      <c r="R285" s="199">
        <f>R286</f>
        <v>0</v>
      </c>
      <c r="S285" s="198"/>
      <c r="T285" s="200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1" t="s">
        <v>231</v>
      </c>
      <c r="AT285" s="202" t="s">
        <v>71</v>
      </c>
      <c r="AU285" s="202" t="s">
        <v>72</v>
      </c>
      <c r="AY285" s="201" t="s">
        <v>188</v>
      </c>
      <c r="BK285" s="203">
        <f>BK286</f>
        <v>0</v>
      </c>
    </row>
    <row r="286" s="12" customFormat="1" ht="22.8" customHeight="1">
      <c r="A286" s="12"/>
      <c r="B286" s="190"/>
      <c r="C286" s="191"/>
      <c r="D286" s="192" t="s">
        <v>71</v>
      </c>
      <c r="E286" s="204" t="s">
        <v>544</v>
      </c>
      <c r="F286" s="204" t="s">
        <v>545</v>
      </c>
      <c r="G286" s="191"/>
      <c r="H286" s="191"/>
      <c r="I286" s="194"/>
      <c r="J286" s="205">
        <f>BK286</f>
        <v>0</v>
      </c>
      <c r="K286" s="191"/>
      <c r="L286" s="196"/>
      <c r="M286" s="197"/>
      <c r="N286" s="198"/>
      <c r="O286" s="198"/>
      <c r="P286" s="199">
        <f>SUM(P287:P289)</f>
        <v>0</v>
      </c>
      <c r="Q286" s="198"/>
      <c r="R286" s="199">
        <f>SUM(R287:R289)</f>
        <v>0</v>
      </c>
      <c r="S286" s="198"/>
      <c r="T286" s="200">
        <f>SUM(T287:T289)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1" t="s">
        <v>231</v>
      </c>
      <c r="AT286" s="202" t="s">
        <v>71</v>
      </c>
      <c r="AU286" s="202" t="s">
        <v>80</v>
      </c>
      <c r="AY286" s="201" t="s">
        <v>188</v>
      </c>
      <c r="BK286" s="203">
        <f>SUM(BK287:BK289)</f>
        <v>0</v>
      </c>
    </row>
    <row r="287" s="2" customFormat="1" ht="16.5" customHeight="1">
      <c r="A287" s="40"/>
      <c r="B287" s="41"/>
      <c r="C287" s="206" t="s">
        <v>527</v>
      </c>
      <c r="D287" s="206" t="s">
        <v>191</v>
      </c>
      <c r="E287" s="207" t="s">
        <v>650</v>
      </c>
      <c r="F287" s="208" t="s">
        <v>651</v>
      </c>
      <c r="G287" s="209" t="s">
        <v>478</v>
      </c>
      <c r="H287" s="210">
        <v>1</v>
      </c>
      <c r="I287" s="211"/>
      <c r="J287" s="212">
        <f>ROUND(I287*H287,2)</f>
        <v>0</v>
      </c>
      <c r="K287" s="208" t="s">
        <v>19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196</v>
      </c>
      <c r="AT287" s="217" t="s">
        <v>191</v>
      </c>
      <c r="AU287" s="217" t="s">
        <v>82</v>
      </c>
      <c r="AY287" s="19" t="s">
        <v>188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196</v>
      </c>
      <c r="BM287" s="217" t="s">
        <v>652</v>
      </c>
    </row>
    <row r="288" s="2" customFormat="1" ht="16.5" customHeight="1">
      <c r="A288" s="40"/>
      <c r="B288" s="41"/>
      <c r="C288" s="206" t="s">
        <v>532</v>
      </c>
      <c r="D288" s="206" t="s">
        <v>191</v>
      </c>
      <c r="E288" s="207" t="s">
        <v>653</v>
      </c>
      <c r="F288" s="208" t="s">
        <v>654</v>
      </c>
      <c r="G288" s="209" t="s">
        <v>478</v>
      </c>
      <c r="H288" s="210">
        <v>1</v>
      </c>
      <c r="I288" s="211"/>
      <c r="J288" s="212">
        <f>ROUND(I288*H288,2)</f>
        <v>0</v>
      </c>
      <c r="K288" s="208" t="s">
        <v>19</v>
      </c>
      <c r="L288" s="46"/>
      <c r="M288" s="213" t="s">
        <v>19</v>
      </c>
      <c r="N288" s="214" t="s">
        <v>43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196</v>
      </c>
      <c r="AT288" s="217" t="s">
        <v>191</v>
      </c>
      <c r="AU288" s="217" t="s">
        <v>82</v>
      </c>
      <c r="AY288" s="19" t="s">
        <v>188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80</v>
      </c>
      <c r="BK288" s="218">
        <f>ROUND(I288*H288,2)</f>
        <v>0</v>
      </c>
      <c r="BL288" s="19" t="s">
        <v>196</v>
      </c>
      <c r="BM288" s="217" t="s">
        <v>655</v>
      </c>
    </row>
    <row r="289" s="2" customFormat="1" ht="21.75" customHeight="1">
      <c r="A289" s="40"/>
      <c r="B289" s="41"/>
      <c r="C289" s="206" t="s">
        <v>537</v>
      </c>
      <c r="D289" s="206" t="s">
        <v>191</v>
      </c>
      <c r="E289" s="207" t="s">
        <v>547</v>
      </c>
      <c r="F289" s="208" t="s">
        <v>548</v>
      </c>
      <c r="G289" s="209" t="s">
        <v>478</v>
      </c>
      <c r="H289" s="210">
        <v>1</v>
      </c>
      <c r="I289" s="211"/>
      <c r="J289" s="212">
        <f>ROUND(I289*H289,2)</f>
        <v>0</v>
      </c>
      <c r="K289" s="208" t="s">
        <v>19</v>
      </c>
      <c r="L289" s="46"/>
      <c r="M289" s="268" t="s">
        <v>19</v>
      </c>
      <c r="N289" s="269" t="s">
        <v>43</v>
      </c>
      <c r="O289" s="270"/>
      <c r="P289" s="271">
        <f>O289*H289</f>
        <v>0</v>
      </c>
      <c r="Q289" s="271">
        <v>0</v>
      </c>
      <c r="R289" s="271">
        <f>Q289*H289</f>
        <v>0</v>
      </c>
      <c r="S289" s="271">
        <v>0</v>
      </c>
      <c r="T289" s="272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196</v>
      </c>
      <c r="AT289" s="217" t="s">
        <v>191</v>
      </c>
      <c r="AU289" s="217" t="s">
        <v>82</v>
      </c>
      <c r="AY289" s="19" t="s">
        <v>188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80</v>
      </c>
      <c r="BK289" s="218">
        <f>ROUND(I289*H289,2)</f>
        <v>0</v>
      </c>
      <c r="BL289" s="19" t="s">
        <v>196</v>
      </c>
      <c r="BM289" s="217" t="s">
        <v>656</v>
      </c>
    </row>
    <row r="290" s="2" customFormat="1" ht="6.96" customHeight="1">
      <c r="A290" s="40"/>
      <c r="B290" s="61"/>
      <c r="C290" s="62"/>
      <c r="D290" s="62"/>
      <c r="E290" s="62"/>
      <c r="F290" s="62"/>
      <c r="G290" s="62"/>
      <c r="H290" s="62"/>
      <c r="I290" s="62"/>
      <c r="J290" s="62"/>
      <c r="K290" s="62"/>
      <c r="L290" s="46"/>
      <c r="M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</sheetData>
  <sheetProtection sheet="1" autoFilter="0" formatColumns="0" formatRows="0" objects="1" scenarios="1" spinCount="100000" saltValue="qoRXms9oPh3qlTE5DjwaaWU6JjhEJelwyAUcDN3J2OeLBlr2JciNsqSac4Q5vTi/T31ztg3vlKYkuVENqZYQcw==" hashValue="6Nf3jQZQg7KpQUZOarNNyqlXz41b0Qpn+Akc0Mg0VA2jV/cGKy+6oKlefeS0XiB8JnOlp//3Aye6CSjUBNwJHw==" algorithmName="SHA-512" password="80EB"/>
  <autoFilter ref="C91:K28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612325411"/>
    <hyperlink ref="F105" r:id="rId2" display="https://podminky.urs.cz/item/CS_URS_2024_01/612325412"/>
    <hyperlink ref="F112" r:id="rId3" display="https://podminky.urs.cz/item/CS_URS_2024_01/612131121"/>
    <hyperlink ref="F119" r:id="rId4" display="https://podminky.urs.cz/item/CS_URS_2024_01/612311131"/>
    <hyperlink ref="F123" r:id="rId5" display="https://podminky.urs.cz/item/CS_URS_2024_01/978013121"/>
    <hyperlink ref="F132" r:id="rId6" display="https://podminky.urs.cz/item/CS_URS_2024_01/978013141"/>
    <hyperlink ref="F141" r:id="rId7" display="https://podminky.urs.cz/item/CS_URS_2024_01/949101111"/>
    <hyperlink ref="F147" r:id="rId8" display="https://podminky.urs.cz/item/CS_URS_2024_01/952901111"/>
    <hyperlink ref="F151" r:id="rId9" display="https://podminky.urs.cz/item/CS_URS_2024_01/997002611"/>
    <hyperlink ref="F153" r:id="rId10" display="https://podminky.urs.cz/item/CS_URS_2024_01/997013212"/>
    <hyperlink ref="F155" r:id="rId11" display="https://podminky.urs.cz/item/CS_URS_2024_01/997013501"/>
    <hyperlink ref="F157" r:id="rId12" display="https://podminky.urs.cz/item/CS_URS_2024_01/997013509"/>
    <hyperlink ref="F160" r:id="rId13" display="https://podminky.urs.cz/item/CS_URS_2024_01/997013631"/>
    <hyperlink ref="F163" r:id="rId14" display="https://podminky.urs.cz/item/CS_URS_2024_01/998018002"/>
    <hyperlink ref="F167" r:id="rId15" display="https://podminky.urs.cz/item/CS_URS_2024_01/763131411"/>
    <hyperlink ref="F171" r:id="rId16" display="https://podminky.urs.cz/item/CS_URS_2024_01/998763402"/>
    <hyperlink ref="F175" r:id="rId17" display="https://podminky.urs.cz/item/CS_URS_2024_01/766691914"/>
    <hyperlink ref="F177" r:id="rId18" display="https://podminky.urs.cz/item/CS_URS_2024_01/766660002"/>
    <hyperlink ref="F180" r:id="rId19" display="https://podminky.urs.cz/item/CS_URS_2024_01/766660729"/>
    <hyperlink ref="F183" r:id="rId20" display="https://podminky.urs.cz/item/CS_URS_2024_01/766660728"/>
    <hyperlink ref="F186" r:id="rId21" display="https://podminky.urs.cz/item/CS_URS_2024_01/998766202"/>
    <hyperlink ref="F189" r:id="rId22" display="https://podminky.urs.cz/item/CS_URS_2024_01/776201811"/>
    <hyperlink ref="F195" r:id="rId23" display="https://podminky.urs.cz/item/CS_URS_2024_01/776410811"/>
    <hyperlink ref="F198" r:id="rId24" display="https://podminky.urs.cz/item/CS_URS_2024_01/776111117"/>
    <hyperlink ref="F200" r:id="rId25" display="https://podminky.urs.cz/item/CS_URS_2024_01/776111311"/>
    <hyperlink ref="F202" r:id="rId26" display="https://podminky.urs.cz/item/CS_URS_2024_01/776121112"/>
    <hyperlink ref="F209" r:id="rId27" display="https://podminky.urs.cz/item/CS_URS_2024_01/776141113"/>
    <hyperlink ref="F211" r:id="rId28" display="https://podminky.urs.cz/item/CS_URS_2024_01/776231111"/>
    <hyperlink ref="F215" r:id="rId29" display="https://podminky.urs.cz/item/CS_URS_2024_01/776411111"/>
    <hyperlink ref="F219" r:id="rId30" display="https://podminky.urs.cz/item/CS_URS_2024_01/776421312"/>
    <hyperlink ref="F223" r:id="rId31" display="https://podminky.urs.cz/item/CS_URS_2024_01/998776202"/>
    <hyperlink ref="F226" r:id="rId32" display="https://podminky.urs.cz/item/CS_URS_2024_01/783306801"/>
    <hyperlink ref="F230" r:id="rId33" display="https://podminky.urs.cz/item/CS_URS_2024_01/783315101"/>
    <hyperlink ref="F232" r:id="rId34" display="https://podminky.urs.cz/item/CS_URS_2024_01/783317101"/>
    <hyperlink ref="F234" r:id="rId35" display="https://podminky.urs.cz/item/CS_URS_2024_01/783806805"/>
    <hyperlink ref="F242" r:id="rId36" display="https://podminky.urs.cz/item/CS_URS_2024_01/783801403"/>
    <hyperlink ref="F251" r:id="rId37" display="https://podminky.urs.cz/item/CS_URS_2024_01/784121001"/>
    <hyperlink ref="F261" r:id="rId38" display="https://podminky.urs.cz/item/CS_URS_2024_01/784111001"/>
    <hyperlink ref="F268" r:id="rId39" display="https://podminky.urs.cz/item/CS_URS_2024_01/784171001"/>
    <hyperlink ref="F274" r:id="rId40" display="https://podminky.urs.cz/item/CS_URS_2024_01/784171111"/>
    <hyperlink ref="F280" r:id="rId41" display="https://podminky.urs.cz/item/CS_URS_2024_01/784181121"/>
    <hyperlink ref="F282" r:id="rId42" display="https://podminky.urs.cz/item/CS_URS_2024_01/784211101"/>
    <hyperlink ref="F284" r:id="rId43" display="https://podminky.urs.cz/item/CS_URS_2024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657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ROUND((SUM(BE92:BE289)),  2)</f>
        <v>0</v>
      </c>
      <c r="G33" s="40"/>
      <c r="H33" s="40"/>
      <c r="I33" s="150">
        <v>0.20999999999999999</v>
      </c>
      <c r="J33" s="149">
        <f>ROUND(((SUM(BE92:BE289))*I33),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ROUND((SUM(BF92:BF289)),  2)</f>
        <v>0</v>
      </c>
      <c r="G34" s="40"/>
      <c r="H34" s="40"/>
      <c r="I34" s="150">
        <v>0.14999999999999999</v>
      </c>
      <c r="J34" s="149">
        <f>ROUND(((SUM(BF92:BF289))*I34),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ROUND((SUM(BG92:BG289)),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ROUND((SUM(BH92:BH289)),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ROUND((SUM(BI92:BI289)),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m.č. 205 -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160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161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162</v>
      </c>
      <c r="E62" s="176"/>
      <c r="F62" s="176"/>
      <c r="G62" s="176"/>
      <c r="H62" s="176"/>
      <c r="I62" s="176"/>
      <c r="J62" s="177">
        <f>J120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163</v>
      </c>
      <c r="E63" s="176"/>
      <c r="F63" s="176"/>
      <c r="G63" s="176"/>
      <c r="H63" s="176"/>
      <c r="I63" s="176"/>
      <c r="J63" s="177">
        <f>J149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164</v>
      </c>
      <c r="E64" s="176"/>
      <c r="F64" s="176"/>
      <c r="G64" s="176"/>
      <c r="H64" s="176"/>
      <c r="I64" s="176"/>
      <c r="J64" s="177">
        <f>J161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165</v>
      </c>
      <c r="E65" s="170"/>
      <c r="F65" s="170"/>
      <c r="G65" s="170"/>
      <c r="H65" s="170"/>
      <c r="I65" s="170"/>
      <c r="J65" s="171">
        <f>J164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166</v>
      </c>
      <c r="E66" s="176"/>
      <c r="F66" s="176"/>
      <c r="G66" s="176"/>
      <c r="H66" s="176"/>
      <c r="I66" s="176"/>
      <c r="J66" s="177">
        <f>J165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167</v>
      </c>
      <c r="E67" s="176"/>
      <c r="F67" s="176"/>
      <c r="G67" s="176"/>
      <c r="H67" s="176"/>
      <c r="I67" s="176"/>
      <c r="J67" s="177">
        <f>J172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168</v>
      </c>
      <c r="E68" s="176"/>
      <c r="F68" s="176"/>
      <c r="G68" s="176"/>
      <c r="H68" s="176"/>
      <c r="I68" s="176"/>
      <c r="J68" s="177">
        <f>J187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169</v>
      </c>
      <c r="E69" s="176"/>
      <c r="F69" s="176"/>
      <c r="G69" s="176"/>
      <c r="H69" s="176"/>
      <c r="I69" s="176"/>
      <c r="J69" s="177">
        <f>J224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170</v>
      </c>
      <c r="E70" s="176"/>
      <c r="F70" s="176"/>
      <c r="G70" s="176"/>
      <c r="H70" s="176"/>
      <c r="I70" s="176"/>
      <c r="J70" s="177">
        <f>J249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171</v>
      </c>
      <c r="E71" s="170"/>
      <c r="F71" s="170"/>
      <c r="G71" s="170"/>
      <c r="H71" s="170"/>
      <c r="I71" s="170"/>
      <c r="J71" s="171">
        <f>J285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172</v>
      </c>
      <c r="E72" s="176"/>
      <c r="F72" s="176"/>
      <c r="G72" s="176"/>
      <c r="H72" s="176"/>
      <c r="I72" s="176"/>
      <c r="J72" s="177">
        <f>J286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ZŠ Pionýrů, Sokolov - Oprava elektroinstalace učeben v 2.NP 2. stupně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03 - m.č. 205 - stavební část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Sokolov, Pionýrů 1614</v>
      </c>
      <c r="G86" s="42"/>
      <c r="H86" s="42"/>
      <c r="I86" s="34" t="s">
        <v>23</v>
      </c>
      <c r="J86" s="74" t="str">
        <f>IF(J12="","",J12)</f>
        <v>8. 2. 2024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Město Sokolov</v>
      </c>
      <c r="G88" s="42"/>
      <c r="H88" s="42"/>
      <c r="I88" s="34" t="s">
        <v>31</v>
      </c>
      <c r="J88" s="38" t="str">
        <f>E21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Michal Kubelka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174</v>
      </c>
      <c r="D91" s="182" t="s">
        <v>57</v>
      </c>
      <c r="E91" s="182" t="s">
        <v>53</v>
      </c>
      <c r="F91" s="182" t="s">
        <v>54</v>
      </c>
      <c r="G91" s="182" t="s">
        <v>175</v>
      </c>
      <c r="H91" s="182" t="s">
        <v>176</v>
      </c>
      <c r="I91" s="182" t="s">
        <v>177</v>
      </c>
      <c r="J91" s="182" t="s">
        <v>158</v>
      </c>
      <c r="K91" s="183" t="s">
        <v>178</v>
      </c>
      <c r="L91" s="184"/>
      <c r="M91" s="94" t="s">
        <v>19</v>
      </c>
      <c r="N91" s="95" t="s">
        <v>42</v>
      </c>
      <c r="O91" s="95" t="s">
        <v>179</v>
      </c>
      <c r="P91" s="95" t="s">
        <v>180</v>
      </c>
      <c r="Q91" s="95" t="s">
        <v>181</v>
      </c>
      <c r="R91" s="95" t="s">
        <v>182</v>
      </c>
      <c r="S91" s="95" t="s">
        <v>183</v>
      </c>
      <c r="T91" s="96" t="s">
        <v>184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185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P93+P164+P285</f>
        <v>0</v>
      </c>
      <c r="Q92" s="98"/>
      <c r="R92" s="187">
        <f>R93+R164+R285</f>
        <v>3.2853432199999997</v>
      </c>
      <c r="S92" s="98"/>
      <c r="T92" s="188">
        <f>T93+T164+T285</f>
        <v>0.9055441500000001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89">
        <f>BK93+BK164+BK285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186</v>
      </c>
      <c r="F93" s="193" t="s">
        <v>187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P94+P120+P149+P161</f>
        <v>0</v>
      </c>
      <c r="Q93" s="198"/>
      <c r="R93" s="199">
        <f>R94+R120+R149+R161</f>
        <v>1.35960309</v>
      </c>
      <c r="S93" s="198"/>
      <c r="T93" s="200">
        <f>T94+T120+T149+T161</f>
        <v>0.69812000000000007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188</v>
      </c>
      <c r="BK93" s="203">
        <f>BK94+BK120+BK149+BK161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189</v>
      </c>
      <c r="F94" s="204" t="s">
        <v>190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SUM(P95:P119)</f>
        <v>0</v>
      </c>
      <c r="Q94" s="198"/>
      <c r="R94" s="199">
        <f>SUM(R95:R119)</f>
        <v>1.34907278</v>
      </c>
      <c r="S94" s="198"/>
      <c r="T94" s="200">
        <f>SUM(T95:T119)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188</v>
      </c>
      <c r="BK94" s="203">
        <f>SUM(BK95:BK119)</f>
        <v>0</v>
      </c>
    </row>
    <row r="95" s="2" customFormat="1" ht="24.15" customHeight="1">
      <c r="A95" s="40"/>
      <c r="B95" s="41"/>
      <c r="C95" s="206" t="s">
        <v>80</v>
      </c>
      <c r="D95" s="206" t="s">
        <v>191</v>
      </c>
      <c r="E95" s="207" t="s">
        <v>192</v>
      </c>
      <c r="F95" s="208" t="s">
        <v>193</v>
      </c>
      <c r="G95" s="209" t="s">
        <v>194</v>
      </c>
      <c r="H95" s="210">
        <v>60.905000000000001</v>
      </c>
      <c r="I95" s="211"/>
      <c r="J95" s="212">
        <f>ROUND(I95*H95,2)</f>
        <v>0</v>
      </c>
      <c r="K95" s="208" t="s">
        <v>195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0.0051999999999999998</v>
      </c>
      <c r="R95" s="215">
        <f>Q95*H95</f>
        <v>0.31670599999999999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196</v>
      </c>
      <c r="AT95" s="217" t="s">
        <v>191</v>
      </c>
      <c r="AU95" s="217" t="s">
        <v>82</v>
      </c>
      <c r="AY95" s="19" t="s">
        <v>188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196</v>
      </c>
      <c r="BM95" s="217" t="s">
        <v>658</v>
      </c>
    </row>
    <row r="96" s="2" customFormat="1">
      <c r="A96" s="40"/>
      <c r="B96" s="41"/>
      <c r="C96" s="42"/>
      <c r="D96" s="219" t="s">
        <v>198</v>
      </c>
      <c r="E96" s="42"/>
      <c r="F96" s="220" t="s">
        <v>199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198</v>
      </c>
      <c r="AU96" s="19" t="s">
        <v>82</v>
      </c>
    </row>
    <row r="97" s="13" customFormat="1">
      <c r="A97" s="13"/>
      <c r="B97" s="224"/>
      <c r="C97" s="225"/>
      <c r="D97" s="226" t="s">
        <v>200</v>
      </c>
      <c r="E97" s="227" t="s">
        <v>19</v>
      </c>
      <c r="F97" s="228" t="s">
        <v>236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200</v>
      </c>
      <c r="AU97" s="234" t="s">
        <v>82</v>
      </c>
      <c r="AV97" s="13" t="s">
        <v>80</v>
      </c>
      <c r="AW97" s="13" t="s">
        <v>33</v>
      </c>
      <c r="AX97" s="13" t="s">
        <v>72</v>
      </c>
      <c r="AY97" s="234" t="s">
        <v>188</v>
      </c>
    </row>
    <row r="98" s="14" customFormat="1">
      <c r="A98" s="14"/>
      <c r="B98" s="235"/>
      <c r="C98" s="236"/>
      <c r="D98" s="226" t="s">
        <v>200</v>
      </c>
      <c r="E98" s="237" t="s">
        <v>19</v>
      </c>
      <c r="F98" s="238" t="s">
        <v>659</v>
      </c>
      <c r="G98" s="236"/>
      <c r="H98" s="239">
        <v>61.113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200</v>
      </c>
      <c r="AU98" s="245" t="s">
        <v>82</v>
      </c>
      <c r="AV98" s="14" t="s">
        <v>82</v>
      </c>
      <c r="AW98" s="14" t="s">
        <v>33</v>
      </c>
      <c r="AX98" s="14" t="s">
        <v>72</v>
      </c>
      <c r="AY98" s="245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204</v>
      </c>
      <c r="G99" s="236"/>
      <c r="H99" s="239">
        <v>-10.23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4" customFormat="1">
      <c r="A100" s="14"/>
      <c r="B100" s="235"/>
      <c r="C100" s="236"/>
      <c r="D100" s="226" t="s">
        <v>200</v>
      </c>
      <c r="E100" s="237" t="s">
        <v>19</v>
      </c>
      <c r="F100" s="238" t="s">
        <v>553</v>
      </c>
      <c r="G100" s="236"/>
      <c r="H100" s="239">
        <v>4.1340000000000003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200</v>
      </c>
      <c r="AU100" s="245" t="s">
        <v>82</v>
      </c>
      <c r="AV100" s="14" t="s">
        <v>82</v>
      </c>
      <c r="AW100" s="14" t="s">
        <v>33</v>
      </c>
      <c r="AX100" s="14" t="s">
        <v>72</v>
      </c>
      <c r="AY100" s="245" t="s">
        <v>188</v>
      </c>
    </row>
    <row r="101" s="14" customFormat="1">
      <c r="A101" s="14"/>
      <c r="B101" s="235"/>
      <c r="C101" s="236"/>
      <c r="D101" s="226" t="s">
        <v>200</v>
      </c>
      <c r="E101" s="237" t="s">
        <v>19</v>
      </c>
      <c r="F101" s="238" t="s">
        <v>554</v>
      </c>
      <c r="G101" s="236"/>
      <c r="H101" s="239">
        <v>-0.5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200</v>
      </c>
      <c r="AU101" s="245" t="s">
        <v>82</v>
      </c>
      <c r="AV101" s="14" t="s">
        <v>82</v>
      </c>
      <c r="AW101" s="14" t="s">
        <v>33</v>
      </c>
      <c r="AX101" s="14" t="s">
        <v>72</v>
      </c>
      <c r="AY101" s="245" t="s">
        <v>188</v>
      </c>
    </row>
    <row r="102" s="14" customFormat="1">
      <c r="A102" s="14"/>
      <c r="B102" s="235"/>
      <c r="C102" s="236"/>
      <c r="D102" s="226" t="s">
        <v>200</v>
      </c>
      <c r="E102" s="237" t="s">
        <v>19</v>
      </c>
      <c r="F102" s="238" t="s">
        <v>660</v>
      </c>
      <c r="G102" s="236"/>
      <c r="H102" s="239">
        <v>6.3879999999999999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200</v>
      </c>
      <c r="AU102" s="245" t="s">
        <v>82</v>
      </c>
      <c r="AV102" s="14" t="s">
        <v>82</v>
      </c>
      <c r="AW102" s="14" t="s">
        <v>33</v>
      </c>
      <c r="AX102" s="14" t="s">
        <v>72</v>
      </c>
      <c r="AY102" s="245" t="s">
        <v>188</v>
      </c>
    </row>
    <row r="103" s="15" customFormat="1">
      <c r="A103" s="15"/>
      <c r="B103" s="246"/>
      <c r="C103" s="247"/>
      <c r="D103" s="226" t="s">
        <v>200</v>
      </c>
      <c r="E103" s="248" t="s">
        <v>19</v>
      </c>
      <c r="F103" s="249" t="s">
        <v>206</v>
      </c>
      <c r="G103" s="247"/>
      <c r="H103" s="250">
        <v>60.904999999999994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200</v>
      </c>
      <c r="AU103" s="256" t="s">
        <v>82</v>
      </c>
      <c r="AV103" s="15" t="s">
        <v>196</v>
      </c>
      <c r="AW103" s="15" t="s">
        <v>33</v>
      </c>
      <c r="AX103" s="15" t="s">
        <v>80</v>
      </c>
      <c r="AY103" s="256" t="s">
        <v>188</v>
      </c>
    </row>
    <row r="104" s="2" customFormat="1" ht="24.15" customHeight="1">
      <c r="A104" s="40"/>
      <c r="B104" s="41"/>
      <c r="C104" s="206" t="s">
        <v>82</v>
      </c>
      <c r="D104" s="206" t="s">
        <v>191</v>
      </c>
      <c r="E104" s="207" t="s">
        <v>207</v>
      </c>
      <c r="F104" s="208" t="s">
        <v>208</v>
      </c>
      <c r="G104" s="209" t="s">
        <v>194</v>
      </c>
      <c r="H104" s="210">
        <v>45.450000000000003</v>
      </c>
      <c r="I104" s="211"/>
      <c r="J104" s="212">
        <f>ROUND(I104*H104,2)</f>
        <v>0</v>
      </c>
      <c r="K104" s="208" t="s">
        <v>195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0.015599999999999999</v>
      </c>
      <c r="R104" s="215">
        <f>Q104*H104</f>
        <v>0.70901999999999998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196</v>
      </c>
      <c r="AT104" s="217" t="s">
        <v>191</v>
      </c>
      <c r="AU104" s="217" t="s">
        <v>82</v>
      </c>
      <c r="AY104" s="19" t="s">
        <v>188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196</v>
      </c>
      <c r="BM104" s="217" t="s">
        <v>661</v>
      </c>
    </row>
    <row r="105" s="2" customFormat="1">
      <c r="A105" s="40"/>
      <c r="B105" s="41"/>
      <c r="C105" s="42"/>
      <c r="D105" s="219" t="s">
        <v>198</v>
      </c>
      <c r="E105" s="42"/>
      <c r="F105" s="220" t="s">
        <v>210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198</v>
      </c>
      <c r="AU105" s="19" t="s">
        <v>82</v>
      </c>
    </row>
    <row r="106" s="13" customFormat="1">
      <c r="A106" s="13"/>
      <c r="B106" s="224"/>
      <c r="C106" s="225"/>
      <c r="D106" s="226" t="s">
        <v>200</v>
      </c>
      <c r="E106" s="227" t="s">
        <v>19</v>
      </c>
      <c r="F106" s="228" t="s">
        <v>211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200</v>
      </c>
      <c r="AU106" s="234" t="s">
        <v>82</v>
      </c>
      <c r="AV106" s="13" t="s">
        <v>80</v>
      </c>
      <c r="AW106" s="13" t="s">
        <v>33</v>
      </c>
      <c r="AX106" s="13" t="s">
        <v>72</v>
      </c>
      <c r="AY106" s="234" t="s">
        <v>188</v>
      </c>
    </row>
    <row r="107" s="14" customFormat="1">
      <c r="A107" s="14"/>
      <c r="B107" s="235"/>
      <c r="C107" s="236"/>
      <c r="D107" s="226" t="s">
        <v>200</v>
      </c>
      <c r="E107" s="237" t="s">
        <v>19</v>
      </c>
      <c r="F107" s="238" t="s">
        <v>662</v>
      </c>
      <c r="G107" s="236"/>
      <c r="H107" s="239">
        <v>47.969999999999999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200</v>
      </c>
      <c r="AU107" s="245" t="s">
        <v>82</v>
      </c>
      <c r="AV107" s="14" t="s">
        <v>82</v>
      </c>
      <c r="AW107" s="14" t="s">
        <v>33</v>
      </c>
      <c r="AX107" s="14" t="s">
        <v>72</v>
      </c>
      <c r="AY107" s="245" t="s">
        <v>188</v>
      </c>
    </row>
    <row r="108" s="14" customFormat="1">
      <c r="A108" s="14"/>
      <c r="B108" s="235"/>
      <c r="C108" s="236"/>
      <c r="D108" s="226" t="s">
        <v>200</v>
      </c>
      <c r="E108" s="237" t="s">
        <v>19</v>
      </c>
      <c r="F108" s="238" t="s">
        <v>214</v>
      </c>
      <c r="G108" s="236"/>
      <c r="H108" s="239">
        <v>-3.96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200</v>
      </c>
      <c r="AU108" s="245" t="s">
        <v>82</v>
      </c>
      <c r="AV108" s="14" t="s">
        <v>82</v>
      </c>
      <c r="AW108" s="14" t="s">
        <v>33</v>
      </c>
      <c r="AX108" s="14" t="s">
        <v>72</v>
      </c>
      <c r="AY108" s="245" t="s">
        <v>188</v>
      </c>
    </row>
    <row r="109" s="14" customFormat="1">
      <c r="A109" s="14"/>
      <c r="B109" s="235"/>
      <c r="C109" s="236"/>
      <c r="D109" s="226" t="s">
        <v>200</v>
      </c>
      <c r="E109" s="237" t="s">
        <v>19</v>
      </c>
      <c r="F109" s="238" t="s">
        <v>663</v>
      </c>
      <c r="G109" s="236"/>
      <c r="H109" s="239">
        <v>1.44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200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188</v>
      </c>
    </row>
    <row r="110" s="15" customFormat="1">
      <c r="A110" s="15"/>
      <c r="B110" s="246"/>
      <c r="C110" s="247"/>
      <c r="D110" s="226" t="s">
        <v>200</v>
      </c>
      <c r="E110" s="248" t="s">
        <v>19</v>
      </c>
      <c r="F110" s="249" t="s">
        <v>206</v>
      </c>
      <c r="G110" s="247"/>
      <c r="H110" s="250">
        <v>45.449999999999996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200</v>
      </c>
      <c r="AU110" s="256" t="s">
        <v>82</v>
      </c>
      <c r="AV110" s="15" t="s">
        <v>196</v>
      </c>
      <c r="AW110" s="15" t="s">
        <v>33</v>
      </c>
      <c r="AX110" s="15" t="s">
        <v>80</v>
      </c>
      <c r="AY110" s="256" t="s">
        <v>188</v>
      </c>
    </row>
    <row r="111" s="2" customFormat="1" ht="16.5" customHeight="1">
      <c r="A111" s="40"/>
      <c r="B111" s="41"/>
      <c r="C111" s="206" t="s">
        <v>216</v>
      </c>
      <c r="D111" s="206" t="s">
        <v>191</v>
      </c>
      <c r="E111" s="207" t="s">
        <v>217</v>
      </c>
      <c r="F111" s="208" t="s">
        <v>218</v>
      </c>
      <c r="G111" s="209" t="s">
        <v>194</v>
      </c>
      <c r="H111" s="210">
        <v>75.903000000000006</v>
      </c>
      <c r="I111" s="211"/>
      <c r="J111" s="212">
        <f>ROUND(I111*H111,2)</f>
        <v>0</v>
      </c>
      <c r="K111" s="208" t="s">
        <v>195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0.00025999999999999998</v>
      </c>
      <c r="R111" s="215">
        <f>Q111*H111</f>
        <v>0.01973478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196</v>
      </c>
      <c r="AT111" s="217" t="s">
        <v>191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664</v>
      </c>
    </row>
    <row r="112" s="2" customFormat="1">
      <c r="A112" s="40"/>
      <c r="B112" s="41"/>
      <c r="C112" s="42"/>
      <c r="D112" s="219" t="s">
        <v>198</v>
      </c>
      <c r="E112" s="42"/>
      <c r="F112" s="220" t="s">
        <v>220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198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221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665</v>
      </c>
      <c r="G114" s="236"/>
      <c r="H114" s="239">
        <v>30.452999999999999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3" customFormat="1">
      <c r="A115" s="13"/>
      <c r="B115" s="224"/>
      <c r="C115" s="225"/>
      <c r="D115" s="226" t="s">
        <v>200</v>
      </c>
      <c r="E115" s="227" t="s">
        <v>19</v>
      </c>
      <c r="F115" s="228" t="s">
        <v>223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200</v>
      </c>
      <c r="AU115" s="234" t="s">
        <v>82</v>
      </c>
      <c r="AV115" s="13" t="s">
        <v>80</v>
      </c>
      <c r="AW115" s="13" t="s">
        <v>33</v>
      </c>
      <c r="AX115" s="13" t="s">
        <v>72</v>
      </c>
      <c r="AY115" s="234" t="s">
        <v>188</v>
      </c>
    </row>
    <row r="116" s="14" customFormat="1">
      <c r="A116" s="14"/>
      <c r="B116" s="235"/>
      <c r="C116" s="236"/>
      <c r="D116" s="226" t="s">
        <v>200</v>
      </c>
      <c r="E116" s="237" t="s">
        <v>19</v>
      </c>
      <c r="F116" s="238" t="s">
        <v>666</v>
      </c>
      <c r="G116" s="236"/>
      <c r="H116" s="239">
        <v>45.450000000000003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200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188</v>
      </c>
    </row>
    <row r="117" s="15" customFormat="1">
      <c r="A117" s="15"/>
      <c r="B117" s="246"/>
      <c r="C117" s="247"/>
      <c r="D117" s="226" t="s">
        <v>200</v>
      </c>
      <c r="E117" s="248" t="s">
        <v>19</v>
      </c>
      <c r="F117" s="249" t="s">
        <v>206</v>
      </c>
      <c r="G117" s="247"/>
      <c r="H117" s="250">
        <v>75.903000000000006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200</v>
      </c>
      <c r="AU117" s="256" t="s">
        <v>82</v>
      </c>
      <c r="AV117" s="15" t="s">
        <v>196</v>
      </c>
      <c r="AW117" s="15" t="s">
        <v>33</v>
      </c>
      <c r="AX117" s="15" t="s">
        <v>80</v>
      </c>
      <c r="AY117" s="256" t="s">
        <v>188</v>
      </c>
    </row>
    <row r="118" s="2" customFormat="1" ht="16.5" customHeight="1">
      <c r="A118" s="40"/>
      <c r="B118" s="41"/>
      <c r="C118" s="206" t="s">
        <v>196</v>
      </c>
      <c r="D118" s="206" t="s">
        <v>191</v>
      </c>
      <c r="E118" s="207" t="s">
        <v>225</v>
      </c>
      <c r="F118" s="208" t="s">
        <v>226</v>
      </c>
      <c r="G118" s="209" t="s">
        <v>194</v>
      </c>
      <c r="H118" s="210">
        <v>75.903000000000006</v>
      </c>
      <c r="I118" s="211"/>
      <c r="J118" s="212">
        <f>ROUND(I118*H118,2)</f>
        <v>0</v>
      </c>
      <c r="K118" s="208" t="s">
        <v>195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0.0040000000000000001</v>
      </c>
      <c r="R118" s="215">
        <f>Q118*H118</f>
        <v>0.30361200000000005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196</v>
      </c>
      <c r="AT118" s="217" t="s">
        <v>191</v>
      </c>
      <c r="AU118" s="217" t="s">
        <v>82</v>
      </c>
      <c r="AY118" s="19" t="s">
        <v>188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196</v>
      </c>
      <c r="BM118" s="217" t="s">
        <v>667</v>
      </c>
    </row>
    <row r="119" s="2" customFormat="1">
      <c r="A119" s="40"/>
      <c r="B119" s="41"/>
      <c r="C119" s="42"/>
      <c r="D119" s="219" t="s">
        <v>198</v>
      </c>
      <c r="E119" s="42"/>
      <c r="F119" s="220" t="s">
        <v>228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198</v>
      </c>
      <c r="AU119" s="19" t="s">
        <v>82</v>
      </c>
    </row>
    <row r="120" s="12" customFormat="1" ht="22.8" customHeight="1">
      <c r="A120" s="12"/>
      <c r="B120" s="190"/>
      <c r="C120" s="191"/>
      <c r="D120" s="192" t="s">
        <v>71</v>
      </c>
      <c r="E120" s="204" t="s">
        <v>229</v>
      </c>
      <c r="F120" s="204" t="s">
        <v>230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SUM(P121:P148)</f>
        <v>0</v>
      </c>
      <c r="Q120" s="198"/>
      <c r="R120" s="199">
        <f>SUM(R121:R148)</f>
        <v>0.010530309999999998</v>
      </c>
      <c r="S120" s="198"/>
      <c r="T120" s="200">
        <f>SUM(T121:T148)</f>
        <v>0.69812000000000007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80</v>
      </c>
      <c r="AT120" s="202" t="s">
        <v>71</v>
      </c>
      <c r="AU120" s="202" t="s">
        <v>80</v>
      </c>
      <c r="AY120" s="201" t="s">
        <v>188</v>
      </c>
      <c r="BK120" s="203">
        <f>SUM(BK121:BK148)</f>
        <v>0</v>
      </c>
    </row>
    <row r="121" s="2" customFormat="1" ht="16.5" customHeight="1">
      <c r="A121" s="40"/>
      <c r="B121" s="41"/>
      <c r="C121" s="206" t="s">
        <v>231</v>
      </c>
      <c r="D121" s="206" t="s">
        <v>191</v>
      </c>
      <c r="E121" s="207" t="s">
        <v>563</v>
      </c>
      <c r="F121" s="208" t="s">
        <v>564</v>
      </c>
      <c r="G121" s="209" t="s">
        <v>478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196</v>
      </c>
      <c r="AT121" s="217" t="s">
        <v>191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668</v>
      </c>
    </row>
    <row r="122" s="2" customFormat="1" ht="24.15" customHeight="1">
      <c r="A122" s="40"/>
      <c r="B122" s="41"/>
      <c r="C122" s="206" t="s">
        <v>189</v>
      </c>
      <c r="D122" s="206" t="s">
        <v>191</v>
      </c>
      <c r="E122" s="207" t="s">
        <v>232</v>
      </c>
      <c r="F122" s="208" t="s">
        <v>233</v>
      </c>
      <c r="G122" s="209" t="s">
        <v>194</v>
      </c>
      <c r="H122" s="210">
        <v>60.905000000000001</v>
      </c>
      <c r="I122" s="211"/>
      <c r="J122" s="212">
        <f>ROUND(I122*H122,2)</f>
        <v>0</v>
      </c>
      <c r="K122" s="208" t="s">
        <v>195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0.0040000000000000001</v>
      </c>
      <c r="T122" s="216">
        <f>S122*H122</f>
        <v>0.24362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196</v>
      </c>
      <c r="AT122" s="217" t="s">
        <v>191</v>
      </c>
      <c r="AU122" s="217" t="s">
        <v>82</v>
      </c>
      <c r="AY122" s="19" t="s">
        <v>188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196</v>
      </c>
      <c r="BM122" s="217" t="s">
        <v>669</v>
      </c>
    </row>
    <row r="123" s="2" customFormat="1">
      <c r="A123" s="40"/>
      <c r="B123" s="41"/>
      <c r="C123" s="42"/>
      <c r="D123" s="219" t="s">
        <v>198</v>
      </c>
      <c r="E123" s="42"/>
      <c r="F123" s="220" t="s">
        <v>235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198</v>
      </c>
      <c r="AU123" s="19" t="s">
        <v>82</v>
      </c>
    </row>
    <row r="124" s="13" customFormat="1">
      <c r="A124" s="13"/>
      <c r="B124" s="224"/>
      <c r="C124" s="225"/>
      <c r="D124" s="226" t="s">
        <v>200</v>
      </c>
      <c r="E124" s="227" t="s">
        <v>19</v>
      </c>
      <c r="F124" s="228" t="s">
        <v>236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200</v>
      </c>
      <c r="AU124" s="234" t="s">
        <v>82</v>
      </c>
      <c r="AV124" s="13" t="s">
        <v>80</v>
      </c>
      <c r="AW124" s="13" t="s">
        <v>33</v>
      </c>
      <c r="AX124" s="13" t="s">
        <v>72</v>
      </c>
      <c r="AY124" s="234" t="s">
        <v>188</v>
      </c>
    </row>
    <row r="125" s="14" customFormat="1">
      <c r="A125" s="14"/>
      <c r="B125" s="235"/>
      <c r="C125" s="236"/>
      <c r="D125" s="226" t="s">
        <v>200</v>
      </c>
      <c r="E125" s="237" t="s">
        <v>19</v>
      </c>
      <c r="F125" s="238" t="s">
        <v>659</v>
      </c>
      <c r="G125" s="236"/>
      <c r="H125" s="239">
        <v>61.113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200</v>
      </c>
      <c r="AU125" s="245" t="s">
        <v>82</v>
      </c>
      <c r="AV125" s="14" t="s">
        <v>82</v>
      </c>
      <c r="AW125" s="14" t="s">
        <v>33</v>
      </c>
      <c r="AX125" s="14" t="s">
        <v>72</v>
      </c>
      <c r="AY125" s="245" t="s">
        <v>188</v>
      </c>
    </row>
    <row r="126" s="14" customFormat="1">
      <c r="A126" s="14"/>
      <c r="B126" s="235"/>
      <c r="C126" s="236"/>
      <c r="D126" s="226" t="s">
        <v>200</v>
      </c>
      <c r="E126" s="237" t="s">
        <v>19</v>
      </c>
      <c r="F126" s="238" t="s">
        <v>204</v>
      </c>
      <c r="G126" s="236"/>
      <c r="H126" s="239">
        <v>-10.23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200</v>
      </c>
      <c r="AU126" s="245" t="s">
        <v>82</v>
      </c>
      <c r="AV126" s="14" t="s">
        <v>82</v>
      </c>
      <c r="AW126" s="14" t="s">
        <v>33</v>
      </c>
      <c r="AX126" s="14" t="s">
        <v>72</v>
      </c>
      <c r="AY126" s="245" t="s">
        <v>188</v>
      </c>
    </row>
    <row r="127" s="14" customFormat="1">
      <c r="A127" s="14"/>
      <c r="B127" s="235"/>
      <c r="C127" s="236"/>
      <c r="D127" s="226" t="s">
        <v>200</v>
      </c>
      <c r="E127" s="237" t="s">
        <v>19</v>
      </c>
      <c r="F127" s="238" t="s">
        <v>553</v>
      </c>
      <c r="G127" s="236"/>
      <c r="H127" s="239">
        <v>4.1340000000000003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200</v>
      </c>
      <c r="AU127" s="245" t="s">
        <v>82</v>
      </c>
      <c r="AV127" s="14" t="s">
        <v>82</v>
      </c>
      <c r="AW127" s="14" t="s">
        <v>33</v>
      </c>
      <c r="AX127" s="14" t="s">
        <v>72</v>
      </c>
      <c r="AY127" s="245" t="s">
        <v>188</v>
      </c>
    </row>
    <row r="128" s="14" customFormat="1">
      <c r="A128" s="14"/>
      <c r="B128" s="235"/>
      <c r="C128" s="236"/>
      <c r="D128" s="226" t="s">
        <v>200</v>
      </c>
      <c r="E128" s="237" t="s">
        <v>19</v>
      </c>
      <c r="F128" s="238" t="s">
        <v>554</v>
      </c>
      <c r="G128" s="236"/>
      <c r="H128" s="239">
        <v>-0.5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200</v>
      </c>
      <c r="AU128" s="245" t="s">
        <v>82</v>
      </c>
      <c r="AV128" s="14" t="s">
        <v>82</v>
      </c>
      <c r="AW128" s="14" t="s">
        <v>33</v>
      </c>
      <c r="AX128" s="14" t="s">
        <v>72</v>
      </c>
      <c r="AY128" s="245" t="s">
        <v>188</v>
      </c>
    </row>
    <row r="129" s="14" customFormat="1">
      <c r="A129" s="14"/>
      <c r="B129" s="235"/>
      <c r="C129" s="236"/>
      <c r="D129" s="226" t="s">
        <v>200</v>
      </c>
      <c r="E129" s="237" t="s">
        <v>19</v>
      </c>
      <c r="F129" s="238" t="s">
        <v>660</v>
      </c>
      <c r="G129" s="236"/>
      <c r="H129" s="239">
        <v>6.3879999999999999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200</v>
      </c>
      <c r="AU129" s="245" t="s">
        <v>82</v>
      </c>
      <c r="AV129" s="14" t="s">
        <v>82</v>
      </c>
      <c r="AW129" s="14" t="s">
        <v>33</v>
      </c>
      <c r="AX129" s="14" t="s">
        <v>72</v>
      </c>
      <c r="AY129" s="245" t="s">
        <v>188</v>
      </c>
    </row>
    <row r="130" s="15" customFormat="1">
      <c r="A130" s="15"/>
      <c r="B130" s="246"/>
      <c r="C130" s="247"/>
      <c r="D130" s="226" t="s">
        <v>200</v>
      </c>
      <c r="E130" s="248" t="s">
        <v>19</v>
      </c>
      <c r="F130" s="249" t="s">
        <v>206</v>
      </c>
      <c r="G130" s="247"/>
      <c r="H130" s="250">
        <v>60.904999999999994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200</v>
      </c>
      <c r="AU130" s="256" t="s">
        <v>82</v>
      </c>
      <c r="AV130" s="15" t="s">
        <v>196</v>
      </c>
      <c r="AW130" s="15" t="s">
        <v>33</v>
      </c>
      <c r="AX130" s="15" t="s">
        <v>80</v>
      </c>
      <c r="AY130" s="256" t="s">
        <v>188</v>
      </c>
    </row>
    <row r="131" s="2" customFormat="1" ht="24.15" customHeight="1">
      <c r="A131" s="40"/>
      <c r="B131" s="41"/>
      <c r="C131" s="206" t="s">
        <v>241</v>
      </c>
      <c r="D131" s="206" t="s">
        <v>191</v>
      </c>
      <c r="E131" s="207" t="s">
        <v>237</v>
      </c>
      <c r="F131" s="208" t="s">
        <v>238</v>
      </c>
      <c r="G131" s="209" t="s">
        <v>194</v>
      </c>
      <c r="H131" s="210">
        <v>45.450000000000003</v>
      </c>
      <c r="I131" s="211"/>
      <c r="J131" s="212">
        <f>ROUND(I131*H131,2)</f>
        <v>0</v>
      </c>
      <c r="K131" s="208" t="s">
        <v>195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0.01</v>
      </c>
      <c r="T131" s="216">
        <f>S131*H131</f>
        <v>0.45450000000000002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670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240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3" customFormat="1">
      <c r="A133" s="13"/>
      <c r="B133" s="224"/>
      <c r="C133" s="225"/>
      <c r="D133" s="226" t="s">
        <v>200</v>
      </c>
      <c r="E133" s="227" t="s">
        <v>19</v>
      </c>
      <c r="F133" s="228" t="s">
        <v>211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200</v>
      </c>
      <c r="AU133" s="234" t="s">
        <v>82</v>
      </c>
      <c r="AV133" s="13" t="s">
        <v>80</v>
      </c>
      <c r="AW133" s="13" t="s">
        <v>33</v>
      </c>
      <c r="AX133" s="13" t="s">
        <v>72</v>
      </c>
      <c r="AY133" s="234" t="s">
        <v>188</v>
      </c>
    </row>
    <row r="134" s="14" customFormat="1">
      <c r="A134" s="14"/>
      <c r="B134" s="235"/>
      <c r="C134" s="236"/>
      <c r="D134" s="226" t="s">
        <v>200</v>
      </c>
      <c r="E134" s="237" t="s">
        <v>19</v>
      </c>
      <c r="F134" s="238" t="s">
        <v>662</v>
      </c>
      <c r="G134" s="236"/>
      <c r="H134" s="239">
        <v>47.969999999999999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200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188</v>
      </c>
    </row>
    <row r="135" s="14" customFormat="1">
      <c r="A135" s="14"/>
      <c r="B135" s="235"/>
      <c r="C135" s="236"/>
      <c r="D135" s="226" t="s">
        <v>200</v>
      </c>
      <c r="E135" s="237" t="s">
        <v>19</v>
      </c>
      <c r="F135" s="238" t="s">
        <v>214</v>
      </c>
      <c r="G135" s="236"/>
      <c r="H135" s="239">
        <v>-3.96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200</v>
      </c>
      <c r="AU135" s="245" t="s">
        <v>82</v>
      </c>
      <c r="AV135" s="14" t="s">
        <v>82</v>
      </c>
      <c r="AW135" s="14" t="s">
        <v>33</v>
      </c>
      <c r="AX135" s="14" t="s">
        <v>72</v>
      </c>
      <c r="AY135" s="245" t="s">
        <v>188</v>
      </c>
    </row>
    <row r="136" s="14" customFormat="1">
      <c r="A136" s="14"/>
      <c r="B136" s="235"/>
      <c r="C136" s="236"/>
      <c r="D136" s="226" t="s">
        <v>200</v>
      </c>
      <c r="E136" s="237" t="s">
        <v>19</v>
      </c>
      <c r="F136" s="238" t="s">
        <v>663</v>
      </c>
      <c r="G136" s="236"/>
      <c r="H136" s="239">
        <v>1.44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200</v>
      </c>
      <c r="AU136" s="245" t="s">
        <v>82</v>
      </c>
      <c r="AV136" s="14" t="s">
        <v>82</v>
      </c>
      <c r="AW136" s="14" t="s">
        <v>33</v>
      </c>
      <c r="AX136" s="14" t="s">
        <v>72</v>
      </c>
      <c r="AY136" s="245" t="s">
        <v>188</v>
      </c>
    </row>
    <row r="137" s="15" customFormat="1">
      <c r="A137" s="15"/>
      <c r="B137" s="246"/>
      <c r="C137" s="247"/>
      <c r="D137" s="226" t="s">
        <v>200</v>
      </c>
      <c r="E137" s="248" t="s">
        <v>19</v>
      </c>
      <c r="F137" s="249" t="s">
        <v>206</v>
      </c>
      <c r="G137" s="247"/>
      <c r="H137" s="250">
        <v>45.449999999999996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200</v>
      </c>
      <c r="AU137" s="256" t="s">
        <v>82</v>
      </c>
      <c r="AV137" s="15" t="s">
        <v>196</v>
      </c>
      <c r="AW137" s="15" t="s">
        <v>33</v>
      </c>
      <c r="AX137" s="15" t="s">
        <v>80</v>
      </c>
      <c r="AY137" s="256" t="s">
        <v>188</v>
      </c>
    </row>
    <row r="138" s="2" customFormat="1" ht="21.75" customHeight="1">
      <c r="A138" s="40"/>
      <c r="B138" s="41"/>
      <c r="C138" s="206" t="s">
        <v>250</v>
      </c>
      <c r="D138" s="206" t="s">
        <v>191</v>
      </c>
      <c r="E138" s="207" t="s">
        <v>568</v>
      </c>
      <c r="F138" s="208" t="s">
        <v>569</v>
      </c>
      <c r="G138" s="209" t="s">
        <v>296</v>
      </c>
      <c r="H138" s="210">
        <v>1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196</v>
      </c>
      <c r="AT138" s="217" t="s">
        <v>191</v>
      </c>
      <c r="AU138" s="217" t="s">
        <v>82</v>
      </c>
      <c r="AY138" s="19" t="s">
        <v>188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196</v>
      </c>
      <c r="BM138" s="217" t="s">
        <v>671</v>
      </c>
    </row>
    <row r="139" s="2" customFormat="1">
      <c r="A139" s="40"/>
      <c r="B139" s="41"/>
      <c r="C139" s="42"/>
      <c r="D139" s="226" t="s">
        <v>571</v>
      </c>
      <c r="E139" s="42"/>
      <c r="F139" s="273" t="s">
        <v>572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571</v>
      </c>
      <c r="AU139" s="19" t="s">
        <v>82</v>
      </c>
    </row>
    <row r="140" s="2" customFormat="1" ht="24.15" customHeight="1">
      <c r="A140" s="40"/>
      <c r="B140" s="41"/>
      <c r="C140" s="206" t="s">
        <v>229</v>
      </c>
      <c r="D140" s="206" t="s">
        <v>191</v>
      </c>
      <c r="E140" s="207" t="s">
        <v>242</v>
      </c>
      <c r="F140" s="208" t="s">
        <v>243</v>
      </c>
      <c r="G140" s="209" t="s">
        <v>194</v>
      </c>
      <c r="H140" s="210">
        <v>61.942999999999998</v>
      </c>
      <c r="I140" s="211"/>
      <c r="J140" s="212">
        <f>ROUND(I140*H140,2)</f>
        <v>0</v>
      </c>
      <c r="K140" s="208" t="s">
        <v>195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0.00012999999999999999</v>
      </c>
      <c r="R140" s="215">
        <f>Q140*H140</f>
        <v>0.0080525899999999984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196</v>
      </c>
      <c r="AT140" s="217" t="s">
        <v>191</v>
      </c>
      <c r="AU140" s="217" t="s">
        <v>82</v>
      </c>
      <c r="AY140" s="19" t="s">
        <v>188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196</v>
      </c>
      <c r="BM140" s="217" t="s">
        <v>672</v>
      </c>
    </row>
    <row r="141" s="2" customFormat="1">
      <c r="A141" s="40"/>
      <c r="B141" s="41"/>
      <c r="C141" s="42"/>
      <c r="D141" s="219" t="s">
        <v>198</v>
      </c>
      <c r="E141" s="42"/>
      <c r="F141" s="220" t="s">
        <v>245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198</v>
      </c>
      <c r="AU141" s="19" t="s">
        <v>82</v>
      </c>
    </row>
    <row r="142" s="14" customFormat="1">
      <c r="A142" s="14"/>
      <c r="B142" s="235"/>
      <c r="C142" s="236"/>
      <c r="D142" s="226" t="s">
        <v>200</v>
      </c>
      <c r="E142" s="237" t="s">
        <v>19</v>
      </c>
      <c r="F142" s="238" t="s">
        <v>673</v>
      </c>
      <c r="G142" s="236"/>
      <c r="H142" s="239">
        <v>59.427999999999997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200</v>
      </c>
      <c r="AU142" s="245" t="s">
        <v>82</v>
      </c>
      <c r="AV142" s="14" t="s">
        <v>82</v>
      </c>
      <c r="AW142" s="14" t="s">
        <v>33</v>
      </c>
      <c r="AX142" s="14" t="s">
        <v>72</v>
      </c>
      <c r="AY142" s="245" t="s">
        <v>188</v>
      </c>
    </row>
    <row r="143" s="14" customFormat="1">
      <c r="A143" s="14"/>
      <c r="B143" s="235"/>
      <c r="C143" s="236"/>
      <c r="D143" s="226" t="s">
        <v>200</v>
      </c>
      <c r="E143" s="237" t="s">
        <v>19</v>
      </c>
      <c r="F143" s="238" t="s">
        <v>674</v>
      </c>
      <c r="G143" s="236"/>
      <c r="H143" s="239">
        <v>2.3799999999999999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200</v>
      </c>
      <c r="AU143" s="245" t="s">
        <v>82</v>
      </c>
      <c r="AV143" s="14" t="s">
        <v>82</v>
      </c>
      <c r="AW143" s="14" t="s">
        <v>33</v>
      </c>
      <c r="AX143" s="14" t="s">
        <v>72</v>
      </c>
      <c r="AY143" s="245" t="s">
        <v>188</v>
      </c>
    </row>
    <row r="144" s="14" customFormat="1">
      <c r="A144" s="14"/>
      <c r="B144" s="235"/>
      <c r="C144" s="236"/>
      <c r="D144" s="226" t="s">
        <v>200</v>
      </c>
      <c r="E144" s="237" t="s">
        <v>19</v>
      </c>
      <c r="F144" s="238" t="s">
        <v>576</v>
      </c>
      <c r="G144" s="236"/>
      <c r="H144" s="239">
        <v>0.13500000000000001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200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188</v>
      </c>
    </row>
    <row r="145" s="15" customFormat="1">
      <c r="A145" s="15"/>
      <c r="B145" s="246"/>
      <c r="C145" s="247"/>
      <c r="D145" s="226" t="s">
        <v>200</v>
      </c>
      <c r="E145" s="248" t="s">
        <v>19</v>
      </c>
      <c r="F145" s="249" t="s">
        <v>206</v>
      </c>
      <c r="G145" s="247"/>
      <c r="H145" s="250">
        <v>61.942999999999998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200</v>
      </c>
      <c r="AU145" s="256" t="s">
        <v>82</v>
      </c>
      <c r="AV145" s="15" t="s">
        <v>196</v>
      </c>
      <c r="AW145" s="15" t="s">
        <v>33</v>
      </c>
      <c r="AX145" s="15" t="s">
        <v>80</v>
      </c>
      <c r="AY145" s="256" t="s">
        <v>188</v>
      </c>
    </row>
    <row r="146" s="2" customFormat="1" ht="24.15" customHeight="1">
      <c r="A146" s="40"/>
      <c r="B146" s="41"/>
      <c r="C146" s="206" t="s">
        <v>107</v>
      </c>
      <c r="D146" s="206" t="s">
        <v>191</v>
      </c>
      <c r="E146" s="207" t="s">
        <v>251</v>
      </c>
      <c r="F146" s="208" t="s">
        <v>252</v>
      </c>
      <c r="G146" s="209" t="s">
        <v>194</v>
      </c>
      <c r="H146" s="210">
        <v>61.942999999999998</v>
      </c>
      <c r="I146" s="211"/>
      <c r="J146" s="212">
        <f>ROUND(I146*H146,2)</f>
        <v>0</v>
      </c>
      <c r="K146" s="208" t="s">
        <v>195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4.0000000000000003E-05</v>
      </c>
      <c r="R146" s="215">
        <f>Q146*H146</f>
        <v>0.0024777200000000001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196</v>
      </c>
      <c r="AT146" s="217" t="s">
        <v>191</v>
      </c>
      <c r="AU146" s="217" t="s">
        <v>82</v>
      </c>
      <c r="AY146" s="19" t="s">
        <v>188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196</v>
      </c>
      <c r="BM146" s="217" t="s">
        <v>675</v>
      </c>
    </row>
    <row r="147" s="2" customFormat="1">
      <c r="A147" s="40"/>
      <c r="B147" s="41"/>
      <c r="C147" s="42"/>
      <c r="D147" s="219" t="s">
        <v>198</v>
      </c>
      <c r="E147" s="42"/>
      <c r="F147" s="220" t="s">
        <v>254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198</v>
      </c>
      <c r="AU147" s="19" t="s">
        <v>82</v>
      </c>
    </row>
    <row r="148" s="14" customFormat="1">
      <c r="A148" s="14"/>
      <c r="B148" s="235"/>
      <c r="C148" s="236"/>
      <c r="D148" s="226" t="s">
        <v>200</v>
      </c>
      <c r="E148" s="237" t="s">
        <v>19</v>
      </c>
      <c r="F148" s="238" t="s">
        <v>676</v>
      </c>
      <c r="G148" s="236"/>
      <c r="H148" s="239">
        <v>61.942999999999998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200</v>
      </c>
      <c r="AU148" s="245" t="s">
        <v>82</v>
      </c>
      <c r="AV148" s="14" t="s">
        <v>82</v>
      </c>
      <c r="AW148" s="14" t="s">
        <v>33</v>
      </c>
      <c r="AX148" s="14" t="s">
        <v>80</v>
      </c>
      <c r="AY148" s="245" t="s">
        <v>188</v>
      </c>
    </row>
    <row r="149" s="12" customFormat="1" ht="22.8" customHeight="1">
      <c r="A149" s="12"/>
      <c r="B149" s="190"/>
      <c r="C149" s="191"/>
      <c r="D149" s="192" t="s">
        <v>71</v>
      </c>
      <c r="E149" s="204" t="s">
        <v>256</v>
      </c>
      <c r="F149" s="204" t="s">
        <v>257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SUM(P150:P160)</f>
        <v>0</v>
      </c>
      <c r="Q149" s="198"/>
      <c r="R149" s="199">
        <f>SUM(R150:R160)</f>
        <v>0</v>
      </c>
      <c r="S149" s="198"/>
      <c r="T149" s="200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80</v>
      </c>
      <c r="AT149" s="202" t="s">
        <v>71</v>
      </c>
      <c r="AU149" s="202" t="s">
        <v>80</v>
      </c>
      <c r="AY149" s="201" t="s">
        <v>188</v>
      </c>
      <c r="BK149" s="203">
        <f>SUM(BK150:BK160)</f>
        <v>0</v>
      </c>
    </row>
    <row r="150" s="2" customFormat="1" ht="16.5" customHeight="1">
      <c r="A150" s="40"/>
      <c r="B150" s="41"/>
      <c r="C150" s="206" t="s">
        <v>110</v>
      </c>
      <c r="D150" s="206" t="s">
        <v>191</v>
      </c>
      <c r="E150" s="207" t="s">
        <v>258</v>
      </c>
      <c r="F150" s="208" t="s">
        <v>259</v>
      </c>
      <c r="G150" s="209" t="s">
        <v>260</v>
      </c>
      <c r="H150" s="210">
        <v>0.90600000000000003</v>
      </c>
      <c r="I150" s="211"/>
      <c r="J150" s="212">
        <f>ROUND(I150*H150,2)</f>
        <v>0</v>
      </c>
      <c r="K150" s="208" t="s">
        <v>195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196</v>
      </c>
      <c r="AT150" s="217" t="s">
        <v>191</v>
      </c>
      <c r="AU150" s="217" t="s">
        <v>82</v>
      </c>
      <c r="AY150" s="19" t="s">
        <v>188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196</v>
      </c>
      <c r="BM150" s="217" t="s">
        <v>677</v>
      </c>
    </row>
    <row r="151" s="2" customFormat="1">
      <c r="A151" s="40"/>
      <c r="B151" s="41"/>
      <c r="C151" s="42"/>
      <c r="D151" s="219" t="s">
        <v>198</v>
      </c>
      <c r="E151" s="42"/>
      <c r="F151" s="220" t="s">
        <v>262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198</v>
      </c>
      <c r="AU151" s="19" t="s">
        <v>82</v>
      </c>
    </row>
    <row r="152" s="2" customFormat="1" ht="24.15" customHeight="1">
      <c r="A152" s="40"/>
      <c r="B152" s="41"/>
      <c r="C152" s="206" t="s">
        <v>113</v>
      </c>
      <c r="D152" s="206" t="s">
        <v>191</v>
      </c>
      <c r="E152" s="207" t="s">
        <v>263</v>
      </c>
      <c r="F152" s="208" t="s">
        <v>264</v>
      </c>
      <c r="G152" s="209" t="s">
        <v>260</v>
      </c>
      <c r="H152" s="210">
        <v>0.90600000000000003</v>
      </c>
      <c r="I152" s="211"/>
      <c r="J152" s="212">
        <f>ROUND(I152*H152,2)</f>
        <v>0</v>
      </c>
      <c r="K152" s="208" t="s">
        <v>195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196</v>
      </c>
      <c r="AT152" s="217" t="s">
        <v>191</v>
      </c>
      <c r="AU152" s="217" t="s">
        <v>82</v>
      </c>
      <c r="AY152" s="19" t="s">
        <v>188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196</v>
      </c>
      <c r="BM152" s="217" t="s">
        <v>678</v>
      </c>
    </row>
    <row r="153" s="2" customFormat="1">
      <c r="A153" s="40"/>
      <c r="B153" s="41"/>
      <c r="C153" s="42"/>
      <c r="D153" s="219" t="s">
        <v>198</v>
      </c>
      <c r="E153" s="42"/>
      <c r="F153" s="220" t="s">
        <v>266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198</v>
      </c>
      <c r="AU153" s="19" t="s">
        <v>82</v>
      </c>
    </row>
    <row r="154" s="2" customFormat="1" ht="21.75" customHeight="1">
      <c r="A154" s="40"/>
      <c r="B154" s="41"/>
      <c r="C154" s="206" t="s">
        <v>116</v>
      </c>
      <c r="D154" s="206" t="s">
        <v>191</v>
      </c>
      <c r="E154" s="207" t="s">
        <v>267</v>
      </c>
      <c r="F154" s="208" t="s">
        <v>268</v>
      </c>
      <c r="G154" s="209" t="s">
        <v>260</v>
      </c>
      <c r="H154" s="210">
        <v>0.90600000000000003</v>
      </c>
      <c r="I154" s="211"/>
      <c r="J154" s="212">
        <f>ROUND(I154*H154,2)</f>
        <v>0</v>
      </c>
      <c r="K154" s="208" t="s">
        <v>195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196</v>
      </c>
      <c r="AT154" s="217" t="s">
        <v>191</v>
      </c>
      <c r="AU154" s="217" t="s">
        <v>82</v>
      </c>
      <c r="AY154" s="19" t="s">
        <v>188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196</v>
      </c>
      <c r="BM154" s="217" t="s">
        <v>679</v>
      </c>
    </row>
    <row r="155" s="2" customFormat="1">
      <c r="A155" s="40"/>
      <c r="B155" s="41"/>
      <c r="C155" s="42"/>
      <c r="D155" s="219" t="s">
        <v>198</v>
      </c>
      <c r="E155" s="42"/>
      <c r="F155" s="220" t="s">
        <v>270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198</v>
      </c>
      <c r="AU155" s="19" t="s">
        <v>82</v>
      </c>
    </row>
    <row r="156" s="2" customFormat="1" ht="24.15" customHeight="1">
      <c r="A156" s="40"/>
      <c r="B156" s="41"/>
      <c r="C156" s="206" t="s">
        <v>119</v>
      </c>
      <c r="D156" s="206" t="s">
        <v>191</v>
      </c>
      <c r="E156" s="207" t="s">
        <v>271</v>
      </c>
      <c r="F156" s="208" t="s">
        <v>272</v>
      </c>
      <c r="G156" s="209" t="s">
        <v>260</v>
      </c>
      <c r="H156" s="210">
        <v>5.4359999999999999</v>
      </c>
      <c r="I156" s="211"/>
      <c r="J156" s="212">
        <f>ROUND(I156*H156,2)</f>
        <v>0</v>
      </c>
      <c r="K156" s="208" t="s">
        <v>195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196</v>
      </c>
      <c r="AT156" s="217" t="s">
        <v>191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196</v>
      </c>
      <c r="BM156" s="217" t="s">
        <v>680</v>
      </c>
    </row>
    <row r="157" s="2" customFormat="1">
      <c r="A157" s="40"/>
      <c r="B157" s="41"/>
      <c r="C157" s="42"/>
      <c r="D157" s="219" t="s">
        <v>198</v>
      </c>
      <c r="E157" s="42"/>
      <c r="F157" s="220" t="s">
        <v>274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198</v>
      </c>
      <c r="AU157" s="19" t="s">
        <v>82</v>
      </c>
    </row>
    <row r="158" s="14" customFormat="1">
      <c r="A158" s="14"/>
      <c r="B158" s="235"/>
      <c r="C158" s="236"/>
      <c r="D158" s="226" t="s">
        <v>200</v>
      </c>
      <c r="E158" s="237" t="s">
        <v>19</v>
      </c>
      <c r="F158" s="238" t="s">
        <v>681</v>
      </c>
      <c r="G158" s="236"/>
      <c r="H158" s="239">
        <v>5.4359999999999999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200</v>
      </c>
      <c r="AU158" s="245" t="s">
        <v>82</v>
      </c>
      <c r="AV158" s="14" t="s">
        <v>82</v>
      </c>
      <c r="AW158" s="14" t="s">
        <v>33</v>
      </c>
      <c r="AX158" s="14" t="s">
        <v>80</v>
      </c>
      <c r="AY158" s="245" t="s">
        <v>188</v>
      </c>
    </row>
    <row r="159" s="2" customFormat="1" ht="24.15" customHeight="1">
      <c r="A159" s="40"/>
      <c r="B159" s="41"/>
      <c r="C159" s="206" t="s">
        <v>8</v>
      </c>
      <c r="D159" s="206" t="s">
        <v>191</v>
      </c>
      <c r="E159" s="207" t="s">
        <v>276</v>
      </c>
      <c r="F159" s="208" t="s">
        <v>277</v>
      </c>
      <c r="G159" s="209" t="s">
        <v>260</v>
      </c>
      <c r="H159" s="210">
        <v>0.90600000000000003</v>
      </c>
      <c r="I159" s="211"/>
      <c r="J159" s="212">
        <f>ROUND(I159*H159,2)</f>
        <v>0</v>
      </c>
      <c r="K159" s="208" t="s">
        <v>195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196</v>
      </c>
      <c r="AT159" s="217" t="s">
        <v>191</v>
      </c>
      <c r="AU159" s="217" t="s">
        <v>82</v>
      </c>
      <c r="AY159" s="19" t="s">
        <v>188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196</v>
      </c>
      <c r="BM159" s="217" t="s">
        <v>682</v>
      </c>
    </row>
    <row r="160" s="2" customFormat="1">
      <c r="A160" s="40"/>
      <c r="B160" s="41"/>
      <c r="C160" s="42"/>
      <c r="D160" s="219" t="s">
        <v>198</v>
      </c>
      <c r="E160" s="42"/>
      <c r="F160" s="220" t="s">
        <v>279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198</v>
      </c>
      <c r="AU160" s="19" t="s">
        <v>82</v>
      </c>
    </row>
    <row r="161" s="12" customFormat="1" ht="22.8" customHeight="1">
      <c r="A161" s="12"/>
      <c r="B161" s="190"/>
      <c r="C161" s="191"/>
      <c r="D161" s="192" t="s">
        <v>71</v>
      </c>
      <c r="E161" s="204" t="s">
        <v>280</v>
      </c>
      <c r="F161" s="204" t="s">
        <v>281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SUM(P162:P163)</f>
        <v>0</v>
      </c>
      <c r="Q161" s="198"/>
      <c r="R161" s="199">
        <f>SUM(R162:R163)</f>
        <v>0</v>
      </c>
      <c r="S161" s="198"/>
      <c r="T161" s="20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80</v>
      </c>
      <c r="AT161" s="202" t="s">
        <v>71</v>
      </c>
      <c r="AU161" s="202" t="s">
        <v>80</v>
      </c>
      <c r="AY161" s="201" t="s">
        <v>188</v>
      </c>
      <c r="BK161" s="203">
        <f>SUM(BK162:BK163)</f>
        <v>0</v>
      </c>
    </row>
    <row r="162" s="2" customFormat="1" ht="33" customHeight="1">
      <c r="A162" s="40"/>
      <c r="B162" s="41"/>
      <c r="C162" s="206" t="s">
        <v>124</v>
      </c>
      <c r="D162" s="206" t="s">
        <v>191</v>
      </c>
      <c r="E162" s="207" t="s">
        <v>282</v>
      </c>
      <c r="F162" s="208" t="s">
        <v>283</v>
      </c>
      <c r="G162" s="209" t="s">
        <v>260</v>
      </c>
      <c r="H162" s="210">
        <v>1.3600000000000001</v>
      </c>
      <c r="I162" s="211"/>
      <c r="J162" s="212">
        <f>ROUND(I162*H162,2)</f>
        <v>0</v>
      </c>
      <c r="K162" s="208" t="s">
        <v>195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196</v>
      </c>
      <c r="AT162" s="217" t="s">
        <v>191</v>
      </c>
      <c r="AU162" s="217" t="s">
        <v>82</v>
      </c>
      <c r="AY162" s="19" t="s">
        <v>188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196</v>
      </c>
      <c r="BM162" s="217" t="s">
        <v>683</v>
      </c>
    </row>
    <row r="163" s="2" customFormat="1">
      <c r="A163" s="40"/>
      <c r="B163" s="41"/>
      <c r="C163" s="42"/>
      <c r="D163" s="219" t="s">
        <v>198</v>
      </c>
      <c r="E163" s="42"/>
      <c r="F163" s="220" t="s">
        <v>285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198</v>
      </c>
      <c r="AU163" s="19" t="s">
        <v>82</v>
      </c>
    </row>
    <row r="164" s="12" customFormat="1" ht="25.92" customHeight="1">
      <c r="A164" s="12"/>
      <c r="B164" s="190"/>
      <c r="C164" s="191"/>
      <c r="D164" s="192" t="s">
        <v>71</v>
      </c>
      <c r="E164" s="193" t="s">
        <v>286</v>
      </c>
      <c r="F164" s="193" t="s">
        <v>287</v>
      </c>
      <c r="G164" s="191"/>
      <c r="H164" s="191"/>
      <c r="I164" s="194"/>
      <c r="J164" s="195">
        <f>BK164</f>
        <v>0</v>
      </c>
      <c r="K164" s="191"/>
      <c r="L164" s="196"/>
      <c r="M164" s="197"/>
      <c r="N164" s="198"/>
      <c r="O164" s="198"/>
      <c r="P164" s="199">
        <f>P165+P172+P187+P224+P249</f>
        <v>0</v>
      </c>
      <c r="Q164" s="198"/>
      <c r="R164" s="199">
        <f>R165+R172+R187+R224+R249</f>
        <v>1.9257401299999999</v>
      </c>
      <c r="S164" s="198"/>
      <c r="T164" s="200">
        <f>T165+T172+T187+T224+T249</f>
        <v>0.20742415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82</v>
      </c>
      <c r="AT164" s="202" t="s">
        <v>71</v>
      </c>
      <c r="AU164" s="202" t="s">
        <v>72</v>
      </c>
      <c r="AY164" s="201" t="s">
        <v>188</v>
      </c>
      <c r="BK164" s="203">
        <f>BK165+BK172+BK187+BK224+BK249</f>
        <v>0</v>
      </c>
    </row>
    <row r="165" s="12" customFormat="1" ht="22.8" customHeight="1">
      <c r="A165" s="12"/>
      <c r="B165" s="190"/>
      <c r="C165" s="191"/>
      <c r="D165" s="192" t="s">
        <v>71</v>
      </c>
      <c r="E165" s="204" t="s">
        <v>288</v>
      </c>
      <c r="F165" s="204" t="s">
        <v>289</v>
      </c>
      <c r="G165" s="191"/>
      <c r="H165" s="191"/>
      <c r="I165" s="194"/>
      <c r="J165" s="205">
        <f>BK165</f>
        <v>0</v>
      </c>
      <c r="K165" s="191"/>
      <c r="L165" s="196"/>
      <c r="M165" s="197"/>
      <c r="N165" s="198"/>
      <c r="O165" s="198"/>
      <c r="P165" s="199">
        <f>SUM(P166:P171)</f>
        <v>0</v>
      </c>
      <c r="Q165" s="198"/>
      <c r="R165" s="199">
        <f>SUM(R166:R171)</f>
        <v>0.72502160000000004</v>
      </c>
      <c r="S165" s="198"/>
      <c r="T165" s="200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82</v>
      </c>
      <c r="AT165" s="202" t="s">
        <v>71</v>
      </c>
      <c r="AU165" s="202" t="s">
        <v>80</v>
      </c>
      <c r="AY165" s="201" t="s">
        <v>188</v>
      </c>
      <c r="BK165" s="203">
        <f>SUM(BK166:BK171)</f>
        <v>0</v>
      </c>
    </row>
    <row r="166" s="2" customFormat="1" ht="24.15" customHeight="1">
      <c r="A166" s="40"/>
      <c r="B166" s="41"/>
      <c r="C166" s="206" t="s">
        <v>127</v>
      </c>
      <c r="D166" s="206" t="s">
        <v>191</v>
      </c>
      <c r="E166" s="207" t="s">
        <v>290</v>
      </c>
      <c r="F166" s="208" t="s">
        <v>291</v>
      </c>
      <c r="G166" s="209" t="s">
        <v>194</v>
      </c>
      <c r="H166" s="210">
        <v>59.427999999999997</v>
      </c>
      <c r="I166" s="211"/>
      <c r="J166" s="212">
        <f>ROUND(I166*H166,2)</f>
        <v>0</v>
      </c>
      <c r="K166" s="208" t="s">
        <v>195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0.012200000000000001</v>
      </c>
      <c r="R166" s="215">
        <f>Q166*H166</f>
        <v>0.72502160000000004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124</v>
      </c>
      <c r="AT166" s="217" t="s">
        <v>191</v>
      </c>
      <c r="AU166" s="217" t="s">
        <v>82</v>
      </c>
      <c r="AY166" s="19" t="s">
        <v>188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124</v>
      </c>
      <c r="BM166" s="217" t="s">
        <v>684</v>
      </c>
    </row>
    <row r="167" s="2" customFormat="1">
      <c r="A167" s="40"/>
      <c r="B167" s="41"/>
      <c r="C167" s="42"/>
      <c r="D167" s="219" t="s">
        <v>198</v>
      </c>
      <c r="E167" s="42"/>
      <c r="F167" s="220" t="s">
        <v>293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198</v>
      </c>
      <c r="AU167" s="19" t="s">
        <v>82</v>
      </c>
    </row>
    <row r="168" s="13" customFormat="1">
      <c r="A168" s="13"/>
      <c r="B168" s="224"/>
      <c r="C168" s="225"/>
      <c r="D168" s="226" t="s">
        <v>200</v>
      </c>
      <c r="E168" s="227" t="s">
        <v>19</v>
      </c>
      <c r="F168" s="228" t="s">
        <v>587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200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188</v>
      </c>
    </row>
    <row r="169" s="14" customFormat="1">
      <c r="A169" s="14"/>
      <c r="B169" s="235"/>
      <c r="C169" s="236"/>
      <c r="D169" s="226" t="s">
        <v>200</v>
      </c>
      <c r="E169" s="237" t="s">
        <v>19</v>
      </c>
      <c r="F169" s="238" t="s">
        <v>673</v>
      </c>
      <c r="G169" s="236"/>
      <c r="H169" s="239">
        <v>59.427999999999997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200</v>
      </c>
      <c r="AU169" s="245" t="s">
        <v>82</v>
      </c>
      <c r="AV169" s="14" t="s">
        <v>82</v>
      </c>
      <c r="AW169" s="14" t="s">
        <v>33</v>
      </c>
      <c r="AX169" s="14" t="s">
        <v>80</v>
      </c>
      <c r="AY169" s="245" t="s">
        <v>188</v>
      </c>
    </row>
    <row r="170" s="2" customFormat="1" ht="24.15" customHeight="1">
      <c r="A170" s="40"/>
      <c r="B170" s="41"/>
      <c r="C170" s="206" t="s">
        <v>130</v>
      </c>
      <c r="D170" s="206" t="s">
        <v>191</v>
      </c>
      <c r="E170" s="207" t="s">
        <v>305</v>
      </c>
      <c r="F170" s="208" t="s">
        <v>306</v>
      </c>
      <c r="G170" s="209" t="s">
        <v>307</v>
      </c>
      <c r="H170" s="267"/>
      <c r="I170" s="211"/>
      <c r="J170" s="212">
        <f>ROUND(I170*H170,2)</f>
        <v>0</v>
      </c>
      <c r="K170" s="208" t="s">
        <v>195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124</v>
      </c>
      <c r="AT170" s="217" t="s">
        <v>191</v>
      </c>
      <c r="AU170" s="217" t="s">
        <v>82</v>
      </c>
      <c r="AY170" s="19" t="s">
        <v>188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124</v>
      </c>
      <c r="BM170" s="217" t="s">
        <v>685</v>
      </c>
    </row>
    <row r="171" s="2" customFormat="1">
      <c r="A171" s="40"/>
      <c r="B171" s="41"/>
      <c r="C171" s="42"/>
      <c r="D171" s="219" t="s">
        <v>198</v>
      </c>
      <c r="E171" s="42"/>
      <c r="F171" s="220" t="s">
        <v>309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198</v>
      </c>
      <c r="AU171" s="19" t="s">
        <v>82</v>
      </c>
    </row>
    <row r="172" s="12" customFormat="1" ht="22.8" customHeight="1">
      <c r="A172" s="12"/>
      <c r="B172" s="190"/>
      <c r="C172" s="191"/>
      <c r="D172" s="192" t="s">
        <v>71</v>
      </c>
      <c r="E172" s="204" t="s">
        <v>310</v>
      </c>
      <c r="F172" s="204" t="s">
        <v>311</v>
      </c>
      <c r="G172" s="191"/>
      <c r="H172" s="191"/>
      <c r="I172" s="194"/>
      <c r="J172" s="205">
        <f>BK172</f>
        <v>0</v>
      </c>
      <c r="K172" s="191"/>
      <c r="L172" s="196"/>
      <c r="M172" s="197"/>
      <c r="N172" s="198"/>
      <c r="O172" s="198"/>
      <c r="P172" s="199">
        <f>SUM(P173:P186)</f>
        <v>0</v>
      </c>
      <c r="Q172" s="198"/>
      <c r="R172" s="199">
        <f>SUM(R173:R186)</f>
        <v>0.021850000000000001</v>
      </c>
      <c r="S172" s="198"/>
      <c r="T172" s="200">
        <f>SUM(T173:T186)</f>
        <v>0.0258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1" t="s">
        <v>82</v>
      </c>
      <c r="AT172" s="202" t="s">
        <v>71</v>
      </c>
      <c r="AU172" s="202" t="s">
        <v>80</v>
      </c>
      <c r="AY172" s="201" t="s">
        <v>188</v>
      </c>
      <c r="BK172" s="203">
        <f>SUM(BK173:BK186)</f>
        <v>0</v>
      </c>
    </row>
    <row r="173" s="2" customFormat="1" ht="16.5" customHeight="1">
      <c r="A173" s="40"/>
      <c r="B173" s="41"/>
      <c r="C173" s="206" t="s">
        <v>133</v>
      </c>
      <c r="D173" s="206" t="s">
        <v>191</v>
      </c>
      <c r="E173" s="207" t="s">
        <v>312</v>
      </c>
      <c r="F173" s="208" t="s">
        <v>313</v>
      </c>
      <c r="G173" s="209" t="s">
        <v>296</v>
      </c>
      <c r="H173" s="210">
        <v>1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0.0018</v>
      </c>
      <c r="T173" s="216">
        <f>S173*H173</f>
        <v>0.0018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124</v>
      </c>
      <c r="AT173" s="217" t="s">
        <v>191</v>
      </c>
      <c r="AU173" s="217" t="s">
        <v>82</v>
      </c>
      <c r="AY173" s="19" t="s">
        <v>188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124</v>
      </c>
      <c r="BM173" s="217" t="s">
        <v>686</v>
      </c>
    </row>
    <row r="174" s="2" customFormat="1" ht="24.15" customHeight="1">
      <c r="A174" s="40"/>
      <c r="B174" s="41"/>
      <c r="C174" s="206" t="s">
        <v>136</v>
      </c>
      <c r="D174" s="206" t="s">
        <v>191</v>
      </c>
      <c r="E174" s="207" t="s">
        <v>316</v>
      </c>
      <c r="F174" s="208" t="s">
        <v>317</v>
      </c>
      <c r="G174" s="209" t="s">
        <v>296</v>
      </c>
      <c r="H174" s="210">
        <v>1</v>
      </c>
      <c r="I174" s="211"/>
      <c r="J174" s="212">
        <f>ROUND(I174*H174,2)</f>
        <v>0</v>
      </c>
      <c r="K174" s="208" t="s">
        <v>195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0.024</v>
      </c>
      <c r="T174" s="216">
        <f>S174*H174</f>
        <v>0.024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124</v>
      </c>
      <c r="AT174" s="217" t="s">
        <v>191</v>
      </c>
      <c r="AU174" s="217" t="s">
        <v>82</v>
      </c>
      <c r="AY174" s="19" t="s">
        <v>188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124</v>
      </c>
      <c r="BM174" s="217" t="s">
        <v>687</v>
      </c>
    </row>
    <row r="175" s="2" customFormat="1">
      <c r="A175" s="40"/>
      <c r="B175" s="41"/>
      <c r="C175" s="42"/>
      <c r="D175" s="219" t="s">
        <v>198</v>
      </c>
      <c r="E175" s="42"/>
      <c r="F175" s="220" t="s">
        <v>319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198</v>
      </c>
      <c r="AU175" s="19" t="s">
        <v>82</v>
      </c>
    </row>
    <row r="176" s="2" customFormat="1" ht="24.15" customHeight="1">
      <c r="A176" s="40"/>
      <c r="B176" s="41"/>
      <c r="C176" s="206" t="s">
        <v>7</v>
      </c>
      <c r="D176" s="206" t="s">
        <v>191</v>
      </c>
      <c r="E176" s="207" t="s">
        <v>591</v>
      </c>
      <c r="F176" s="208" t="s">
        <v>592</v>
      </c>
      <c r="G176" s="209" t="s">
        <v>296</v>
      </c>
      <c r="H176" s="210">
        <v>1</v>
      </c>
      <c r="I176" s="211"/>
      <c r="J176" s="212">
        <f>ROUND(I176*H176,2)</f>
        <v>0</v>
      </c>
      <c r="K176" s="208" t="s">
        <v>195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124</v>
      </c>
      <c r="AT176" s="217" t="s">
        <v>191</v>
      </c>
      <c r="AU176" s="217" t="s">
        <v>82</v>
      </c>
      <c r="AY176" s="19" t="s">
        <v>188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124</v>
      </c>
      <c r="BM176" s="217" t="s">
        <v>688</v>
      </c>
    </row>
    <row r="177" s="2" customFormat="1">
      <c r="A177" s="40"/>
      <c r="B177" s="41"/>
      <c r="C177" s="42"/>
      <c r="D177" s="219" t="s">
        <v>198</v>
      </c>
      <c r="E177" s="42"/>
      <c r="F177" s="220" t="s">
        <v>594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198</v>
      </c>
      <c r="AU177" s="19" t="s">
        <v>82</v>
      </c>
    </row>
    <row r="178" s="2" customFormat="1" ht="16.5" customHeight="1">
      <c r="A178" s="40"/>
      <c r="B178" s="41"/>
      <c r="C178" s="257" t="s">
        <v>141</v>
      </c>
      <c r="D178" s="257" t="s">
        <v>300</v>
      </c>
      <c r="E178" s="258" t="s">
        <v>595</v>
      </c>
      <c r="F178" s="259" t="s">
        <v>596</v>
      </c>
      <c r="G178" s="260" t="s">
        <v>296</v>
      </c>
      <c r="H178" s="261">
        <v>1</v>
      </c>
      <c r="I178" s="262"/>
      <c r="J178" s="263">
        <f>ROUND(I178*H178,2)</f>
        <v>0</v>
      </c>
      <c r="K178" s="259" t="s">
        <v>195</v>
      </c>
      <c r="L178" s="264"/>
      <c r="M178" s="265" t="s">
        <v>19</v>
      </c>
      <c r="N178" s="266" t="s">
        <v>43</v>
      </c>
      <c r="O178" s="86"/>
      <c r="P178" s="215">
        <f>O178*H178</f>
        <v>0</v>
      </c>
      <c r="Q178" s="215">
        <v>0.020500000000000001</v>
      </c>
      <c r="R178" s="215">
        <f>Q178*H178</f>
        <v>0.020500000000000001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303</v>
      </c>
      <c r="AT178" s="217" t="s">
        <v>300</v>
      </c>
      <c r="AU178" s="217" t="s">
        <v>82</v>
      </c>
      <c r="AY178" s="19" t="s">
        <v>188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124</v>
      </c>
      <c r="BM178" s="217" t="s">
        <v>689</v>
      </c>
    </row>
    <row r="179" s="2" customFormat="1" ht="16.5" customHeight="1">
      <c r="A179" s="40"/>
      <c r="B179" s="41"/>
      <c r="C179" s="206" t="s">
        <v>144</v>
      </c>
      <c r="D179" s="206" t="s">
        <v>191</v>
      </c>
      <c r="E179" s="207" t="s">
        <v>327</v>
      </c>
      <c r="F179" s="208" t="s">
        <v>328</v>
      </c>
      <c r="G179" s="209" t="s">
        <v>296</v>
      </c>
      <c r="H179" s="210">
        <v>1</v>
      </c>
      <c r="I179" s="211"/>
      <c r="J179" s="212">
        <f>ROUND(I179*H179,2)</f>
        <v>0</v>
      </c>
      <c r="K179" s="208" t="s">
        <v>195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124</v>
      </c>
      <c r="AT179" s="217" t="s">
        <v>191</v>
      </c>
      <c r="AU179" s="217" t="s">
        <v>82</v>
      </c>
      <c r="AY179" s="19" t="s">
        <v>188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124</v>
      </c>
      <c r="BM179" s="217" t="s">
        <v>690</v>
      </c>
    </row>
    <row r="180" s="2" customFormat="1">
      <c r="A180" s="40"/>
      <c r="B180" s="41"/>
      <c r="C180" s="42"/>
      <c r="D180" s="219" t="s">
        <v>198</v>
      </c>
      <c r="E180" s="42"/>
      <c r="F180" s="220" t="s">
        <v>330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198</v>
      </c>
      <c r="AU180" s="19" t="s">
        <v>82</v>
      </c>
    </row>
    <row r="181" s="2" customFormat="1" ht="16.5" customHeight="1">
      <c r="A181" s="40"/>
      <c r="B181" s="41"/>
      <c r="C181" s="257" t="s">
        <v>147</v>
      </c>
      <c r="D181" s="257" t="s">
        <v>300</v>
      </c>
      <c r="E181" s="258" t="s">
        <v>331</v>
      </c>
      <c r="F181" s="259" t="s">
        <v>332</v>
      </c>
      <c r="G181" s="260" t="s">
        <v>296</v>
      </c>
      <c r="H181" s="261">
        <v>1</v>
      </c>
      <c r="I181" s="262"/>
      <c r="J181" s="263">
        <f>ROUND(I181*H181,2)</f>
        <v>0</v>
      </c>
      <c r="K181" s="259" t="s">
        <v>19</v>
      </c>
      <c r="L181" s="264"/>
      <c r="M181" s="265" t="s">
        <v>19</v>
      </c>
      <c r="N181" s="266" t="s">
        <v>43</v>
      </c>
      <c r="O181" s="86"/>
      <c r="P181" s="215">
        <f>O181*H181</f>
        <v>0</v>
      </c>
      <c r="Q181" s="215">
        <v>0.0011999999999999999</v>
      </c>
      <c r="R181" s="215">
        <f>Q181*H181</f>
        <v>0.0011999999999999999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303</v>
      </c>
      <c r="AT181" s="217" t="s">
        <v>300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124</v>
      </c>
      <c r="BM181" s="217" t="s">
        <v>691</v>
      </c>
    </row>
    <row r="182" s="2" customFormat="1" ht="16.5" customHeight="1">
      <c r="A182" s="40"/>
      <c r="B182" s="41"/>
      <c r="C182" s="206" t="s">
        <v>150</v>
      </c>
      <c r="D182" s="206" t="s">
        <v>191</v>
      </c>
      <c r="E182" s="207" t="s">
        <v>334</v>
      </c>
      <c r="F182" s="208" t="s">
        <v>335</v>
      </c>
      <c r="G182" s="209" t="s">
        <v>296</v>
      </c>
      <c r="H182" s="210">
        <v>1</v>
      </c>
      <c r="I182" s="211"/>
      <c r="J182" s="212">
        <f>ROUND(I182*H182,2)</f>
        <v>0</v>
      </c>
      <c r="K182" s="208" t="s">
        <v>195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124</v>
      </c>
      <c r="AT182" s="217" t="s">
        <v>191</v>
      </c>
      <c r="AU182" s="217" t="s">
        <v>82</v>
      </c>
      <c r="AY182" s="19" t="s">
        <v>188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124</v>
      </c>
      <c r="BM182" s="217" t="s">
        <v>692</v>
      </c>
    </row>
    <row r="183" s="2" customFormat="1">
      <c r="A183" s="40"/>
      <c r="B183" s="41"/>
      <c r="C183" s="42"/>
      <c r="D183" s="219" t="s">
        <v>198</v>
      </c>
      <c r="E183" s="42"/>
      <c r="F183" s="220" t="s">
        <v>337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198</v>
      </c>
      <c r="AU183" s="19" t="s">
        <v>82</v>
      </c>
    </row>
    <row r="184" s="2" customFormat="1" ht="16.5" customHeight="1">
      <c r="A184" s="40"/>
      <c r="B184" s="41"/>
      <c r="C184" s="257" t="s">
        <v>338</v>
      </c>
      <c r="D184" s="257" t="s">
        <v>300</v>
      </c>
      <c r="E184" s="258" t="s">
        <v>339</v>
      </c>
      <c r="F184" s="259" t="s">
        <v>340</v>
      </c>
      <c r="G184" s="260" t="s">
        <v>296</v>
      </c>
      <c r="H184" s="261">
        <v>1</v>
      </c>
      <c r="I184" s="262"/>
      <c r="J184" s="263">
        <f>ROUND(I184*H184,2)</f>
        <v>0</v>
      </c>
      <c r="K184" s="259" t="s">
        <v>195</v>
      </c>
      <c r="L184" s="264"/>
      <c r="M184" s="265" t="s">
        <v>19</v>
      </c>
      <c r="N184" s="266" t="s">
        <v>43</v>
      </c>
      <c r="O184" s="86"/>
      <c r="P184" s="215">
        <f>O184*H184</f>
        <v>0</v>
      </c>
      <c r="Q184" s="215">
        <v>0.00014999999999999999</v>
      </c>
      <c r="R184" s="215">
        <f>Q184*H184</f>
        <v>0.00014999999999999999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303</v>
      </c>
      <c r="AT184" s="217" t="s">
        <v>300</v>
      </c>
      <c r="AU184" s="217" t="s">
        <v>82</v>
      </c>
      <c r="AY184" s="19" t="s">
        <v>188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124</v>
      </c>
      <c r="BM184" s="217" t="s">
        <v>693</v>
      </c>
    </row>
    <row r="185" s="2" customFormat="1" ht="24.15" customHeight="1">
      <c r="A185" s="40"/>
      <c r="B185" s="41"/>
      <c r="C185" s="206" t="s">
        <v>342</v>
      </c>
      <c r="D185" s="206" t="s">
        <v>191</v>
      </c>
      <c r="E185" s="207" t="s">
        <v>343</v>
      </c>
      <c r="F185" s="208" t="s">
        <v>344</v>
      </c>
      <c r="G185" s="209" t="s">
        <v>307</v>
      </c>
      <c r="H185" s="267"/>
      <c r="I185" s="211"/>
      <c r="J185" s="212">
        <f>ROUND(I185*H185,2)</f>
        <v>0</v>
      </c>
      <c r="K185" s="208" t="s">
        <v>195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124</v>
      </c>
      <c r="AT185" s="217" t="s">
        <v>191</v>
      </c>
      <c r="AU185" s="217" t="s">
        <v>82</v>
      </c>
      <c r="AY185" s="19" t="s">
        <v>188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124</v>
      </c>
      <c r="BM185" s="217" t="s">
        <v>694</v>
      </c>
    </row>
    <row r="186" s="2" customFormat="1">
      <c r="A186" s="40"/>
      <c r="B186" s="41"/>
      <c r="C186" s="42"/>
      <c r="D186" s="219" t="s">
        <v>198</v>
      </c>
      <c r="E186" s="42"/>
      <c r="F186" s="220" t="s">
        <v>346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198</v>
      </c>
      <c r="AU186" s="19" t="s">
        <v>82</v>
      </c>
    </row>
    <row r="187" s="12" customFormat="1" ht="22.8" customHeight="1">
      <c r="A187" s="12"/>
      <c r="B187" s="190"/>
      <c r="C187" s="191"/>
      <c r="D187" s="192" t="s">
        <v>71</v>
      </c>
      <c r="E187" s="204" t="s">
        <v>347</v>
      </c>
      <c r="F187" s="204" t="s">
        <v>348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SUM(P188:P223)</f>
        <v>0</v>
      </c>
      <c r="Q187" s="198"/>
      <c r="R187" s="199">
        <f>SUM(R188:R223)</f>
        <v>1.0659261899999999</v>
      </c>
      <c r="S187" s="198"/>
      <c r="T187" s="200">
        <f>SUM(T188:T223)</f>
        <v>0.16463150000000001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82</v>
      </c>
      <c r="AT187" s="202" t="s">
        <v>71</v>
      </c>
      <c r="AU187" s="202" t="s">
        <v>80</v>
      </c>
      <c r="AY187" s="201" t="s">
        <v>188</v>
      </c>
      <c r="BK187" s="203">
        <f>SUM(BK188:BK223)</f>
        <v>0</v>
      </c>
    </row>
    <row r="188" s="2" customFormat="1" ht="16.5" customHeight="1">
      <c r="A188" s="40"/>
      <c r="B188" s="41"/>
      <c r="C188" s="206" t="s">
        <v>349</v>
      </c>
      <c r="D188" s="206" t="s">
        <v>191</v>
      </c>
      <c r="E188" s="207" t="s">
        <v>350</v>
      </c>
      <c r="F188" s="208" t="s">
        <v>351</v>
      </c>
      <c r="G188" s="209" t="s">
        <v>194</v>
      </c>
      <c r="H188" s="210">
        <v>61.942999999999998</v>
      </c>
      <c r="I188" s="211"/>
      <c r="J188" s="212">
        <f>ROUND(I188*H188,2)</f>
        <v>0</v>
      </c>
      <c r="K188" s="208" t="s">
        <v>195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0.0025000000000000001</v>
      </c>
      <c r="T188" s="216">
        <f>S188*H188</f>
        <v>0.15485750000000001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124</v>
      </c>
      <c r="AT188" s="217" t="s">
        <v>191</v>
      </c>
      <c r="AU188" s="217" t="s">
        <v>82</v>
      </c>
      <c r="AY188" s="19" t="s">
        <v>188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124</v>
      </c>
      <c r="BM188" s="217" t="s">
        <v>695</v>
      </c>
    </row>
    <row r="189" s="2" customFormat="1">
      <c r="A189" s="40"/>
      <c r="B189" s="41"/>
      <c r="C189" s="42"/>
      <c r="D189" s="219" t="s">
        <v>198</v>
      </c>
      <c r="E189" s="42"/>
      <c r="F189" s="220" t="s">
        <v>353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198</v>
      </c>
      <c r="AU189" s="19" t="s">
        <v>82</v>
      </c>
    </row>
    <row r="190" s="14" customFormat="1">
      <c r="A190" s="14"/>
      <c r="B190" s="235"/>
      <c r="C190" s="236"/>
      <c r="D190" s="226" t="s">
        <v>200</v>
      </c>
      <c r="E190" s="237" t="s">
        <v>19</v>
      </c>
      <c r="F190" s="238" t="s">
        <v>673</v>
      </c>
      <c r="G190" s="236"/>
      <c r="H190" s="239">
        <v>59.427999999999997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200</v>
      </c>
      <c r="AU190" s="245" t="s">
        <v>82</v>
      </c>
      <c r="AV190" s="14" t="s">
        <v>82</v>
      </c>
      <c r="AW190" s="14" t="s">
        <v>33</v>
      </c>
      <c r="AX190" s="14" t="s">
        <v>72</v>
      </c>
      <c r="AY190" s="245" t="s">
        <v>188</v>
      </c>
    </row>
    <row r="191" s="14" customFormat="1">
      <c r="A191" s="14"/>
      <c r="B191" s="235"/>
      <c r="C191" s="236"/>
      <c r="D191" s="226" t="s">
        <v>200</v>
      </c>
      <c r="E191" s="237" t="s">
        <v>19</v>
      </c>
      <c r="F191" s="238" t="s">
        <v>674</v>
      </c>
      <c r="G191" s="236"/>
      <c r="H191" s="239">
        <v>2.3799999999999999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200</v>
      </c>
      <c r="AU191" s="245" t="s">
        <v>82</v>
      </c>
      <c r="AV191" s="14" t="s">
        <v>82</v>
      </c>
      <c r="AW191" s="14" t="s">
        <v>33</v>
      </c>
      <c r="AX191" s="14" t="s">
        <v>72</v>
      </c>
      <c r="AY191" s="245" t="s">
        <v>188</v>
      </c>
    </row>
    <row r="192" s="14" customFormat="1">
      <c r="A192" s="14"/>
      <c r="B192" s="235"/>
      <c r="C192" s="236"/>
      <c r="D192" s="226" t="s">
        <v>200</v>
      </c>
      <c r="E192" s="237" t="s">
        <v>19</v>
      </c>
      <c r="F192" s="238" t="s">
        <v>576</v>
      </c>
      <c r="G192" s="236"/>
      <c r="H192" s="239">
        <v>0.13500000000000001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200</v>
      </c>
      <c r="AU192" s="245" t="s">
        <v>82</v>
      </c>
      <c r="AV192" s="14" t="s">
        <v>82</v>
      </c>
      <c r="AW192" s="14" t="s">
        <v>33</v>
      </c>
      <c r="AX192" s="14" t="s">
        <v>72</v>
      </c>
      <c r="AY192" s="245" t="s">
        <v>188</v>
      </c>
    </row>
    <row r="193" s="15" customFormat="1">
      <c r="A193" s="15"/>
      <c r="B193" s="246"/>
      <c r="C193" s="247"/>
      <c r="D193" s="226" t="s">
        <v>200</v>
      </c>
      <c r="E193" s="248" t="s">
        <v>19</v>
      </c>
      <c r="F193" s="249" t="s">
        <v>206</v>
      </c>
      <c r="G193" s="247"/>
      <c r="H193" s="250">
        <v>61.942999999999998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200</v>
      </c>
      <c r="AU193" s="256" t="s">
        <v>82</v>
      </c>
      <c r="AV193" s="15" t="s">
        <v>196</v>
      </c>
      <c r="AW193" s="15" t="s">
        <v>33</v>
      </c>
      <c r="AX193" s="15" t="s">
        <v>80</v>
      </c>
      <c r="AY193" s="256" t="s">
        <v>188</v>
      </c>
    </row>
    <row r="194" s="2" customFormat="1" ht="16.5" customHeight="1">
      <c r="A194" s="40"/>
      <c r="B194" s="41"/>
      <c r="C194" s="206" t="s">
        <v>354</v>
      </c>
      <c r="D194" s="206" t="s">
        <v>191</v>
      </c>
      <c r="E194" s="207" t="s">
        <v>355</v>
      </c>
      <c r="F194" s="208" t="s">
        <v>356</v>
      </c>
      <c r="G194" s="209" t="s">
        <v>357</v>
      </c>
      <c r="H194" s="210">
        <v>32.579999999999998</v>
      </c>
      <c r="I194" s="211"/>
      <c r="J194" s="212">
        <f>ROUND(I194*H194,2)</f>
        <v>0</v>
      </c>
      <c r="K194" s="208" t="s">
        <v>195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0.00029999999999999997</v>
      </c>
      <c r="T194" s="216">
        <f>S194*H194</f>
        <v>0.009773999999999998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124</v>
      </c>
      <c r="AT194" s="217" t="s">
        <v>191</v>
      </c>
      <c r="AU194" s="217" t="s">
        <v>82</v>
      </c>
      <c r="AY194" s="19" t="s">
        <v>188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124</v>
      </c>
      <c r="BM194" s="217" t="s">
        <v>696</v>
      </c>
    </row>
    <row r="195" s="2" customFormat="1">
      <c r="A195" s="40"/>
      <c r="B195" s="41"/>
      <c r="C195" s="42"/>
      <c r="D195" s="219" t="s">
        <v>198</v>
      </c>
      <c r="E195" s="42"/>
      <c r="F195" s="220" t="s">
        <v>359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198</v>
      </c>
      <c r="AU195" s="19" t="s">
        <v>82</v>
      </c>
    </row>
    <row r="196" s="14" customFormat="1">
      <c r="A196" s="14"/>
      <c r="B196" s="235"/>
      <c r="C196" s="236"/>
      <c r="D196" s="226" t="s">
        <v>200</v>
      </c>
      <c r="E196" s="237" t="s">
        <v>19</v>
      </c>
      <c r="F196" s="238" t="s">
        <v>697</v>
      </c>
      <c r="G196" s="236"/>
      <c r="H196" s="239">
        <v>32.579999999999998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200</v>
      </c>
      <c r="AU196" s="245" t="s">
        <v>82</v>
      </c>
      <c r="AV196" s="14" t="s">
        <v>82</v>
      </c>
      <c r="AW196" s="14" t="s">
        <v>33</v>
      </c>
      <c r="AX196" s="14" t="s">
        <v>80</v>
      </c>
      <c r="AY196" s="245" t="s">
        <v>188</v>
      </c>
    </row>
    <row r="197" s="2" customFormat="1" ht="21.75" customHeight="1">
      <c r="A197" s="40"/>
      <c r="B197" s="41"/>
      <c r="C197" s="206" t="s">
        <v>361</v>
      </c>
      <c r="D197" s="206" t="s">
        <v>191</v>
      </c>
      <c r="E197" s="207" t="s">
        <v>368</v>
      </c>
      <c r="F197" s="208" t="s">
        <v>369</v>
      </c>
      <c r="G197" s="209" t="s">
        <v>194</v>
      </c>
      <c r="H197" s="210">
        <v>61.942999999999998</v>
      </c>
      <c r="I197" s="211"/>
      <c r="J197" s="212">
        <f>ROUND(I197*H197,2)</f>
        <v>0</v>
      </c>
      <c r="K197" s="208" t="s">
        <v>195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124</v>
      </c>
      <c r="AT197" s="217" t="s">
        <v>191</v>
      </c>
      <c r="AU197" s="217" t="s">
        <v>82</v>
      </c>
      <c r="AY197" s="19" t="s">
        <v>188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124</v>
      </c>
      <c r="BM197" s="217" t="s">
        <v>698</v>
      </c>
    </row>
    <row r="198" s="2" customFormat="1">
      <c r="A198" s="40"/>
      <c r="B198" s="41"/>
      <c r="C198" s="42"/>
      <c r="D198" s="219" t="s">
        <v>198</v>
      </c>
      <c r="E198" s="42"/>
      <c r="F198" s="220" t="s">
        <v>371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198</v>
      </c>
      <c r="AU198" s="19" t="s">
        <v>82</v>
      </c>
    </row>
    <row r="199" s="2" customFormat="1" ht="16.5" customHeight="1">
      <c r="A199" s="40"/>
      <c r="B199" s="41"/>
      <c r="C199" s="206" t="s">
        <v>367</v>
      </c>
      <c r="D199" s="206" t="s">
        <v>191</v>
      </c>
      <c r="E199" s="207" t="s">
        <v>372</v>
      </c>
      <c r="F199" s="208" t="s">
        <v>373</v>
      </c>
      <c r="G199" s="209" t="s">
        <v>194</v>
      </c>
      <c r="H199" s="210">
        <v>61.942999999999998</v>
      </c>
      <c r="I199" s="211"/>
      <c r="J199" s="212">
        <f>ROUND(I199*H199,2)</f>
        <v>0</v>
      </c>
      <c r="K199" s="208" t="s">
        <v>195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124</v>
      </c>
      <c r="AT199" s="217" t="s">
        <v>191</v>
      </c>
      <c r="AU199" s="217" t="s">
        <v>82</v>
      </c>
      <c r="AY199" s="19" t="s">
        <v>188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124</v>
      </c>
      <c r="BM199" s="217" t="s">
        <v>699</v>
      </c>
    </row>
    <row r="200" s="2" customFormat="1">
      <c r="A200" s="40"/>
      <c r="B200" s="41"/>
      <c r="C200" s="42"/>
      <c r="D200" s="219" t="s">
        <v>198</v>
      </c>
      <c r="E200" s="42"/>
      <c r="F200" s="220" t="s">
        <v>375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198</v>
      </c>
      <c r="AU200" s="19" t="s">
        <v>82</v>
      </c>
    </row>
    <row r="201" s="2" customFormat="1" ht="16.5" customHeight="1">
      <c r="A201" s="40"/>
      <c r="B201" s="41"/>
      <c r="C201" s="206" t="s">
        <v>303</v>
      </c>
      <c r="D201" s="206" t="s">
        <v>191</v>
      </c>
      <c r="E201" s="207" t="s">
        <v>377</v>
      </c>
      <c r="F201" s="208" t="s">
        <v>378</v>
      </c>
      <c r="G201" s="209" t="s">
        <v>194</v>
      </c>
      <c r="H201" s="210">
        <v>123.886</v>
      </c>
      <c r="I201" s="211"/>
      <c r="J201" s="212">
        <f>ROUND(I201*H201,2)</f>
        <v>0</v>
      </c>
      <c r="K201" s="208" t="s">
        <v>195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3.0000000000000001E-05</v>
      </c>
      <c r="R201" s="215">
        <f>Q201*H201</f>
        <v>0.0037165800000000001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124</v>
      </c>
      <c r="AT201" s="217" t="s">
        <v>191</v>
      </c>
      <c r="AU201" s="217" t="s">
        <v>82</v>
      </c>
      <c r="AY201" s="19" t="s">
        <v>188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124</v>
      </c>
      <c r="BM201" s="217" t="s">
        <v>700</v>
      </c>
    </row>
    <row r="202" s="2" customFormat="1">
      <c r="A202" s="40"/>
      <c r="B202" s="41"/>
      <c r="C202" s="42"/>
      <c r="D202" s="219" t="s">
        <v>198</v>
      </c>
      <c r="E202" s="42"/>
      <c r="F202" s="220" t="s">
        <v>380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198</v>
      </c>
      <c r="AU202" s="19" t="s">
        <v>82</v>
      </c>
    </row>
    <row r="203" s="13" customFormat="1">
      <c r="A203" s="13"/>
      <c r="B203" s="224"/>
      <c r="C203" s="225"/>
      <c r="D203" s="226" t="s">
        <v>200</v>
      </c>
      <c r="E203" s="227" t="s">
        <v>19</v>
      </c>
      <c r="F203" s="228" t="s">
        <v>381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200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188</v>
      </c>
    </row>
    <row r="204" s="14" customFormat="1">
      <c r="A204" s="14"/>
      <c r="B204" s="235"/>
      <c r="C204" s="236"/>
      <c r="D204" s="226" t="s">
        <v>200</v>
      </c>
      <c r="E204" s="237" t="s">
        <v>19</v>
      </c>
      <c r="F204" s="238" t="s">
        <v>676</v>
      </c>
      <c r="G204" s="236"/>
      <c r="H204" s="239">
        <v>61.942999999999998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200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188</v>
      </c>
    </row>
    <row r="205" s="13" customFormat="1">
      <c r="A205" s="13"/>
      <c r="B205" s="224"/>
      <c r="C205" s="225"/>
      <c r="D205" s="226" t="s">
        <v>200</v>
      </c>
      <c r="E205" s="227" t="s">
        <v>19</v>
      </c>
      <c r="F205" s="228" t="s">
        <v>382</v>
      </c>
      <c r="G205" s="225"/>
      <c r="H205" s="227" t="s">
        <v>19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200</v>
      </c>
      <c r="AU205" s="234" t="s">
        <v>82</v>
      </c>
      <c r="AV205" s="13" t="s">
        <v>80</v>
      </c>
      <c r="AW205" s="13" t="s">
        <v>33</v>
      </c>
      <c r="AX205" s="13" t="s">
        <v>72</v>
      </c>
      <c r="AY205" s="234" t="s">
        <v>188</v>
      </c>
    </row>
    <row r="206" s="14" customFormat="1">
      <c r="A206" s="14"/>
      <c r="B206" s="235"/>
      <c r="C206" s="236"/>
      <c r="D206" s="226" t="s">
        <v>200</v>
      </c>
      <c r="E206" s="237" t="s">
        <v>19</v>
      </c>
      <c r="F206" s="238" t="s">
        <v>676</v>
      </c>
      <c r="G206" s="236"/>
      <c r="H206" s="239">
        <v>61.942999999999998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200</v>
      </c>
      <c r="AU206" s="245" t="s">
        <v>82</v>
      </c>
      <c r="AV206" s="14" t="s">
        <v>82</v>
      </c>
      <c r="AW206" s="14" t="s">
        <v>33</v>
      </c>
      <c r="AX206" s="14" t="s">
        <v>72</v>
      </c>
      <c r="AY206" s="245" t="s">
        <v>188</v>
      </c>
    </row>
    <row r="207" s="15" customFormat="1">
      <c r="A207" s="15"/>
      <c r="B207" s="246"/>
      <c r="C207" s="247"/>
      <c r="D207" s="226" t="s">
        <v>200</v>
      </c>
      <c r="E207" s="248" t="s">
        <v>19</v>
      </c>
      <c r="F207" s="249" t="s">
        <v>206</v>
      </c>
      <c r="G207" s="247"/>
      <c r="H207" s="250">
        <v>123.886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200</v>
      </c>
      <c r="AU207" s="256" t="s">
        <v>82</v>
      </c>
      <c r="AV207" s="15" t="s">
        <v>196</v>
      </c>
      <c r="AW207" s="15" t="s">
        <v>33</v>
      </c>
      <c r="AX207" s="15" t="s">
        <v>80</v>
      </c>
      <c r="AY207" s="256" t="s">
        <v>188</v>
      </c>
    </row>
    <row r="208" s="2" customFormat="1" ht="21.75" customHeight="1">
      <c r="A208" s="40"/>
      <c r="B208" s="41"/>
      <c r="C208" s="206" t="s">
        <v>376</v>
      </c>
      <c r="D208" s="206" t="s">
        <v>191</v>
      </c>
      <c r="E208" s="207" t="s">
        <v>384</v>
      </c>
      <c r="F208" s="208" t="s">
        <v>385</v>
      </c>
      <c r="G208" s="209" t="s">
        <v>194</v>
      </c>
      <c r="H208" s="210">
        <v>61.942999999999998</v>
      </c>
      <c r="I208" s="211"/>
      <c r="J208" s="212">
        <f>ROUND(I208*H208,2)</f>
        <v>0</v>
      </c>
      <c r="K208" s="208" t="s">
        <v>195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0.012</v>
      </c>
      <c r="R208" s="215">
        <f>Q208*H208</f>
        <v>0.74331599999999998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124</v>
      </c>
      <c r="AT208" s="217" t="s">
        <v>191</v>
      </c>
      <c r="AU208" s="217" t="s">
        <v>82</v>
      </c>
      <c r="AY208" s="19" t="s">
        <v>188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124</v>
      </c>
      <c r="BM208" s="217" t="s">
        <v>701</v>
      </c>
    </row>
    <row r="209" s="2" customFormat="1">
      <c r="A209" s="40"/>
      <c r="B209" s="41"/>
      <c r="C209" s="42"/>
      <c r="D209" s="219" t="s">
        <v>198</v>
      </c>
      <c r="E209" s="42"/>
      <c r="F209" s="220" t="s">
        <v>387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198</v>
      </c>
      <c r="AU209" s="19" t="s">
        <v>82</v>
      </c>
    </row>
    <row r="210" s="2" customFormat="1" ht="16.5" customHeight="1">
      <c r="A210" s="40"/>
      <c r="B210" s="41"/>
      <c r="C210" s="206" t="s">
        <v>383</v>
      </c>
      <c r="D210" s="206" t="s">
        <v>191</v>
      </c>
      <c r="E210" s="207" t="s">
        <v>389</v>
      </c>
      <c r="F210" s="208" t="s">
        <v>390</v>
      </c>
      <c r="G210" s="209" t="s">
        <v>194</v>
      </c>
      <c r="H210" s="210">
        <v>61.942999999999998</v>
      </c>
      <c r="I210" s="211"/>
      <c r="J210" s="212">
        <f>ROUND(I210*H210,2)</f>
        <v>0</v>
      </c>
      <c r="K210" s="208" t="s">
        <v>195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0.00029999999999999997</v>
      </c>
      <c r="R210" s="215">
        <f>Q210*H210</f>
        <v>0.018582899999999999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124</v>
      </c>
      <c r="AT210" s="217" t="s">
        <v>191</v>
      </c>
      <c r="AU210" s="217" t="s">
        <v>82</v>
      </c>
      <c r="AY210" s="19" t="s">
        <v>188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124</v>
      </c>
      <c r="BM210" s="217" t="s">
        <v>702</v>
      </c>
    </row>
    <row r="211" s="2" customFormat="1">
      <c r="A211" s="40"/>
      <c r="B211" s="41"/>
      <c r="C211" s="42"/>
      <c r="D211" s="219" t="s">
        <v>198</v>
      </c>
      <c r="E211" s="42"/>
      <c r="F211" s="220" t="s">
        <v>392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198</v>
      </c>
      <c r="AU211" s="19" t="s">
        <v>82</v>
      </c>
    </row>
    <row r="212" s="2" customFormat="1" ht="24.15" customHeight="1">
      <c r="A212" s="40"/>
      <c r="B212" s="41"/>
      <c r="C212" s="257" t="s">
        <v>388</v>
      </c>
      <c r="D212" s="257" t="s">
        <v>300</v>
      </c>
      <c r="E212" s="258" t="s">
        <v>394</v>
      </c>
      <c r="F212" s="259" t="s">
        <v>395</v>
      </c>
      <c r="G212" s="260" t="s">
        <v>194</v>
      </c>
      <c r="H212" s="261">
        <v>68.137</v>
      </c>
      <c r="I212" s="262"/>
      <c r="J212" s="263">
        <f>ROUND(I212*H212,2)</f>
        <v>0</v>
      </c>
      <c r="K212" s="259" t="s">
        <v>195</v>
      </c>
      <c r="L212" s="264"/>
      <c r="M212" s="265" t="s">
        <v>19</v>
      </c>
      <c r="N212" s="266" t="s">
        <v>43</v>
      </c>
      <c r="O212" s="86"/>
      <c r="P212" s="215">
        <f>O212*H212</f>
        <v>0</v>
      </c>
      <c r="Q212" s="215">
        <v>0.0042900000000000004</v>
      </c>
      <c r="R212" s="215">
        <f>Q212*H212</f>
        <v>0.29230773000000004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303</v>
      </c>
      <c r="AT212" s="217" t="s">
        <v>300</v>
      </c>
      <c r="AU212" s="217" t="s">
        <v>82</v>
      </c>
      <c r="AY212" s="19" t="s">
        <v>188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124</v>
      </c>
      <c r="BM212" s="217" t="s">
        <v>703</v>
      </c>
    </row>
    <row r="213" s="14" customFormat="1">
      <c r="A213" s="14"/>
      <c r="B213" s="235"/>
      <c r="C213" s="236"/>
      <c r="D213" s="226" t="s">
        <v>200</v>
      </c>
      <c r="E213" s="236"/>
      <c r="F213" s="238" t="s">
        <v>704</v>
      </c>
      <c r="G213" s="236"/>
      <c r="H213" s="239">
        <v>68.137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200</v>
      </c>
      <c r="AU213" s="245" t="s">
        <v>82</v>
      </c>
      <c r="AV213" s="14" t="s">
        <v>82</v>
      </c>
      <c r="AW213" s="14" t="s">
        <v>4</v>
      </c>
      <c r="AX213" s="14" t="s">
        <v>80</v>
      </c>
      <c r="AY213" s="245" t="s">
        <v>188</v>
      </c>
    </row>
    <row r="214" s="2" customFormat="1" ht="16.5" customHeight="1">
      <c r="A214" s="40"/>
      <c r="B214" s="41"/>
      <c r="C214" s="206" t="s">
        <v>393</v>
      </c>
      <c r="D214" s="206" t="s">
        <v>191</v>
      </c>
      <c r="E214" s="207" t="s">
        <v>399</v>
      </c>
      <c r="F214" s="208" t="s">
        <v>400</v>
      </c>
      <c r="G214" s="209" t="s">
        <v>357</v>
      </c>
      <c r="H214" s="210">
        <v>32.579999999999998</v>
      </c>
      <c r="I214" s="211"/>
      <c r="J214" s="212">
        <f>ROUND(I214*H214,2)</f>
        <v>0</v>
      </c>
      <c r="K214" s="208" t="s">
        <v>195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1.0000000000000001E-05</v>
      </c>
      <c r="R214" s="215">
        <f>Q214*H214</f>
        <v>0.0003258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124</v>
      </c>
      <c r="AT214" s="217" t="s">
        <v>191</v>
      </c>
      <c r="AU214" s="217" t="s">
        <v>82</v>
      </c>
      <c r="AY214" s="19" t="s">
        <v>188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124</v>
      </c>
      <c r="BM214" s="217" t="s">
        <v>705</v>
      </c>
    </row>
    <row r="215" s="2" customFormat="1">
      <c r="A215" s="40"/>
      <c r="B215" s="41"/>
      <c r="C215" s="42"/>
      <c r="D215" s="219" t="s">
        <v>198</v>
      </c>
      <c r="E215" s="42"/>
      <c r="F215" s="220" t="s">
        <v>402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198</v>
      </c>
      <c r="AU215" s="19" t="s">
        <v>82</v>
      </c>
    </row>
    <row r="216" s="2" customFormat="1" ht="16.5" customHeight="1">
      <c r="A216" s="40"/>
      <c r="B216" s="41"/>
      <c r="C216" s="257" t="s">
        <v>398</v>
      </c>
      <c r="D216" s="257" t="s">
        <v>300</v>
      </c>
      <c r="E216" s="258" t="s">
        <v>404</v>
      </c>
      <c r="F216" s="259" t="s">
        <v>405</v>
      </c>
      <c r="G216" s="260" t="s">
        <v>357</v>
      </c>
      <c r="H216" s="261">
        <v>34.209000000000003</v>
      </c>
      <c r="I216" s="262"/>
      <c r="J216" s="263">
        <f>ROUND(I216*H216,2)</f>
        <v>0</v>
      </c>
      <c r="K216" s="259" t="s">
        <v>195</v>
      </c>
      <c r="L216" s="264"/>
      <c r="M216" s="265" t="s">
        <v>19</v>
      </c>
      <c r="N216" s="266" t="s">
        <v>43</v>
      </c>
      <c r="O216" s="86"/>
      <c r="P216" s="215">
        <f>O216*H216</f>
        <v>0</v>
      </c>
      <c r="Q216" s="215">
        <v>0.00022000000000000001</v>
      </c>
      <c r="R216" s="215">
        <f>Q216*H216</f>
        <v>0.0075259800000000007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303</v>
      </c>
      <c r="AT216" s="217" t="s">
        <v>300</v>
      </c>
      <c r="AU216" s="217" t="s">
        <v>82</v>
      </c>
      <c r="AY216" s="19" t="s">
        <v>188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124</v>
      </c>
      <c r="BM216" s="217" t="s">
        <v>706</v>
      </c>
    </row>
    <row r="217" s="14" customFormat="1">
      <c r="A217" s="14"/>
      <c r="B217" s="235"/>
      <c r="C217" s="236"/>
      <c r="D217" s="226" t="s">
        <v>200</v>
      </c>
      <c r="E217" s="236"/>
      <c r="F217" s="238" t="s">
        <v>707</v>
      </c>
      <c r="G217" s="236"/>
      <c r="H217" s="239">
        <v>34.209000000000003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200</v>
      </c>
      <c r="AU217" s="245" t="s">
        <v>82</v>
      </c>
      <c r="AV217" s="14" t="s">
        <v>82</v>
      </c>
      <c r="AW217" s="14" t="s">
        <v>4</v>
      </c>
      <c r="AX217" s="14" t="s">
        <v>80</v>
      </c>
      <c r="AY217" s="245" t="s">
        <v>188</v>
      </c>
    </row>
    <row r="218" s="2" customFormat="1" ht="16.5" customHeight="1">
      <c r="A218" s="40"/>
      <c r="B218" s="41"/>
      <c r="C218" s="206" t="s">
        <v>403</v>
      </c>
      <c r="D218" s="206" t="s">
        <v>191</v>
      </c>
      <c r="E218" s="207" t="s">
        <v>409</v>
      </c>
      <c r="F218" s="208" t="s">
        <v>410</v>
      </c>
      <c r="G218" s="209" t="s">
        <v>357</v>
      </c>
      <c r="H218" s="210">
        <v>0.90000000000000002</v>
      </c>
      <c r="I218" s="211"/>
      <c r="J218" s="212">
        <f>ROUND(I218*H218,2)</f>
        <v>0</v>
      </c>
      <c r="K218" s="208" t="s">
        <v>195</v>
      </c>
      <c r="L218" s="46"/>
      <c r="M218" s="213" t="s">
        <v>19</v>
      </c>
      <c r="N218" s="214" t="s">
        <v>43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124</v>
      </c>
      <c r="AT218" s="217" t="s">
        <v>191</v>
      </c>
      <c r="AU218" s="217" t="s">
        <v>82</v>
      </c>
      <c r="AY218" s="19" t="s">
        <v>188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80</v>
      </c>
      <c r="BK218" s="218">
        <f>ROUND(I218*H218,2)</f>
        <v>0</v>
      </c>
      <c r="BL218" s="19" t="s">
        <v>124</v>
      </c>
      <c r="BM218" s="217" t="s">
        <v>708</v>
      </c>
    </row>
    <row r="219" s="2" customFormat="1">
      <c r="A219" s="40"/>
      <c r="B219" s="41"/>
      <c r="C219" s="42"/>
      <c r="D219" s="219" t="s">
        <v>198</v>
      </c>
      <c r="E219" s="42"/>
      <c r="F219" s="220" t="s">
        <v>412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198</v>
      </c>
      <c r="AU219" s="19" t="s">
        <v>82</v>
      </c>
    </row>
    <row r="220" s="2" customFormat="1" ht="16.5" customHeight="1">
      <c r="A220" s="40"/>
      <c r="B220" s="41"/>
      <c r="C220" s="257" t="s">
        <v>408</v>
      </c>
      <c r="D220" s="257" t="s">
        <v>300</v>
      </c>
      <c r="E220" s="258" t="s">
        <v>415</v>
      </c>
      <c r="F220" s="259" t="s">
        <v>416</v>
      </c>
      <c r="G220" s="260" t="s">
        <v>357</v>
      </c>
      <c r="H220" s="261">
        <v>0.94499999999999995</v>
      </c>
      <c r="I220" s="262"/>
      <c r="J220" s="263">
        <f>ROUND(I220*H220,2)</f>
        <v>0</v>
      </c>
      <c r="K220" s="259" t="s">
        <v>195</v>
      </c>
      <c r="L220" s="264"/>
      <c r="M220" s="265" t="s">
        <v>19</v>
      </c>
      <c r="N220" s="266" t="s">
        <v>43</v>
      </c>
      <c r="O220" s="86"/>
      <c r="P220" s="215">
        <f>O220*H220</f>
        <v>0</v>
      </c>
      <c r="Q220" s="215">
        <v>0.00016000000000000001</v>
      </c>
      <c r="R220" s="215">
        <f>Q220*H220</f>
        <v>0.00015120000000000002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303</v>
      </c>
      <c r="AT220" s="217" t="s">
        <v>300</v>
      </c>
      <c r="AU220" s="217" t="s">
        <v>82</v>
      </c>
      <c r="AY220" s="19" t="s">
        <v>188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124</v>
      </c>
      <c r="BM220" s="217" t="s">
        <v>709</v>
      </c>
    </row>
    <row r="221" s="14" customFormat="1">
      <c r="A221" s="14"/>
      <c r="B221" s="235"/>
      <c r="C221" s="236"/>
      <c r="D221" s="226" t="s">
        <v>200</v>
      </c>
      <c r="E221" s="236"/>
      <c r="F221" s="238" t="s">
        <v>618</v>
      </c>
      <c r="G221" s="236"/>
      <c r="H221" s="239">
        <v>0.94499999999999995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200</v>
      </c>
      <c r="AU221" s="245" t="s">
        <v>82</v>
      </c>
      <c r="AV221" s="14" t="s">
        <v>82</v>
      </c>
      <c r="AW221" s="14" t="s">
        <v>4</v>
      </c>
      <c r="AX221" s="14" t="s">
        <v>80</v>
      </c>
      <c r="AY221" s="245" t="s">
        <v>188</v>
      </c>
    </row>
    <row r="222" s="2" customFormat="1" ht="24.15" customHeight="1">
      <c r="A222" s="40"/>
      <c r="B222" s="41"/>
      <c r="C222" s="206" t="s">
        <v>414</v>
      </c>
      <c r="D222" s="206" t="s">
        <v>191</v>
      </c>
      <c r="E222" s="207" t="s">
        <v>430</v>
      </c>
      <c r="F222" s="208" t="s">
        <v>431</v>
      </c>
      <c r="G222" s="209" t="s">
        <v>307</v>
      </c>
      <c r="H222" s="267"/>
      <c r="I222" s="211"/>
      <c r="J222" s="212">
        <f>ROUND(I222*H222,2)</f>
        <v>0</v>
      </c>
      <c r="K222" s="208" t="s">
        <v>195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124</v>
      </c>
      <c r="AT222" s="217" t="s">
        <v>191</v>
      </c>
      <c r="AU222" s="217" t="s">
        <v>82</v>
      </c>
      <c r="AY222" s="19" t="s">
        <v>188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124</v>
      </c>
      <c r="BM222" s="217" t="s">
        <v>710</v>
      </c>
    </row>
    <row r="223" s="2" customFormat="1">
      <c r="A223" s="40"/>
      <c r="B223" s="41"/>
      <c r="C223" s="42"/>
      <c r="D223" s="219" t="s">
        <v>198</v>
      </c>
      <c r="E223" s="42"/>
      <c r="F223" s="220" t="s">
        <v>433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198</v>
      </c>
      <c r="AU223" s="19" t="s">
        <v>82</v>
      </c>
    </row>
    <row r="224" s="12" customFormat="1" ht="22.8" customHeight="1">
      <c r="A224" s="12"/>
      <c r="B224" s="190"/>
      <c r="C224" s="191"/>
      <c r="D224" s="192" t="s">
        <v>71</v>
      </c>
      <c r="E224" s="204" t="s">
        <v>434</v>
      </c>
      <c r="F224" s="204" t="s">
        <v>435</v>
      </c>
      <c r="G224" s="191"/>
      <c r="H224" s="191"/>
      <c r="I224" s="194"/>
      <c r="J224" s="205">
        <f>BK224</f>
        <v>0</v>
      </c>
      <c r="K224" s="191"/>
      <c r="L224" s="196"/>
      <c r="M224" s="197"/>
      <c r="N224" s="198"/>
      <c r="O224" s="198"/>
      <c r="P224" s="199">
        <f>SUM(P225:P248)</f>
        <v>0</v>
      </c>
      <c r="Q224" s="198"/>
      <c r="R224" s="199">
        <f>SUM(R225:R248)</f>
        <v>0.0003675000000000001</v>
      </c>
      <c r="S224" s="198"/>
      <c r="T224" s="200">
        <f>SUM(T225:T248)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1" t="s">
        <v>82</v>
      </c>
      <c r="AT224" s="202" t="s">
        <v>71</v>
      </c>
      <c r="AU224" s="202" t="s">
        <v>80</v>
      </c>
      <c r="AY224" s="201" t="s">
        <v>188</v>
      </c>
      <c r="BK224" s="203">
        <f>SUM(BK225:BK248)</f>
        <v>0</v>
      </c>
    </row>
    <row r="225" s="2" customFormat="1" ht="16.5" customHeight="1">
      <c r="A225" s="40"/>
      <c r="B225" s="41"/>
      <c r="C225" s="206" t="s">
        <v>419</v>
      </c>
      <c r="D225" s="206" t="s">
        <v>191</v>
      </c>
      <c r="E225" s="207" t="s">
        <v>437</v>
      </c>
      <c r="F225" s="208" t="s">
        <v>438</v>
      </c>
      <c r="G225" s="209" t="s">
        <v>194</v>
      </c>
      <c r="H225" s="210">
        <v>1.2250000000000001</v>
      </c>
      <c r="I225" s="211"/>
      <c r="J225" s="212">
        <f>ROUND(I225*H225,2)</f>
        <v>0</v>
      </c>
      <c r="K225" s="208" t="s">
        <v>195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6.0000000000000002E-05</v>
      </c>
      <c r="R225" s="215">
        <f>Q225*H225</f>
        <v>7.3500000000000011E-05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124</v>
      </c>
      <c r="AT225" s="217" t="s">
        <v>191</v>
      </c>
      <c r="AU225" s="217" t="s">
        <v>82</v>
      </c>
      <c r="AY225" s="19" t="s">
        <v>188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124</v>
      </c>
      <c r="BM225" s="217" t="s">
        <v>711</v>
      </c>
    </row>
    <row r="226" s="2" customFormat="1">
      <c r="A226" s="40"/>
      <c r="B226" s="41"/>
      <c r="C226" s="42"/>
      <c r="D226" s="219" t="s">
        <v>198</v>
      </c>
      <c r="E226" s="42"/>
      <c r="F226" s="220" t="s">
        <v>440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198</v>
      </c>
      <c r="AU226" s="19" t="s">
        <v>82</v>
      </c>
    </row>
    <row r="227" s="13" customFormat="1">
      <c r="A227" s="13"/>
      <c r="B227" s="224"/>
      <c r="C227" s="225"/>
      <c r="D227" s="226" t="s">
        <v>200</v>
      </c>
      <c r="E227" s="227" t="s">
        <v>19</v>
      </c>
      <c r="F227" s="228" t="s">
        <v>621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200</v>
      </c>
      <c r="AU227" s="234" t="s">
        <v>82</v>
      </c>
      <c r="AV227" s="13" t="s">
        <v>80</v>
      </c>
      <c r="AW227" s="13" t="s">
        <v>33</v>
      </c>
      <c r="AX227" s="13" t="s">
        <v>72</v>
      </c>
      <c r="AY227" s="234" t="s">
        <v>188</v>
      </c>
    </row>
    <row r="228" s="14" customFormat="1">
      <c r="A228" s="14"/>
      <c r="B228" s="235"/>
      <c r="C228" s="236"/>
      <c r="D228" s="226" t="s">
        <v>200</v>
      </c>
      <c r="E228" s="237" t="s">
        <v>19</v>
      </c>
      <c r="F228" s="238" t="s">
        <v>622</v>
      </c>
      <c r="G228" s="236"/>
      <c r="H228" s="239">
        <v>1.2250000000000001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200</v>
      </c>
      <c r="AU228" s="245" t="s">
        <v>82</v>
      </c>
      <c r="AV228" s="14" t="s">
        <v>82</v>
      </c>
      <c r="AW228" s="14" t="s">
        <v>33</v>
      </c>
      <c r="AX228" s="14" t="s">
        <v>80</v>
      </c>
      <c r="AY228" s="245" t="s">
        <v>188</v>
      </c>
    </row>
    <row r="229" s="2" customFormat="1" ht="16.5" customHeight="1">
      <c r="A229" s="40"/>
      <c r="B229" s="41"/>
      <c r="C229" s="206" t="s">
        <v>424</v>
      </c>
      <c r="D229" s="206" t="s">
        <v>191</v>
      </c>
      <c r="E229" s="207" t="s">
        <v>444</v>
      </c>
      <c r="F229" s="208" t="s">
        <v>445</v>
      </c>
      <c r="G229" s="209" t="s">
        <v>194</v>
      </c>
      <c r="H229" s="210">
        <v>1.2250000000000001</v>
      </c>
      <c r="I229" s="211"/>
      <c r="J229" s="212">
        <f>ROUND(I229*H229,2)</f>
        <v>0</v>
      </c>
      <c r="K229" s="208" t="s">
        <v>195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0.00012</v>
      </c>
      <c r="R229" s="215">
        <f>Q229*H229</f>
        <v>0.00014700000000000002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124</v>
      </c>
      <c r="AT229" s="217" t="s">
        <v>191</v>
      </c>
      <c r="AU229" s="217" t="s">
        <v>82</v>
      </c>
      <c r="AY229" s="19" t="s">
        <v>188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124</v>
      </c>
      <c r="BM229" s="217" t="s">
        <v>712</v>
      </c>
    </row>
    <row r="230" s="2" customFormat="1">
      <c r="A230" s="40"/>
      <c r="B230" s="41"/>
      <c r="C230" s="42"/>
      <c r="D230" s="219" t="s">
        <v>198</v>
      </c>
      <c r="E230" s="42"/>
      <c r="F230" s="220" t="s">
        <v>447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198</v>
      </c>
      <c r="AU230" s="19" t="s">
        <v>82</v>
      </c>
    </row>
    <row r="231" s="2" customFormat="1" ht="16.5" customHeight="1">
      <c r="A231" s="40"/>
      <c r="B231" s="41"/>
      <c r="C231" s="206" t="s">
        <v>429</v>
      </c>
      <c r="D231" s="206" t="s">
        <v>191</v>
      </c>
      <c r="E231" s="207" t="s">
        <v>449</v>
      </c>
      <c r="F231" s="208" t="s">
        <v>450</v>
      </c>
      <c r="G231" s="209" t="s">
        <v>194</v>
      </c>
      <c r="H231" s="210">
        <v>1.2250000000000001</v>
      </c>
      <c r="I231" s="211"/>
      <c r="J231" s="212">
        <f>ROUND(I231*H231,2)</f>
        <v>0</v>
      </c>
      <c r="K231" s="208" t="s">
        <v>195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0.00012</v>
      </c>
      <c r="R231" s="215">
        <f>Q231*H231</f>
        <v>0.00014700000000000002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124</v>
      </c>
      <c r="AT231" s="217" t="s">
        <v>191</v>
      </c>
      <c r="AU231" s="217" t="s">
        <v>82</v>
      </c>
      <c r="AY231" s="19" t="s">
        <v>188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124</v>
      </c>
      <c r="BM231" s="217" t="s">
        <v>713</v>
      </c>
    </row>
    <row r="232" s="2" customFormat="1">
      <c r="A232" s="40"/>
      <c r="B232" s="41"/>
      <c r="C232" s="42"/>
      <c r="D232" s="219" t="s">
        <v>198</v>
      </c>
      <c r="E232" s="42"/>
      <c r="F232" s="220" t="s">
        <v>452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198</v>
      </c>
      <c r="AU232" s="19" t="s">
        <v>82</v>
      </c>
    </row>
    <row r="233" s="2" customFormat="1" ht="16.5" customHeight="1">
      <c r="A233" s="40"/>
      <c r="B233" s="41"/>
      <c r="C233" s="206" t="s">
        <v>436</v>
      </c>
      <c r="D233" s="206" t="s">
        <v>191</v>
      </c>
      <c r="E233" s="207" t="s">
        <v>454</v>
      </c>
      <c r="F233" s="208" t="s">
        <v>455</v>
      </c>
      <c r="G233" s="209" t="s">
        <v>194</v>
      </c>
      <c r="H233" s="210">
        <v>31.815000000000001</v>
      </c>
      <c r="I233" s="211"/>
      <c r="J233" s="212">
        <f>ROUND(I233*H233,2)</f>
        <v>0</v>
      </c>
      <c r="K233" s="208" t="s">
        <v>195</v>
      </c>
      <c r="L233" s="46"/>
      <c r="M233" s="213" t="s">
        <v>19</v>
      </c>
      <c r="N233" s="214" t="s">
        <v>43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124</v>
      </c>
      <c r="AT233" s="217" t="s">
        <v>191</v>
      </c>
      <c r="AU233" s="217" t="s">
        <v>82</v>
      </c>
      <c r="AY233" s="19" t="s">
        <v>188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124</v>
      </c>
      <c r="BM233" s="217" t="s">
        <v>714</v>
      </c>
    </row>
    <row r="234" s="2" customFormat="1">
      <c r="A234" s="40"/>
      <c r="B234" s="41"/>
      <c r="C234" s="42"/>
      <c r="D234" s="219" t="s">
        <v>198</v>
      </c>
      <c r="E234" s="42"/>
      <c r="F234" s="220" t="s">
        <v>457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198</v>
      </c>
      <c r="AU234" s="19" t="s">
        <v>82</v>
      </c>
    </row>
    <row r="235" s="13" customFormat="1">
      <c r="A235" s="13"/>
      <c r="B235" s="224"/>
      <c r="C235" s="225"/>
      <c r="D235" s="226" t="s">
        <v>200</v>
      </c>
      <c r="E235" s="227" t="s">
        <v>19</v>
      </c>
      <c r="F235" s="228" t="s">
        <v>458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200</v>
      </c>
      <c r="AU235" s="234" t="s">
        <v>82</v>
      </c>
      <c r="AV235" s="13" t="s">
        <v>80</v>
      </c>
      <c r="AW235" s="13" t="s">
        <v>33</v>
      </c>
      <c r="AX235" s="13" t="s">
        <v>72</v>
      </c>
      <c r="AY235" s="234" t="s">
        <v>188</v>
      </c>
    </row>
    <row r="236" s="13" customFormat="1">
      <c r="A236" s="13"/>
      <c r="B236" s="224"/>
      <c r="C236" s="225"/>
      <c r="D236" s="226" t="s">
        <v>200</v>
      </c>
      <c r="E236" s="227" t="s">
        <v>19</v>
      </c>
      <c r="F236" s="228" t="s">
        <v>715</v>
      </c>
      <c r="G236" s="225"/>
      <c r="H236" s="227" t="s">
        <v>19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200</v>
      </c>
      <c r="AU236" s="234" t="s">
        <v>82</v>
      </c>
      <c r="AV236" s="13" t="s">
        <v>80</v>
      </c>
      <c r="AW236" s="13" t="s">
        <v>33</v>
      </c>
      <c r="AX236" s="13" t="s">
        <v>72</v>
      </c>
      <c r="AY236" s="234" t="s">
        <v>188</v>
      </c>
    </row>
    <row r="237" s="14" customFormat="1">
      <c r="A237" s="14"/>
      <c r="B237" s="235"/>
      <c r="C237" s="236"/>
      <c r="D237" s="226" t="s">
        <v>200</v>
      </c>
      <c r="E237" s="237" t="s">
        <v>19</v>
      </c>
      <c r="F237" s="238" t="s">
        <v>716</v>
      </c>
      <c r="G237" s="236"/>
      <c r="H237" s="239">
        <v>33.579000000000001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200</v>
      </c>
      <c r="AU237" s="245" t="s">
        <v>82</v>
      </c>
      <c r="AV237" s="14" t="s">
        <v>82</v>
      </c>
      <c r="AW237" s="14" t="s">
        <v>33</v>
      </c>
      <c r="AX237" s="14" t="s">
        <v>72</v>
      </c>
      <c r="AY237" s="245" t="s">
        <v>188</v>
      </c>
    </row>
    <row r="238" s="14" customFormat="1">
      <c r="A238" s="14"/>
      <c r="B238" s="235"/>
      <c r="C238" s="236"/>
      <c r="D238" s="226" t="s">
        <v>200</v>
      </c>
      <c r="E238" s="237" t="s">
        <v>19</v>
      </c>
      <c r="F238" s="238" t="s">
        <v>627</v>
      </c>
      <c r="G238" s="236"/>
      <c r="H238" s="239">
        <v>-2.7719999999999998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200</v>
      </c>
      <c r="AU238" s="245" t="s">
        <v>82</v>
      </c>
      <c r="AV238" s="14" t="s">
        <v>82</v>
      </c>
      <c r="AW238" s="14" t="s">
        <v>33</v>
      </c>
      <c r="AX238" s="14" t="s">
        <v>72</v>
      </c>
      <c r="AY238" s="245" t="s">
        <v>188</v>
      </c>
    </row>
    <row r="239" s="14" customFormat="1">
      <c r="A239" s="14"/>
      <c r="B239" s="235"/>
      <c r="C239" s="236"/>
      <c r="D239" s="226" t="s">
        <v>200</v>
      </c>
      <c r="E239" s="237" t="s">
        <v>19</v>
      </c>
      <c r="F239" s="238" t="s">
        <v>717</v>
      </c>
      <c r="G239" s="236"/>
      <c r="H239" s="239">
        <v>1.008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200</v>
      </c>
      <c r="AU239" s="245" t="s">
        <v>82</v>
      </c>
      <c r="AV239" s="14" t="s">
        <v>82</v>
      </c>
      <c r="AW239" s="14" t="s">
        <v>33</v>
      </c>
      <c r="AX239" s="14" t="s">
        <v>72</v>
      </c>
      <c r="AY239" s="245" t="s">
        <v>188</v>
      </c>
    </row>
    <row r="240" s="15" customFormat="1">
      <c r="A240" s="15"/>
      <c r="B240" s="246"/>
      <c r="C240" s="247"/>
      <c r="D240" s="226" t="s">
        <v>200</v>
      </c>
      <c r="E240" s="248" t="s">
        <v>19</v>
      </c>
      <c r="F240" s="249" t="s">
        <v>206</v>
      </c>
      <c r="G240" s="247"/>
      <c r="H240" s="250">
        <v>31.815000000000001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200</v>
      </c>
      <c r="AU240" s="256" t="s">
        <v>82</v>
      </c>
      <c r="AV240" s="15" t="s">
        <v>196</v>
      </c>
      <c r="AW240" s="15" t="s">
        <v>33</v>
      </c>
      <c r="AX240" s="15" t="s">
        <v>80</v>
      </c>
      <c r="AY240" s="256" t="s">
        <v>188</v>
      </c>
    </row>
    <row r="241" s="2" customFormat="1" ht="16.5" customHeight="1">
      <c r="A241" s="40"/>
      <c r="B241" s="41"/>
      <c r="C241" s="206" t="s">
        <v>443</v>
      </c>
      <c r="D241" s="206" t="s">
        <v>191</v>
      </c>
      <c r="E241" s="207" t="s">
        <v>462</v>
      </c>
      <c r="F241" s="208" t="s">
        <v>463</v>
      </c>
      <c r="G241" s="209" t="s">
        <v>194</v>
      </c>
      <c r="H241" s="210">
        <v>45.450000000000003</v>
      </c>
      <c r="I241" s="211"/>
      <c r="J241" s="212">
        <f>ROUND(I241*H241,2)</f>
        <v>0</v>
      </c>
      <c r="K241" s="208" t="s">
        <v>195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124</v>
      </c>
      <c r="AT241" s="217" t="s">
        <v>191</v>
      </c>
      <c r="AU241" s="217" t="s">
        <v>82</v>
      </c>
      <c r="AY241" s="19" t="s">
        <v>188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124</v>
      </c>
      <c r="BM241" s="217" t="s">
        <v>718</v>
      </c>
    </row>
    <row r="242" s="2" customFormat="1">
      <c r="A242" s="40"/>
      <c r="B242" s="41"/>
      <c r="C242" s="42"/>
      <c r="D242" s="219" t="s">
        <v>198</v>
      </c>
      <c r="E242" s="42"/>
      <c r="F242" s="220" t="s">
        <v>465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198</v>
      </c>
      <c r="AU242" s="19" t="s">
        <v>82</v>
      </c>
    </row>
    <row r="243" s="13" customFormat="1">
      <c r="A243" s="13"/>
      <c r="B243" s="224"/>
      <c r="C243" s="225"/>
      <c r="D243" s="226" t="s">
        <v>200</v>
      </c>
      <c r="E243" s="227" t="s">
        <v>19</v>
      </c>
      <c r="F243" s="228" t="s">
        <v>466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200</v>
      </c>
      <c r="AU243" s="234" t="s">
        <v>82</v>
      </c>
      <c r="AV243" s="13" t="s">
        <v>80</v>
      </c>
      <c r="AW243" s="13" t="s">
        <v>33</v>
      </c>
      <c r="AX243" s="13" t="s">
        <v>72</v>
      </c>
      <c r="AY243" s="234" t="s">
        <v>188</v>
      </c>
    </row>
    <row r="244" s="14" customFormat="1">
      <c r="A244" s="14"/>
      <c r="B244" s="235"/>
      <c r="C244" s="236"/>
      <c r="D244" s="226" t="s">
        <v>200</v>
      </c>
      <c r="E244" s="237" t="s">
        <v>19</v>
      </c>
      <c r="F244" s="238" t="s">
        <v>666</v>
      </c>
      <c r="G244" s="236"/>
      <c r="H244" s="239">
        <v>45.450000000000003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200</v>
      </c>
      <c r="AU244" s="245" t="s">
        <v>82</v>
      </c>
      <c r="AV244" s="14" t="s">
        <v>82</v>
      </c>
      <c r="AW244" s="14" t="s">
        <v>33</v>
      </c>
      <c r="AX244" s="14" t="s">
        <v>80</v>
      </c>
      <c r="AY244" s="245" t="s">
        <v>188</v>
      </c>
    </row>
    <row r="245" s="2" customFormat="1" ht="16.5" customHeight="1">
      <c r="A245" s="40"/>
      <c r="B245" s="41"/>
      <c r="C245" s="206" t="s">
        <v>448</v>
      </c>
      <c r="D245" s="206" t="s">
        <v>191</v>
      </c>
      <c r="E245" s="207" t="s">
        <v>468</v>
      </c>
      <c r="F245" s="208" t="s">
        <v>469</v>
      </c>
      <c r="G245" s="209" t="s">
        <v>194</v>
      </c>
      <c r="H245" s="210">
        <v>45.450000000000003</v>
      </c>
      <c r="I245" s="211"/>
      <c r="J245" s="212">
        <f>ROUND(I245*H245,2)</f>
        <v>0</v>
      </c>
      <c r="K245" s="208" t="s">
        <v>19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124</v>
      </c>
      <c r="AT245" s="217" t="s">
        <v>191</v>
      </c>
      <c r="AU245" s="217" t="s">
        <v>82</v>
      </c>
      <c r="AY245" s="19" t="s">
        <v>188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80</v>
      </c>
      <c r="BK245" s="218">
        <f>ROUND(I245*H245,2)</f>
        <v>0</v>
      </c>
      <c r="BL245" s="19" t="s">
        <v>124</v>
      </c>
      <c r="BM245" s="217" t="s">
        <v>719</v>
      </c>
    </row>
    <row r="246" s="14" customFormat="1">
      <c r="A246" s="14"/>
      <c r="B246" s="235"/>
      <c r="C246" s="236"/>
      <c r="D246" s="226" t="s">
        <v>200</v>
      </c>
      <c r="E246" s="237" t="s">
        <v>19</v>
      </c>
      <c r="F246" s="238" t="s">
        <v>666</v>
      </c>
      <c r="G246" s="236"/>
      <c r="H246" s="239">
        <v>45.450000000000003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200</v>
      </c>
      <c r="AU246" s="245" t="s">
        <v>82</v>
      </c>
      <c r="AV246" s="14" t="s">
        <v>82</v>
      </c>
      <c r="AW246" s="14" t="s">
        <v>33</v>
      </c>
      <c r="AX246" s="14" t="s">
        <v>80</v>
      </c>
      <c r="AY246" s="245" t="s">
        <v>188</v>
      </c>
    </row>
    <row r="247" s="2" customFormat="1" ht="16.5" customHeight="1">
      <c r="A247" s="40"/>
      <c r="B247" s="41"/>
      <c r="C247" s="206" t="s">
        <v>453</v>
      </c>
      <c r="D247" s="206" t="s">
        <v>191</v>
      </c>
      <c r="E247" s="207" t="s">
        <v>472</v>
      </c>
      <c r="F247" s="208" t="s">
        <v>473</v>
      </c>
      <c r="G247" s="209" t="s">
        <v>296</v>
      </c>
      <c r="H247" s="210">
        <v>3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43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124</v>
      </c>
      <c r="AT247" s="217" t="s">
        <v>191</v>
      </c>
      <c r="AU247" s="217" t="s">
        <v>82</v>
      </c>
      <c r="AY247" s="19" t="s">
        <v>188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80</v>
      </c>
      <c r="BK247" s="218">
        <f>ROUND(I247*H247,2)</f>
        <v>0</v>
      </c>
      <c r="BL247" s="19" t="s">
        <v>124</v>
      </c>
      <c r="BM247" s="217" t="s">
        <v>720</v>
      </c>
    </row>
    <row r="248" s="2" customFormat="1" ht="16.5" customHeight="1">
      <c r="A248" s="40"/>
      <c r="B248" s="41"/>
      <c r="C248" s="206" t="s">
        <v>461</v>
      </c>
      <c r="D248" s="206" t="s">
        <v>191</v>
      </c>
      <c r="E248" s="207" t="s">
        <v>476</v>
      </c>
      <c r="F248" s="208" t="s">
        <v>477</v>
      </c>
      <c r="G248" s="209" t="s">
        <v>478</v>
      </c>
      <c r="H248" s="210">
        <v>1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124</v>
      </c>
      <c r="AT248" s="217" t="s">
        <v>191</v>
      </c>
      <c r="AU248" s="217" t="s">
        <v>82</v>
      </c>
      <c r="AY248" s="19" t="s">
        <v>188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124</v>
      </c>
      <c r="BM248" s="217" t="s">
        <v>721</v>
      </c>
    </row>
    <row r="249" s="12" customFormat="1" ht="22.8" customHeight="1">
      <c r="A249" s="12"/>
      <c r="B249" s="190"/>
      <c r="C249" s="191"/>
      <c r="D249" s="192" t="s">
        <v>71</v>
      </c>
      <c r="E249" s="204" t="s">
        <v>480</v>
      </c>
      <c r="F249" s="204" t="s">
        <v>481</v>
      </c>
      <c r="G249" s="191"/>
      <c r="H249" s="191"/>
      <c r="I249" s="194"/>
      <c r="J249" s="205">
        <f>BK249</f>
        <v>0</v>
      </c>
      <c r="K249" s="191"/>
      <c r="L249" s="196"/>
      <c r="M249" s="197"/>
      <c r="N249" s="198"/>
      <c r="O249" s="198"/>
      <c r="P249" s="199">
        <f>SUM(P250:P284)</f>
        <v>0</v>
      </c>
      <c r="Q249" s="198"/>
      <c r="R249" s="199">
        <f>SUM(R250:R284)</f>
        <v>0.11257484</v>
      </c>
      <c r="S249" s="198"/>
      <c r="T249" s="200">
        <f>SUM(T250:T284)</f>
        <v>0.016992649999999998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82</v>
      </c>
      <c r="AT249" s="202" t="s">
        <v>71</v>
      </c>
      <c r="AU249" s="202" t="s">
        <v>80</v>
      </c>
      <c r="AY249" s="201" t="s">
        <v>188</v>
      </c>
      <c r="BK249" s="203">
        <f>SUM(BK250:BK284)</f>
        <v>0</v>
      </c>
    </row>
    <row r="250" s="2" customFormat="1" ht="16.5" customHeight="1">
      <c r="A250" s="40"/>
      <c r="B250" s="41"/>
      <c r="C250" s="206" t="s">
        <v>467</v>
      </c>
      <c r="D250" s="206" t="s">
        <v>191</v>
      </c>
      <c r="E250" s="207" t="s">
        <v>483</v>
      </c>
      <c r="F250" s="208" t="s">
        <v>484</v>
      </c>
      <c r="G250" s="209" t="s">
        <v>194</v>
      </c>
      <c r="H250" s="210">
        <v>54.814999999999998</v>
      </c>
      <c r="I250" s="211"/>
      <c r="J250" s="212">
        <f>ROUND(I250*H250,2)</f>
        <v>0</v>
      </c>
      <c r="K250" s="208" t="s">
        <v>195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0.001</v>
      </c>
      <c r="R250" s="215">
        <f>Q250*H250</f>
        <v>0.054814999999999996</v>
      </c>
      <c r="S250" s="215">
        <v>0.00031</v>
      </c>
      <c r="T250" s="216">
        <f>S250*H250</f>
        <v>0.016992649999999998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124</v>
      </c>
      <c r="AT250" s="217" t="s">
        <v>191</v>
      </c>
      <c r="AU250" s="217" t="s">
        <v>82</v>
      </c>
      <c r="AY250" s="19" t="s">
        <v>188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124</v>
      </c>
      <c r="BM250" s="217" t="s">
        <v>722</v>
      </c>
    </row>
    <row r="251" s="2" customFormat="1">
      <c r="A251" s="40"/>
      <c r="B251" s="41"/>
      <c r="C251" s="42"/>
      <c r="D251" s="219" t="s">
        <v>198</v>
      </c>
      <c r="E251" s="42"/>
      <c r="F251" s="220" t="s">
        <v>486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198</v>
      </c>
      <c r="AU251" s="19" t="s">
        <v>82</v>
      </c>
    </row>
    <row r="252" s="13" customFormat="1">
      <c r="A252" s="13"/>
      <c r="B252" s="224"/>
      <c r="C252" s="225"/>
      <c r="D252" s="226" t="s">
        <v>200</v>
      </c>
      <c r="E252" s="227" t="s">
        <v>19</v>
      </c>
      <c r="F252" s="228" t="s">
        <v>458</v>
      </c>
      <c r="G252" s="225"/>
      <c r="H252" s="227" t="s">
        <v>19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200</v>
      </c>
      <c r="AU252" s="234" t="s">
        <v>82</v>
      </c>
      <c r="AV252" s="13" t="s">
        <v>80</v>
      </c>
      <c r="AW252" s="13" t="s">
        <v>33</v>
      </c>
      <c r="AX252" s="13" t="s">
        <v>72</v>
      </c>
      <c r="AY252" s="234" t="s">
        <v>188</v>
      </c>
    </row>
    <row r="253" s="13" customFormat="1">
      <c r="A253" s="13"/>
      <c r="B253" s="224"/>
      <c r="C253" s="225"/>
      <c r="D253" s="226" t="s">
        <v>200</v>
      </c>
      <c r="E253" s="227" t="s">
        <v>19</v>
      </c>
      <c r="F253" s="228" t="s">
        <v>487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200</v>
      </c>
      <c r="AU253" s="234" t="s">
        <v>82</v>
      </c>
      <c r="AV253" s="13" t="s">
        <v>80</v>
      </c>
      <c r="AW253" s="13" t="s">
        <v>33</v>
      </c>
      <c r="AX253" s="13" t="s">
        <v>72</v>
      </c>
      <c r="AY253" s="234" t="s">
        <v>188</v>
      </c>
    </row>
    <row r="254" s="14" customFormat="1">
      <c r="A254" s="14"/>
      <c r="B254" s="235"/>
      <c r="C254" s="236"/>
      <c r="D254" s="226" t="s">
        <v>200</v>
      </c>
      <c r="E254" s="237" t="s">
        <v>19</v>
      </c>
      <c r="F254" s="238" t="s">
        <v>723</v>
      </c>
      <c r="G254" s="236"/>
      <c r="H254" s="239">
        <v>55.002000000000002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200</v>
      </c>
      <c r="AU254" s="245" t="s">
        <v>82</v>
      </c>
      <c r="AV254" s="14" t="s">
        <v>82</v>
      </c>
      <c r="AW254" s="14" t="s">
        <v>33</v>
      </c>
      <c r="AX254" s="14" t="s">
        <v>72</v>
      </c>
      <c r="AY254" s="245" t="s">
        <v>188</v>
      </c>
    </row>
    <row r="255" s="14" customFormat="1">
      <c r="A255" s="14"/>
      <c r="B255" s="235"/>
      <c r="C255" s="236"/>
      <c r="D255" s="226" t="s">
        <v>200</v>
      </c>
      <c r="E255" s="237" t="s">
        <v>19</v>
      </c>
      <c r="F255" s="238" t="s">
        <v>490</v>
      </c>
      <c r="G255" s="236"/>
      <c r="H255" s="239">
        <v>-9.2070000000000007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200</v>
      </c>
      <c r="AU255" s="245" t="s">
        <v>82</v>
      </c>
      <c r="AV255" s="14" t="s">
        <v>82</v>
      </c>
      <c r="AW255" s="14" t="s">
        <v>33</v>
      </c>
      <c r="AX255" s="14" t="s">
        <v>72</v>
      </c>
      <c r="AY255" s="245" t="s">
        <v>188</v>
      </c>
    </row>
    <row r="256" s="14" customFormat="1">
      <c r="A256" s="14"/>
      <c r="B256" s="235"/>
      <c r="C256" s="236"/>
      <c r="D256" s="226" t="s">
        <v>200</v>
      </c>
      <c r="E256" s="237" t="s">
        <v>19</v>
      </c>
      <c r="F256" s="238" t="s">
        <v>635</v>
      </c>
      <c r="G256" s="236"/>
      <c r="H256" s="239">
        <v>3.7210000000000001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200</v>
      </c>
      <c r="AU256" s="245" t="s">
        <v>82</v>
      </c>
      <c r="AV256" s="14" t="s">
        <v>82</v>
      </c>
      <c r="AW256" s="14" t="s">
        <v>33</v>
      </c>
      <c r="AX256" s="14" t="s">
        <v>72</v>
      </c>
      <c r="AY256" s="245" t="s">
        <v>188</v>
      </c>
    </row>
    <row r="257" s="14" customFormat="1">
      <c r="A257" s="14"/>
      <c r="B257" s="235"/>
      <c r="C257" s="236"/>
      <c r="D257" s="226" t="s">
        <v>200</v>
      </c>
      <c r="E257" s="237" t="s">
        <v>19</v>
      </c>
      <c r="F257" s="238" t="s">
        <v>636</v>
      </c>
      <c r="G257" s="236"/>
      <c r="H257" s="239">
        <v>-0.45000000000000001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200</v>
      </c>
      <c r="AU257" s="245" t="s">
        <v>82</v>
      </c>
      <c r="AV257" s="14" t="s">
        <v>82</v>
      </c>
      <c r="AW257" s="14" t="s">
        <v>33</v>
      </c>
      <c r="AX257" s="14" t="s">
        <v>72</v>
      </c>
      <c r="AY257" s="245" t="s">
        <v>188</v>
      </c>
    </row>
    <row r="258" s="14" customFormat="1">
      <c r="A258" s="14"/>
      <c r="B258" s="235"/>
      <c r="C258" s="236"/>
      <c r="D258" s="226" t="s">
        <v>200</v>
      </c>
      <c r="E258" s="237" t="s">
        <v>19</v>
      </c>
      <c r="F258" s="238" t="s">
        <v>724</v>
      </c>
      <c r="G258" s="236"/>
      <c r="H258" s="239">
        <v>5.7489999999999997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200</v>
      </c>
      <c r="AU258" s="245" t="s">
        <v>82</v>
      </c>
      <c r="AV258" s="14" t="s">
        <v>82</v>
      </c>
      <c r="AW258" s="14" t="s">
        <v>33</v>
      </c>
      <c r="AX258" s="14" t="s">
        <v>72</v>
      </c>
      <c r="AY258" s="245" t="s">
        <v>188</v>
      </c>
    </row>
    <row r="259" s="15" customFormat="1">
      <c r="A259" s="15"/>
      <c r="B259" s="246"/>
      <c r="C259" s="247"/>
      <c r="D259" s="226" t="s">
        <v>200</v>
      </c>
      <c r="E259" s="248" t="s">
        <v>19</v>
      </c>
      <c r="F259" s="249" t="s">
        <v>206</v>
      </c>
      <c r="G259" s="247"/>
      <c r="H259" s="250">
        <v>54.815000000000005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200</v>
      </c>
      <c r="AU259" s="256" t="s">
        <v>82</v>
      </c>
      <c r="AV259" s="15" t="s">
        <v>196</v>
      </c>
      <c r="AW259" s="15" t="s">
        <v>33</v>
      </c>
      <c r="AX259" s="15" t="s">
        <v>80</v>
      </c>
      <c r="AY259" s="256" t="s">
        <v>188</v>
      </c>
    </row>
    <row r="260" s="2" customFormat="1" ht="16.5" customHeight="1">
      <c r="A260" s="40"/>
      <c r="B260" s="41"/>
      <c r="C260" s="206" t="s">
        <v>471</v>
      </c>
      <c r="D260" s="206" t="s">
        <v>191</v>
      </c>
      <c r="E260" s="207" t="s">
        <v>493</v>
      </c>
      <c r="F260" s="208" t="s">
        <v>494</v>
      </c>
      <c r="G260" s="209" t="s">
        <v>194</v>
      </c>
      <c r="H260" s="210">
        <v>120.333</v>
      </c>
      <c r="I260" s="211"/>
      <c r="J260" s="212">
        <f>ROUND(I260*H260,2)</f>
        <v>0</v>
      </c>
      <c r="K260" s="208" t="s">
        <v>195</v>
      </c>
      <c r="L260" s="46"/>
      <c r="M260" s="213" t="s">
        <v>19</v>
      </c>
      <c r="N260" s="214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124</v>
      </c>
      <c r="AT260" s="217" t="s">
        <v>191</v>
      </c>
      <c r="AU260" s="217" t="s">
        <v>82</v>
      </c>
      <c r="AY260" s="19" t="s">
        <v>188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124</v>
      </c>
      <c r="BM260" s="217" t="s">
        <v>725</v>
      </c>
    </row>
    <row r="261" s="2" customFormat="1">
      <c r="A261" s="40"/>
      <c r="B261" s="41"/>
      <c r="C261" s="42"/>
      <c r="D261" s="219" t="s">
        <v>198</v>
      </c>
      <c r="E261" s="42"/>
      <c r="F261" s="220" t="s">
        <v>496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198</v>
      </c>
      <c r="AU261" s="19" t="s">
        <v>82</v>
      </c>
    </row>
    <row r="262" s="13" customFormat="1">
      <c r="A262" s="13"/>
      <c r="B262" s="224"/>
      <c r="C262" s="225"/>
      <c r="D262" s="226" t="s">
        <v>200</v>
      </c>
      <c r="E262" s="227" t="s">
        <v>19</v>
      </c>
      <c r="F262" s="228" t="s">
        <v>497</v>
      </c>
      <c r="G262" s="225"/>
      <c r="H262" s="227" t="s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200</v>
      </c>
      <c r="AU262" s="234" t="s">
        <v>82</v>
      </c>
      <c r="AV262" s="13" t="s">
        <v>80</v>
      </c>
      <c r="AW262" s="13" t="s">
        <v>33</v>
      </c>
      <c r="AX262" s="13" t="s">
        <v>72</v>
      </c>
      <c r="AY262" s="234" t="s">
        <v>188</v>
      </c>
    </row>
    <row r="263" s="14" customFormat="1">
      <c r="A263" s="14"/>
      <c r="B263" s="235"/>
      <c r="C263" s="236"/>
      <c r="D263" s="226" t="s">
        <v>200</v>
      </c>
      <c r="E263" s="237" t="s">
        <v>19</v>
      </c>
      <c r="F263" s="238" t="s">
        <v>726</v>
      </c>
      <c r="G263" s="236"/>
      <c r="H263" s="239">
        <v>60.905000000000001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200</v>
      </c>
      <c r="AU263" s="245" t="s">
        <v>82</v>
      </c>
      <c r="AV263" s="14" t="s">
        <v>82</v>
      </c>
      <c r="AW263" s="14" t="s">
        <v>33</v>
      </c>
      <c r="AX263" s="14" t="s">
        <v>72</v>
      </c>
      <c r="AY263" s="245" t="s">
        <v>188</v>
      </c>
    </row>
    <row r="264" s="13" customFormat="1">
      <c r="A264" s="13"/>
      <c r="B264" s="224"/>
      <c r="C264" s="225"/>
      <c r="D264" s="226" t="s">
        <v>200</v>
      </c>
      <c r="E264" s="227" t="s">
        <v>19</v>
      </c>
      <c r="F264" s="228" t="s">
        <v>499</v>
      </c>
      <c r="G264" s="225"/>
      <c r="H264" s="227" t="s">
        <v>19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200</v>
      </c>
      <c r="AU264" s="234" t="s">
        <v>82</v>
      </c>
      <c r="AV264" s="13" t="s">
        <v>80</v>
      </c>
      <c r="AW264" s="13" t="s">
        <v>33</v>
      </c>
      <c r="AX264" s="13" t="s">
        <v>72</v>
      </c>
      <c r="AY264" s="234" t="s">
        <v>188</v>
      </c>
    </row>
    <row r="265" s="14" customFormat="1">
      <c r="A265" s="14"/>
      <c r="B265" s="235"/>
      <c r="C265" s="236"/>
      <c r="D265" s="226" t="s">
        <v>200</v>
      </c>
      <c r="E265" s="237" t="s">
        <v>19</v>
      </c>
      <c r="F265" s="238" t="s">
        <v>727</v>
      </c>
      <c r="G265" s="236"/>
      <c r="H265" s="239">
        <v>59.427999999999997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200</v>
      </c>
      <c r="AU265" s="245" t="s">
        <v>82</v>
      </c>
      <c r="AV265" s="14" t="s">
        <v>82</v>
      </c>
      <c r="AW265" s="14" t="s">
        <v>33</v>
      </c>
      <c r="AX265" s="14" t="s">
        <v>72</v>
      </c>
      <c r="AY265" s="245" t="s">
        <v>188</v>
      </c>
    </row>
    <row r="266" s="15" customFormat="1">
      <c r="A266" s="15"/>
      <c r="B266" s="246"/>
      <c r="C266" s="247"/>
      <c r="D266" s="226" t="s">
        <v>200</v>
      </c>
      <c r="E266" s="248" t="s">
        <v>19</v>
      </c>
      <c r="F266" s="249" t="s">
        <v>206</v>
      </c>
      <c r="G266" s="247"/>
      <c r="H266" s="250">
        <v>120.333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200</v>
      </c>
      <c r="AU266" s="256" t="s">
        <v>82</v>
      </c>
      <c r="AV266" s="15" t="s">
        <v>196</v>
      </c>
      <c r="AW266" s="15" t="s">
        <v>33</v>
      </c>
      <c r="AX266" s="15" t="s">
        <v>80</v>
      </c>
      <c r="AY266" s="256" t="s">
        <v>188</v>
      </c>
    </row>
    <row r="267" s="2" customFormat="1" ht="24.15" customHeight="1">
      <c r="A267" s="40"/>
      <c r="B267" s="41"/>
      <c r="C267" s="206" t="s">
        <v>475</v>
      </c>
      <c r="D267" s="206" t="s">
        <v>191</v>
      </c>
      <c r="E267" s="207" t="s">
        <v>502</v>
      </c>
      <c r="F267" s="208" t="s">
        <v>503</v>
      </c>
      <c r="G267" s="209" t="s">
        <v>357</v>
      </c>
      <c r="H267" s="210">
        <v>39.780000000000001</v>
      </c>
      <c r="I267" s="211"/>
      <c r="J267" s="212">
        <f>ROUND(I267*H267,2)</f>
        <v>0</v>
      </c>
      <c r="K267" s="208" t="s">
        <v>195</v>
      </c>
      <c r="L267" s="46"/>
      <c r="M267" s="213" t="s">
        <v>19</v>
      </c>
      <c r="N267" s="214" t="s">
        <v>43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124</v>
      </c>
      <c r="AT267" s="217" t="s">
        <v>191</v>
      </c>
      <c r="AU267" s="217" t="s">
        <v>82</v>
      </c>
      <c r="AY267" s="19" t="s">
        <v>188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80</v>
      </c>
      <c r="BK267" s="218">
        <f>ROUND(I267*H267,2)</f>
        <v>0</v>
      </c>
      <c r="BL267" s="19" t="s">
        <v>124</v>
      </c>
      <c r="BM267" s="217" t="s">
        <v>728</v>
      </c>
    </row>
    <row r="268" s="2" customFormat="1">
      <c r="A268" s="40"/>
      <c r="B268" s="41"/>
      <c r="C268" s="42"/>
      <c r="D268" s="219" t="s">
        <v>198</v>
      </c>
      <c r="E268" s="42"/>
      <c r="F268" s="220" t="s">
        <v>505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198</v>
      </c>
      <c r="AU268" s="19" t="s">
        <v>82</v>
      </c>
    </row>
    <row r="269" s="13" customFormat="1">
      <c r="A269" s="13"/>
      <c r="B269" s="224"/>
      <c r="C269" s="225"/>
      <c r="D269" s="226" t="s">
        <v>200</v>
      </c>
      <c r="E269" s="227" t="s">
        <v>19</v>
      </c>
      <c r="F269" s="228" t="s">
        <v>506</v>
      </c>
      <c r="G269" s="225"/>
      <c r="H269" s="227" t="s">
        <v>19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200</v>
      </c>
      <c r="AU269" s="234" t="s">
        <v>82</v>
      </c>
      <c r="AV269" s="13" t="s">
        <v>80</v>
      </c>
      <c r="AW269" s="13" t="s">
        <v>33</v>
      </c>
      <c r="AX269" s="13" t="s">
        <v>72</v>
      </c>
      <c r="AY269" s="234" t="s">
        <v>188</v>
      </c>
    </row>
    <row r="270" s="14" customFormat="1">
      <c r="A270" s="14"/>
      <c r="B270" s="235"/>
      <c r="C270" s="236"/>
      <c r="D270" s="226" t="s">
        <v>200</v>
      </c>
      <c r="E270" s="237" t="s">
        <v>19</v>
      </c>
      <c r="F270" s="238" t="s">
        <v>507</v>
      </c>
      <c r="G270" s="236"/>
      <c r="H270" s="239">
        <v>39.780000000000001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200</v>
      </c>
      <c r="AU270" s="245" t="s">
        <v>82</v>
      </c>
      <c r="AV270" s="14" t="s">
        <v>82</v>
      </c>
      <c r="AW270" s="14" t="s">
        <v>33</v>
      </c>
      <c r="AX270" s="14" t="s">
        <v>80</v>
      </c>
      <c r="AY270" s="245" t="s">
        <v>188</v>
      </c>
    </row>
    <row r="271" s="2" customFormat="1" ht="16.5" customHeight="1">
      <c r="A271" s="40"/>
      <c r="B271" s="41"/>
      <c r="C271" s="257" t="s">
        <v>482</v>
      </c>
      <c r="D271" s="257" t="s">
        <v>300</v>
      </c>
      <c r="E271" s="258" t="s">
        <v>511</v>
      </c>
      <c r="F271" s="259" t="s">
        <v>512</v>
      </c>
      <c r="G271" s="260" t="s">
        <v>357</v>
      </c>
      <c r="H271" s="261">
        <v>47.735999999999997</v>
      </c>
      <c r="I271" s="262"/>
      <c r="J271" s="263">
        <f>ROUND(I271*H271,2)</f>
        <v>0</v>
      </c>
      <c r="K271" s="259" t="s">
        <v>195</v>
      </c>
      <c r="L271" s="264"/>
      <c r="M271" s="265" t="s">
        <v>19</v>
      </c>
      <c r="N271" s="266" t="s">
        <v>43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303</v>
      </c>
      <c r="AT271" s="217" t="s">
        <v>300</v>
      </c>
      <c r="AU271" s="217" t="s">
        <v>82</v>
      </c>
      <c r="AY271" s="19" t="s">
        <v>188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80</v>
      </c>
      <c r="BK271" s="218">
        <f>ROUND(I271*H271,2)</f>
        <v>0</v>
      </c>
      <c r="BL271" s="19" t="s">
        <v>124</v>
      </c>
      <c r="BM271" s="217" t="s">
        <v>729</v>
      </c>
    </row>
    <row r="272" s="14" customFormat="1">
      <c r="A272" s="14"/>
      <c r="B272" s="235"/>
      <c r="C272" s="236"/>
      <c r="D272" s="226" t="s">
        <v>200</v>
      </c>
      <c r="E272" s="236"/>
      <c r="F272" s="238" t="s">
        <v>643</v>
      </c>
      <c r="G272" s="236"/>
      <c r="H272" s="239">
        <v>47.735999999999997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200</v>
      </c>
      <c r="AU272" s="245" t="s">
        <v>82</v>
      </c>
      <c r="AV272" s="14" t="s">
        <v>82</v>
      </c>
      <c r="AW272" s="14" t="s">
        <v>4</v>
      </c>
      <c r="AX272" s="14" t="s">
        <v>80</v>
      </c>
      <c r="AY272" s="245" t="s">
        <v>188</v>
      </c>
    </row>
    <row r="273" s="2" customFormat="1" ht="24.15" customHeight="1">
      <c r="A273" s="40"/>
      <c r="B273" s="41"/>
      <c r="C273" s="206" t="s">
        <v>492</v>
      </c>
      <c r="D273" s="206" t="s">
        <v>191</v>
      </c>
      <c r="E273" s="207" t="s">
        <v>516</v>
      </c>
      <c r="F273" s="208" t="s">
        <v>517</v>
      </c>
      <c r="G273" s="209" t="s">
        <v>194</v>
      </c>
      <c r="H273" s="210">
        <v>14.642</v>
      </c>
      <c r="I273" s="211"/>
      <c r="J273" s="212">
        <f>ROUND(I273*H273,2)</f>
        <v>0</v>
      </c>
      <c r="K273" s="208" t="s">
        <v>195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124</v>
      </c>
      <c r="AT273" s="217" t="s">
        <v>191</v>
      </c>
      <c r="AU273" s="217" t="s">
        <v>82</v>
      </c>
      <c r="AY273" s="19" t="s">
        <v>188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124</v>
      </c>
      <c r="BM273" s="217" t="s">
        <v>730</v>
      </c>
    </row>
    <row r="274" s="2" customFormat="1">
      <c r="A274" s="40"/>
      <c r="B274" s="41"/>
      <c r="C274" s="42"/>
      <c r="D274" s="219" t="s">
        <v>198</v>
      </c>
      <c r="E274" s="42"/>
      <c r="F274" s="220" t="s">
        <v>519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198</v>
      </c>
      <c r="AU274" s="19" t="s">
        <v>82</v>
      </c>
    </row>
    <row r="275" s="13" customFormat="1">
      <c r="A275" s="13"/>
      <c r="B275" s="224"/>
      <c r="C275" s="225"/>
      <c r="D275" s="226" t="s">
        <v>200</v>
      </c>
      <c r="E275" s="227" t="s">
        <v>19</v>
      </c>
      <c r="F275" s="228" t="s">
        <v>506</v>
      </c>
      <c r="G275" s="225"/>
      <c r="H275" s="227" t="s">
        <v>19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200</v>
      </c>
      <c r="AU275" s="234" t="s">
        <v>82</v>
      </c>
      <c r="AV275" s="13" t="s">
        <v>80</v>
      </c>
      <c r="AW275" s="13" t="s">
        <v>33</v>
      </c>
      <c r="AX275" s="13" t="s">
        <v>72</v>
      </c>
      <c r="AY275" s="234" t="s">
        <v>188</v>
      </c>
    </row>
    <row r="276" s="14" customFormat="1">
      <c r="A276" s="14"/>
      <c r="B276" s="235"/>
      <c r="C276" s="236"/>
      <c r="D276" s="226" t="s">
        <v>200</v>
      </c>
      <c r="E276" s="237" t="s">
        <v>19</v>
      </c>
      <c r="F276" s="238" t="s">
        <v>520</v>
      </c>
      <c r="G276" s="236"/>
      <c r="H276" s="239">
        <v>14.642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200</v>
      </c>
      <c r="AU276" s="245" t="s">
        <v>82</v>
      </c>
      <c r="AV276" s="14" t="s">
        <v>82</v>
      </c>
      <c r="AW276" s="14" t="s">
        <v>33</v>
      </c>
      <c r="AX276" s="14" t="s">
        <v>80</v>
      </c>
      <c r="AY276" s="245" t="s">
        <v>188</v>
      </c>
    </row>
    <row r="277" s="2" customFormat="1" ht="16.5" customHeight="1">
      <c r="A277" s="40"/>
      <c r="B277" s="41"/>
      <c r="C277" s="257" t="s">
        <v>501</v>
      </c>
      <c r="D277" s="257" t="s">
        <v>300</v>
      </c>
      <c r="E277" s="258" t="s">
        <v>523</v>
      </c>
      <c r="F277" s="259" t="s">
        <v>524</v>
      </c>
      <c r="G277" s="260" t="s">
        <v>194</v>
      </c>
      <c r="H277" s="261">
        <v>17.57</v>
      </c>
      <c r="I277" s="262"/>
      <c r="J277" s="263">
        <f>ROUND(I277*H277,2)</f>
        <v>0</v>
      </c>
      <c r="K277" s="259" t="s">
        <v>195</v>
      </c>
      <c r="L277" s="264"/>
      <c r="M277" s="265" t="s">
        <v>19</v>
      </c>
      <c r="N277" s="266" t="s">
        <v>43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303</v>
      </c>
      <c r="AT277" s="217" t="s">
        <v>300</v>
      </c>
      <c r="AU277" s="217" t="s">
        <v>82</v>
      </c>
      <c r="AY277" s="19" t="s">
        <v>188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80</v>
      </c>
      <c r="BK277" s="218">
        <f>ROUND(I277*H277,2)</f>
        <v>0</v>
      </c>
      <c r="BL277" s="19" t="s">
        <v>124</v>
      </c>
      <c r="BM277" s="217" t="s">
        <v>731</v>
      </c>
    </row>
    <row r="278" s="14" customFormat="1">
      <c r="A278" s="14"/>
      <c r="B278" s="235"/>
      <c r="C278" s="236"/>
      <c r="D278" s="226" t="s">
        <v>200</v>
      </c>
      <c r="E278" s="236"/>
      <c r="F278" s="238" t="s">
        <v>646</v>
      </c>
      <c r="G278" s="236"/>
      <c r="H278" s="239">
        <v>17.57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200</v>
      </c>
      <c r="AU278" s="245" t="s">
        <v>82</v>
      </c>
      <c r="AV278" s="14" t="s">
        <v>82</v>
      </c>
      <c r="AW278" s="14" t="s">
        <v>4</v>
      </c>
      <c r="AX278" s="14" t="s">
        <v>80</v>
      </c>
      <c r="AY278" s="245" t="s">
        <v>188</v>
      </c>
    </row>
    <row r="279" s="2" customFormat="1" ht="16.5" customHeight="1">
      <c r="A279" s="40"/>
      <c r="B279" s="41"/>
      <c r="C279" s="206" t="s">
        <v>510</v>
      </c>
      <c r="D279" s="206" t="s">
        <v>191</v>
      </c>
      <c r="E279" s="207" t="s">
        <v>528</v>
      </c>
      <c r="F279" s="208" t="s">
        <v>529</v>
      </c>
      <c r="G279" s="209" t="s">
        <v>194</v>
      </c>
      <c r="H279" s="210">
        <v>120.333</v>
      </c>
      <c r="I279" s="211"/>
      <c r="J279" s="212">
        <f>ROUND(I279*H279,2)</f>
        <v>0</v>
      </c>
      <c r="K279" s="208" t="s">
        <v>195</v>
      </c>
      <c r="L279" s="46"/>
      <c r="M279" s="213" t="s">
        <v>19</v>
      </c>
      <c r="N279" s="214" t="s">
        <v>43</v>
      </c>
      <c r="O279" s="86"/>
      <c r="P279" s="215">
        <f>O279*H279</f>
        <v>0</v>
      </c>
      <c r="Q279" s="215">
        <v>0.00020000000000000001</v>
      </c>
      <c r="R279" s="215">
        <f>Q279*H279</f>
        <v>0.0240666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124</v>
      </c>
      <c r="AT279" s="217" t="s">
        <v>191</v>
      </c>
      <c r="AU279" s="217" t="s">
        <v>82</v>
      </c>
      <c r="AY279" s="19" t="s">
        <v>188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124</v>
      </c>
      <c r="BM279" s="217" t="s">
        <v>732</v>
      </c>
    </row>
    <row r="280" s="2" customFormat="1">
      <c r="A280" s="40"/>
      <c r="B280" s="41"/>
      <c r="C280" s="42"/>
      <c r="D280" s="219" t="s">
        <v>198</v>
      </c>
      <c r="E280" s="42"/>
      <c r="F280" s="220" t="s">
        <v>531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198</v>
      </c>
      <c r="AU280" s="19" t="s">
        <v>82</v>
      </c>
    </row>
    <row r="281" s="2" customFormat="1" ht="24.15" customHeight="1">
      <c r="A281" s="40"/>
      <c r="B281" s="41"/>
      <c r="C281" s="206" t="s">
        <v>515</v>
      </c>
      <c r="D281" s="206" t="s">
        <v>191</v>
      </c>
      <c r="E281" s="207" t="s">
        <v>533</v>
      </c>
      <c r="F281" s="208" t="s">
        <v>534</v>
      </c>
      <c r="G281" s="209" t="s">
        <v>194</v>
      </c>
      <c r="H281" s="210">
        <v>120.333</v>
      </c>
      <c r="I281" s="211"/>
      <c r="J281" s="212">
        <f>ROUND(I281*H281,2)</f>
        <v>0</v>
      </c>
      <c r="K281" s="208" t="s">
        <v>195</v>
      </c>
      <c r="L281" s="46"/>
      <c r="M281" s="213" t="s">
        <v>19</v>
      </c>
      <c r="N281" s="214" t="s">
        <v>43</v>
      </c>
      <c r="O281" s="86"/>
      <c r="P281" s="215">
        <f>O281*H281</f>
        <v>0</v>
      </c>
      <c r="Q281" s="215">
        <v>0.00025999999999999998</v>
      </c>
      <c r="R281" s="215">
        <f>Q281*H281</f>
        <v>0.031286579999999994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124</v>
      </c>
      <c r="AT281" s="217" t="s">
        <v>191</v>
      </c>
      <c r="AU281" s="217" t="s">
        <v>82</v>
      </c>
      <c r="AY281" s="19" t="s">
        <v>188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124</v>
      </c>
      <c r="BM281" s="217" t="s">
        <v>733</v>
      </c>
    </row>
    <row r="282" s="2" customFormat="1">
      <c r="A282" s="40"/>
      <c r="B282" s="41"/>
      <c r="C282" s="42"/>
      <c r="D282" s="219" t="s">
        <v>198</v>
      </c>
      <c r="E282" s="42"/>
      <c r="F282" s="220" t="s">
        <v>536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198</v>
      </c>
      <c r="AU282" s="19" t="s">
        <v>82</v>
      </c>
    </row>
    <row r="283" s="2" customFormat="1" ht="24.15" customHeight="1">
      <c r="A283" s="40"/>
      <c r="B283" s="41"/>
      <c r="C283" s="206" t="s">
        <v>522</v>
      </c>
      <c r="D283" s="206" t="s">
        <v>191</v>
      </c>
      <c r="E283" s="207" t="s">
        <v>538</v>
      </c>
      <c r="F283" s="208" t="s">
        <v>539</v>
      </c>
      <c r="G283" s="209" t="s">
        <v>194</v>
      </c>
      <c r="H283" s="210">
        <v>120.333</v>
      </c>
      <c r="I283" s="211"/>
      <c r="J283" s="212">
        <f>ROUND(I283*H283,2)</f>
        <v>0</v>
      </c>
      <c r="K283" s="208" t="s">
        <v>195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2.0000000000000002E-05</v>
      </c>
      <c r="R283" s="215">
        <f>Q283*H283</f>
        <v>0.0024066600000000001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124</v>
      </c>
      <c r="AT283" s="217" t="s">
        <v>191</v>
      </c>
      <c r="AU283" s="217" t="s">
        <v>82</v>
      </c>
      <c r="AY283" s="19" t="s">
        <v>188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124</v>
      </c>
      <c r="BM283" s="217" t="s">
        <v>734</v>
      </c>
    </row>
    <row r="284" s="2" customFormat="1">
      <c r="A284" s="40"/>
      <c r="B284" s="41"/>
      <c r="C284" s="42"/>
      <c r="D284" s="219" t="s">
        <v>198</v>
      </c>
      <c r="E284" s="42"/>
      <c r="F284" s="220" t="s">
        <v>541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198</v>
      </c>
      <c r="AU284" s="19" t="s">
        <v>82</v>
      </c>
    </row>
    <row r="285" s="12" customFormat="1" ht="25.92" customHeight="1">
      <c r="A285" s="12"/>
      <c r="B285" s="190"/>
      <c r="C285" s="191"/>
      <c r="D285" s="192" t="s">
        <v>71</v>
      </c>
      <c r="E285" s="193" t="s">
        <v>542</v>
      </c>
      <c r="F285" s="193" t="s">
        <v>543</v>
      </c>
      <c r="G285" s="191"/>
      <c r="H285" s="191"/>
      <c r="I285" s="194"/>
      <c r="J285" s="195">
        <f>BK285</f>
        <v>0</v>
      </c>
      <c r="K285" s="191"/>
      <c r="L285" s="196"/>
      <c r="M285" s="197"/>
      <c r="N285" s="198"/>
      <c r="O285" s="198"/>
      <c r="P285" s="199">
        <f>P286</f>
        <v>0</v>
      </c>
      <c r="Q285" s="198"/>
      <c r="R285" s="199">
        <f>R286</f>
        <v>0</v>
      </c>
      <c r="S285" s="198"/>
      <c r="T285" s="200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1" t="s">
        <v>231</v>
      </c>
      <c r="AT285" s="202" t="s">
        <v>71</v>
      </c>
      <c r="AU285" s="202" t="s">
        <v>72</v>
      </c>
      <c r="AY285" s="201" t="s">
        <v>188</v>
      </c>
      <c r="BK285" s="203">
        <f>BK286</f>
        <v>0</v>
      </c>
    </row>
    <row r="286" s="12" customFormat="1" ht="22.8" customHeight="1">
      <c r="A286" s="12"/>
      <c r="B286" s="190"/>
      <c r="C286" s="191"/>
      <c r="D286" s="192" t="s">
        <v>71</v>
      </c>
      <c r="E286" s="204" t="s">
        <v>544</v>
      </c>
      <c r="F286" s="204" t="s">
        <v>545</v>
      </c>
      <c r="G286" s="191"/>
      <c r="H286" s="191"/>
      <c r="I286" s="194"/>
      <c r="J286" s="205">
        <f>BK286</f>
        <v>0</v>
      </c>
      <c r="K286" s="191"/>
      <c r="L286" s="196"/>
      <c r="M286" s="197"/>
      <c r="N286" s="198"/>
      <c r="O286" s="198"/>
      <c r="P286" s="199">
        <f>SUM(P287:P289)</f>
        <v>0</v>
      </c>
      <c r="Q286" s="198"/>
      <c r="R286" s="199">
        <f>SUM(R287:R289)</f>
        <v>0</v>
      </c>
      <c r="S286" s="198"/>
      <c r="T286" s="200">
        <f>SUM(T287:T289)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1" t="s">
        <v>231</v>
      </c>
      <c r="AT286" s="202" t="s">
        <v>71</v>
      </c>
      <c r="AU286" s="202" t="s">
        <v>80</v>
      </c>
      <c r="AY286" s="201" t="s">
        <v>188</v>
      </c>
      <c r="BK286" s="203">
        <f>SUM(BK287:BK289)</f>
        <v>0</v>
      </c>
    </row>
    <row r="287" s="2" customFormat="1" ht="16.5" customHeight="1">
      <c r="A287" s="40"/>
      <c r="B287" s="41"/>
      <c r="C287" s="206" t="s">
        <v>527</v>
      </c>
      <c r="D287" s="206" t="s">
        <v>191</v>
      </c>
      <c r="E287" s="207" t="s">
        <v>650</v>
      </c>
      <c r="F287" s="208" t="s">
        <v>651</v>
      </c>
      <c r="G287" s="209" t="s">
        <v>478</v>
      </c>
      <c r="H287" s="210">
        <v>1</v>
      </c>
      <c r="I287" s="211"/>
      <c r="J287" s="212">
        <f>ROUND(I287*H287,2)</f>
        <v>0</v>
      </c>
      <c r="K287" s="208" t="s">
        <v>19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196</v>
      </c>
      <c r="AT287" s="217" t="s">
        <v>191</v>
      </c>
      <c r="AU287" s="217" t="s">
        <v>82</v>
      </c>
      <c r="AY287" s="19" t="s">
        <v>188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196</v>
      </c>
      <c r="BM287" s="217" t="s">
        <v>735</v>
      </c>
    </row>
    <row r="288" s="2" customFormat="1" ht="16.5" customHeight="1">
      <c r="A288" s="40"/>
      <c r="B288" s="41"/>
      <c r="C288" s="206" t="s">
        <v>532</v>
      </c>
      <c r="D288" s="206" t="s">
        <v>191</v>
      </c>
      <c r="E288" s="207" t="s">
        <v>653</v>
      </c>
      <c r="F288" s="208" t="s">
        <v>654</v>
      </c>
      <c r="G288" s="209" t="s">
        <v>478</v>
      </c>
      <c r="H288" s="210">
        <v>1</v>
      </c>
      <c r="I288" s="211"/>
      <c r="J288" s="212">
        <f>ROUND(I288*H288,2)</f>
        <v>0</v>
      </c>
      <c r="K288" s="208" t="s">
        <v>19</v>
      </c>
      <c r="L288" s="46"/>
      <c r="M288" s="213" t="s">
        <v>19</v>
      </c>
      <c r="N288" s="214" t="s">
        <v>43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196</v>
      </c>
      <c r="AT288" s="217" t="s">
        <v>191</v>
      </c>
      <c r="AU288" s="217" t="s">
        <v>82</v>
      </c>
      <c r="AY288" s="19" t="s">
        <v>188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80</v>
      </c>
      <c r="BK288" s="218">
        <f>ROUND(I288*H288,2)</f>
        <v>0</v>
      </c>
      <c r="BL288" s="19" t="s">
        <v>196</v>
      </c>
      <c r="BM288" s="217" t="s">
        <v>736</v>
      </c>
    </row>
    <row r="289" s="2" customFormat="1" ht="21.75" customHeight="1">
      <c r="A289" s="40"/>
      <c r="B289" s="41"/>
      <c r="C289" s="206" t="s">
        <v>537</v>
      </c>
      <c r="D289" s="206" t="s">
        <v>191</v>
      </c>
      <c r="E289" s="207" t="s">
        <v>547</v>
      </c>
      <c r="F289" s="208" t="s">
        <v>548</v>
      </c>
      <c r="G289" s="209" t="s">
        <v>478</v>
      </c>
      <c r="H289" s="210">
        <v>1</v>
      </c>
      <c r="I289" s="211"/>
      <c r="J289" s="212">
        <f>ROUND(I289*H289,2)</f>
        <v>0</v>
      </c>
      <c r="K289" s="208" t="s">
        <v>19</v>
      </c>
      <c r="L289" s="46"/>
      <c r="M289" s="268" t="s">
        <v>19</v>
      </c>
      <c r="N289" s="269" t="s">
        <v>43</v>
      </c>
      <c r="O289" s="270"/>
      <c r="P289" s="271">
        <f>O289*H289</f>
        <v>0</v>
      </c>
      <c r="Q289" s="271">
        <v>0</v>
      </c>
      <c r="R289" s="271">
        <f>Q289*H289</f>
        <v>0</v>
      </c>
      <c r="S289" s="271">
        <v>0</v>
      </c>
      <c r="T289" s="272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196</v>
      </c>
      <c r="AT289" s="217" t="s">
        <v>191</v>
      </c>
      <c r="AU289" s="217" t="s">
        <v>82</v>
      </c>
      <c r="AY289" s="19" t="s">
        <v>188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80</v>
      </c>
      <c r="BK289" s="218">
        <f>ROUND(I289*H289,2)</f>
        <v>0</v>
      </c>
      <c r="BL289" s="19" t="s">
        <v>196</v>
      </c>
      <c r="BM289" s="217" t="s">
        <v>737</v>
      </c>
    </row>
    <row r="290" s="2" customFormat="1" ht="6.96" customHeight="1">
      <c r="A290" s="40"/>
      <c r="B290" s="61"/>
      <c r="C290" s="62"/>
      <c r="D290" s="62"/>
      <c r="E290" s="62"/>
      <c r="F290" s="62"/>
      <c r="G290" s="62"/>
      <c r="H290" s="62"/>
      <c r="I290" s="62"/>
      <c r="J290" s="62"/>
      <c r="K290" s="62"/>
      <c r="L290" s="46"/>
      <c r="M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</sheetData>
  <sheetProtection sheet="1" autoFilter="0" formatColumns="0" formatRows="0" objects="1" scenarios="1" spinCount="100000" saltValue="728s/GzuQXVvVvyDv76rqBK/82bRYzbNrWytlqFSI12LH9G/uGYzw1k2hozo9MT9etpbYJsdDRP5KA6Nq2+I2g==" hashValue="AIUyAGdx7J93gy5681vof+oI54Usb1PkM9YAqPdmD/2A17AxRFsE5Rt41DqKpez1nquNmLSuSICCJOLHGN/cbA==" algorithmName="SHA-512" password="80EB"/>
  <autoFilter ref="C91:K28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612325411"/>
    <hyperlink ref="F105" r:id="rId2" display="https://podminky.urs.cz/item/CS_URS_2024_01/612325412"/>
    <hyperlink ref="F112" r:id="rId3" display="https://podminky.urs.cz/item/CS_URS_2024_01/612131121"/>
    <hyperlink ref="F119" r:id="rId4" display="https://podminky.urs.cz/item/CS_URS_2024_01/612311131"/>
    <hyperlink ref="F123" r:id="rId5" display="https://podminky.urs.cz/item/CS_URS_2024_01/978013121"/>
    <hyperlink ref="F132" r:id="rId6" display="https://podminky.urs.cz/item/CS_URS_2024_01/978013141"/>
    <hyperlink ref="F141" r:id="rId7" display="https://podminky.urs.cz/item/CS_URS_2024_01/949101111"/>
    <hyperlink ref="F147" r:id="rId8" display="https://podminky.urs.cz/item/CS_URS_2024_01/952901111"/>
    <hyperlink ref="F151" r:id="rId9" display="https://podminky.urs.cz/item/CS_URS_2024_01/997002611"/>
    <hyperlink ref="F153" r:id="rId10" display="https://podminky.urs.cz/item/CS_URS_2024_01/997013212"/>
    <hyperlink ref="F155" r:id="rId11" display="https://podminky.urs.cz/item/CS_URS_2024_01/997013501"/>
    <hyperlink ref="F157" r:id="rId12" display="https://podminky.urs.cz/item/CS_URS_2024_01/997013509"/>
    <hyperlink ref="F160" r:id="rId13" display="https://podminky.urs.cz/item/CS_URS_2024_01/997013631"/>
    <hyperlink ref="F163" r:id="rId14" display="https://podminky.urs.cz/item/CS_URS_2024_01/998018002"/>
    <hyperlink ref="F167" r:id="rId15" display="https://podminky.urs.cz/item/CS_URS_2024_01/763131411"/>
    <hyperlink ref="F171" r:id="rId16" display="https://podminky.urs.cz/item/CS_URS_2024_01/998763402"/>
    <hyperlink ref="F175" r:id="rId17" display="https://podminky.urs.cz/item/CS_URS_2024_01/766691914"/>
    <hyperlink ref="F177" r:id="rId18" display="https://podminky.urs.cz/item/CS_URS_2024_01/766660002"/>
    <hyperlink ref="F180" r:id="rId19" display="https://podminky.urs.cz/item/CS_URS_2024_01/766660729"/>
    <hyperlink ref="F183" r:id="rId20" display="https://podminky.urs.cz/item/CS_URS_2024_01/766660728"/>
    <hyperlink ref="F186" r:id="rId21" display="https://podminky.urs.cz/item/CS_URS_2024_01/998766202"/>
    <hyperlink ref="F189" r:id="rId22" display="https://podminky.urs.cz/item/CS_URS_2024_01/776201811"/>
    <hyperlink ref="F195" r:id="rId23" display="https://podminky.urs.cz/item/CS_URS_2024_01/776410811"/>
    <hyperlink ref="F198" r:id="rId24" display="https://podminky.urs.cz/item/CS_URS_2024_01/776111117"/>
    <hyperlink ref="F200" r:id="rId25" display="https://podminky.urs.cz/item/CS_URS_2024_01/776111311"/>
    <hyperlink ref="F202" r:id="rId26" display="https://podminky.urs.cz/item/CS_URS_2024_01/776121112"/>
    <hyperlink ref="F209" r:id="rId27" display="https://podminky.urs.cz/item/CS_URS_2024_01/776141113"/>
    <hyperlink ref="F211" r:id="rId28" display="https://podminky.urs.cz/item/CS_URS_2024_01/776231111"/>
    <hyperlink ref="F215" r:id="rId29" display="https://podminky.urs.cz/item/CS_URS_2024_01/776411111"/>
    <hyperlink ref="F219" r:id="rId30" display="https://podminky.urs.cz/item/CS_URS_2024_01/776421312"/>
    <hyperlink ref="F223" r:id="rId31" display="https://podminky.urs.cz/item/CS_URS_2024_01/998776202"/>
    <hyperlink ref="F226" r:id="rId32" display="https://podminky.urs.cz/item/CS_URS_2024_01/783306801"/>
    <hyperlink ref="F230" r:id="rId33" display="https://podminky.urs.cz/item/CS_URS_2024_01/783315101"/>
    <hyperlink ref="F232" r:id="rId34" display="https://podminky.urs.cz/item/CS_URS_2024_01/783317101"/>
    <hyperlink ref="F234" r:id="rId35" display="https://podminky.urs.cz/item/CS_URS_2024_01/783806805"/>
    <hyperlink ref="F242" r:id="rId36" display="https://podminky.urs.cz/item/CS_URS_2024_01/783801403"/>
    <hyperlink ref="F251" r:id="rId37" display="https://podminky.urs.cz/item/CS_URS_2024_01/784121001"/>
    <hyperlink ref="F261" r:id="rId38" display="https://podminky.urs.cz/item/CS_URS_2024_01/784111001"/>
    <hyperlink ref="F268" r:id="rId39" display="https://podminky.urs.cz/item/CS_URS_2024_01/784171001"/>
    <hyperlink ref="F274" r:id="rId40" display="https://podminky.urs.cz/item/CS_URS_2024_01/784171111"/>
    <hyperlink ref="F280" r:id="rId41" display="https://podminky.urs.cz/item/CS_URS_2024_01/784181121"/>
    <hyperlink ref="F282" r:id="rId42" display="https://podminky.urs.cz/item/CS_URS_2024_01/784211101"/>
    <hyperlink ref="F284" r:id="rId43" display="https://podminky.urs.cz/item/CS_URS_2024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738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ROUND((SUM(BE92:BE289)),  2)</f>
        <v>0</v>
      </c>
      <c r="G33" s="40"/>
      <c r="H33" s="40"/>
      <c r="I33" s="150">
        <v>0.20999999999999999</v>
      </c>
      <c r="J33" s="149">
        <f>ROUND(((SUM(BE92:BE289))*I33),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ROUND((SUM(BF92:BF289)),  2)</f>
        <v>0</v>
      </c>
      <c r="G34" s="40"/>
      <c r="H34" s="40"/>
      <c r="I34" s="150">
        <v>0.14999999999999999</v>
      </c>
      <c r="J34" s="149">
        <f>ROUND(((SUM(BF92:BF289))*I34),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ROUND((SUM(BG92:BG289)),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ROUND((SUM(BH92:BH289)),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ROUND((SUM(BI92:BI289)),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m.č. 206 -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160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161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162</v>
      </c>
      <c r="E62" s="176"/>
      <c r="F62" s="176"/>
      <c r="G62" s="176"/>
      <c r="H62" s="176"/>
      <c r="I62" s="176"/>
      <c r="J62" s="177">
        <f>J120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163</v>
      </c>
      <c r="E63" s="176"/>
      <c r="F63" s="176"/>
      <c r="G63" s="176"/>
      <c r="H63" s="176"/>
      <c r="I63" s="176"/>
      <c r="J63" s="177">
        <f>J149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164</v>
      </c>
      <c r="E64" s="176"/>
      <c r="F64" s="176"/>
      <c r="G64" s="176"/>
      <c r="H64" s="176"/>
      <c r="I64" s="176"/>
      <c r="J64" s="177">
        <f>J161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165</v>
      </c>
      <c r="E65" s="170"/>
      <c r="F65" s="170"/>
      <c r="G65" s="170"/>
      <c r="H65" s="170"/>
      <c r="I65" s="170"/>
      <c r="J65" s="171">
        <f>J164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166</v>
      </c>
      <c r="E66" s="176"/>
      <c r="F66" s="176"/>
      <c r="G66" s="176"/>
      <c r="H66" s="176"/>
      <c r="I66" s="176"/>
      <c r="J66" s="177">
        <f>J165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167</v>
      </c>
      <c r="E67" s="176"/>
      <c r="F67" s="176"/>
      <c r="G67" s="176"/>
      <c r="H67" s="176"/>
      <c r="I67" s="176"/>
      <c r="J67" s="177">
        <f>J172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168</v>
      </c>
      <c r="E68" s="176"/>
      <c r="F68" s="176"/>
      <c r="G68" s="176"/>
      <c r="H68" s="176"/>
      <c r="I68" s="176"/>
      <c r="J68" s="177">
        <f>J187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169</v>
      </c>
      <c r="E69" s="176"/>
      <c r="F69" s="176"/>
      <c r="G69" s="176"/>
      <c r="H69" s="176"/>
      <c r="I69" s="176"/>
      <c r="J69" s="177">
        <f>J224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170</v>
      </c>
      <c r="E70" s="176"/>
      <c r="F70" s="176"/>
      <c r="G70" s="176"/>
      <c r="H70" s="176"/>
      <c r="I70" s="176"/>
      <c r="J70" s="177">
        <f>J249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171</v>
      </c>
      <c r="E71" s="170"/>
      <c r="F71" s="170"/>
      <c r="G71" s="170"/>
      <c r="H71" s="170"/>
      <c r="I71" s="170"/>
      <c r="J71" s="171">
        <f>J285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172</v>
      </c>
      <c r="E72" s="176"/>
      <c r="F72" s="176"/>
      <c r="G72" s="176"/>
      <c r="H72" s="176"/>
      <c r="I72" s="176"/>
      <c r="J72" s="177">
        <f>J286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ZŠ Pionýrů, Sokolov - Oprava elektroinstalace učeben v 2.NP 2. stupně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04 - m.č. 206 - stavební část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Sokolov, Pionýrů 1614</v>
      </c>
      <c r="G86" s="42"/>
      <c r="H86" s="42"/>
      <c r="I86" s="34" t="s">
        <v>23</v>
      </c>
      <c r="J86" s="74" t="str">
        <f>IF(J12="","",J12)</f>
        <v>8. 2. 2024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Město Sokolov</v>
      </c>
      <c r="G88" s="42"/>
      <c r="H88" s="42"/>
      <c r="I88" s="34" t="s">
        <v>31</v>
      </c>
      <c r="J88" s="38" t="str">
        <f>E21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Michal Kubelka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174</v>
      </c>
      <c r="D91" s="182" t="s">
        <v>57</v>
      </c>
      <c r="E91" s="182" t="s">
        <v>53</v>
      </c>
      <c r="F91" s="182" t="s">
        <v>54</v>
      </c>
      <c r="G91" s="182" t="s">
        <v>175</v>
      </c>
      <c r="H91" s="182" t="s">
        <v>176</v>
      </c>
      <c r="I91" s="182" t="s">
        <v>177</v>
      </c>
      <c r="J91" s="182" t="s">
        <v>158</v>
      </c>
      <c r="K91" s="183" t="s">
        <v>178</v>
      </c>
      <c r="L91" s="184"/>
      <c r="M91" s="94" t="s">
        <v>19</v>
      </c>
      <c r="N91" s="95" t="s">
        <v>42</v>
      </c>
      <c r="O91" s="95" t="s">
        <v>179</v>
      </c>
      <c r="P91" s="95" t="s">
        <v>180</v>
      </c>
      <c r="Q91" s="95" t="s">
        <v>181</v>
      </c>
      <c r="R91" s="95" t="s">
        <v>182</v>
      </c>
      <c r="S91" s="95" t="s">
        <v>183</v>
      </c>
      <c r="T91" s="96" t="s">
        <v>184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185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P93+P164+P285</f>
        <v>0</v>
      </c>
      <c r="Q92" s="98"/>
      <c r="R92" s="187">
        <f>R93+R164+R285</f>
        <v>3.1308535900000001</v>
      </c>
      <c r="S92" s="98"/>
      <c r="T92" s="188">
        <f>T93+T164+T285</f>
        <v>0.87551044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89">
        <f>BK93+BK164+BK285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186</v>
      </c>
      <c r="F93" s="193" t="s">
        <v>187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P94+P120+P149+P161</f>
        <v>0</v>
      </c>
      <c r="Q93" s="198"/>
      <c r="R93" s="199">
        <f>R94+R120+R149+R161</f>
        <v>1.32000574</v>
      </c>
      <c r="S93" s="198"/>
      <c r="T93" s="200">
        <f>T94+T120+T149+T161</f>
        <v>0.67799600000000004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188</v>
      </c>
      <c r="BK93" s="203">
        <f>BK94+BK120+BK149+BK161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189</v>
      </c>
      <c r="F94" s="204" t="s">
        <v>190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SUM(P95:P119)</f>
        <v>0</v>
      </c>
      <c r="Q94" s="198"/>
      <c r="R94" s="199">
        <f>SUM(R95:R119)</f>
        <v>1.3101233000000001</v>
      </c>
      <c r="S94" s="198"/>
      <c r="T94" s="200">
        <f>SUM(T95:T119)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188</v>
      </c>
      <c r="BK94" s="203">
        <f>SUM(BK95:BK119)</f>
        <v>0</v>
      </c>
    </row>
    <row r="95" s="2" customFormat="1" ht="24.15" customHeight="1">
      <c r="A95" s="40"/>
      <c r="B95" s="41"/>
      <c r="C95" s="206" t="s">
        <v>80</v>
      </c>
      <c r="D95" s="206" t="s">
        <v>191</v>
      </c>
      <c r="E95" s="207" t="s">
        <v>192</v>
      </c>
      <c r="F95" s="208" t="s">
        <v>193</v>
      </c>
      <c r="G95" s="209" t="s">
        <v>194</v>
      </c>
      <c r="H95" s="210">
        <v>59.249000000000002</v>
      </c>
      <c r="I95" s="211"/>
      <c r="J95" s="212">
        <f>ROUND(I95*H95,2)</f>
        <v>0</v>
      </c>
      <c r="K95" s="208" t="s">
        <v>195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0.0051999999999999998</v>
      </c>
      <c r="R95" s="215">
        <f>Q95*H95</f>
        <v>0.3080948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196</v>
      </c>
      <c r="AT95" s="217" t="s">
        <v>191</v>
      </c>
      <c r="AU95" s="217" t="s">
        <v>82</v>
      </c>
      <c r="AY95" s="19" t="s">
        <v>188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196</v>
      </c>
      <c r="BM95" s="217" t="s">
        <v>739</v>
      </c>
    </row>
    <row r="96" s="2" customFormat="1">
      <c r="A96" s="40"/>
      <c r="B96" s="41"/>
      <c r="C96" s="42"/>
      <c r="D96" s="219" t="s">
        <v>198</v>
      </c>
      <c r="E96" s="42"/>
      <c r="F96" s="220" t="s">
        <v>199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198</v>
      </c>
      <c r="AU96" s="19" t="s">
        <v>82</v>
      </c>
    </row>
    <row r="97" s="13" customFormat="1">
      <c r="A97" s="13"/>
      <c r="B97" s="224"/>
      <c r="C97" s="225"/>
      <c r="D97" s="226" t="s">
        <v>200</v>
      </c>
      <c r="E97" s="227" t="s">
        <v>19</v>
      </c>
      <c r="F97" s="228" t="s">
        <v>236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200</v>
      </c>
      <c r="AU97" s="234" t="s">
        <v>82</v>
      </c>
      <c r="AV97" s="13" t="s">
        <v>80</v>
      </c>
      <c r="AW97" s="13" t="s">
        <v>33</v>
      </c>
      <c r="AX97" s="13" t="s">
        <v>72</v>
      </c>
      <c r="AY97" s="234" t="s">
        <v>188</v>
      </c>
    </row>
    <row r="98" s="14" customFormat="1">
      <c r="A98" s="14"/>
      <c r="B98" s="235"/>
      <c r="C98" s="236"/>
      <c r="D98" s="226" t="s">
        <v>200</v>
      </c>
      <c r="E98" s="237" t="s">
        <v>19</v>
      </c>
      <c r="F98" s="238" t="s">
        <v>740</v>
      </c>
      <c r="G98" s="236"/>
      <c r="H98" s="239">
        <v>59.348999999999997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200</v>
      </c>
      <c r="AU98" s="245" t="s">
        <v>82</v>
      </c>
      <c r="AV98" s="14" t="s">
        <v>82</v>
      </c>
      <c r="AW98" s="14" t="s">
        <v>33</v>
      </c>
      <c r="AX98" s="14" t="s">
        <v>72</v>
      </c>
      <c r="AY98" s="245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204</v>
      </c>
      <c r="G99" s="236"/>
      <c r="H99" s="239">
        <v>-10.23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4" customFormat="1">
      <c r="A100" s="14"/>
      <c r="B100" s="235"/>
      <c r="C100" s="236"/>
      <c r="D100" s="226" t="s">
        <v>200</v>
      </c>
      <c r="E100" s="237" t="s">
        <v>19</v>
      </c>
      <c r="F100" s="238" t="s">
        <v>553</v>
      </c>
      <c r="G100" s="236"/>
      <c r="H100" s="239">
        <v>4.1340000000000003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200</v>
      </c>
      <c r="AU100" s="245" t="s">
        <v>82</v>
      </c>
      <c r="AV100" s="14" t="s">
        <v>82</v>
      </c>
      <c r="AW100" s="14" t="s">
        <v>33</v>
      </c>
      <c r="AX100" s="14" t="s">
        <v>72</v>
      </c>
      <c r="AY100" s="245" t="s">
        <v>188</v>
      </c>
    </row>
    <row r="101" s="14" customFormat="1">
      <c r="A101" s="14"/>
      <c r="B101" s="235"/>
      <c r="C101" s="236"/>
      <c r="D101" s="226" t="s">
        <v>200</v>
      </c>
      <c r="E101" s="237" t="s">
        <v>19</v>
      </c>
      <c r="F101" s="238" t="s">
        <v>554</v>
      </c>
      <c r="G101" s="236"/>
      <c r="H101" s="239">
        <v>-0.5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200</v>
      </c>
      <c r="AU101" s="245" t="s">
        <v>82</v>
      </c>
      <c r="AV101" s="14" t="s">
        <v>82</v>
      </c>
      <c r="AW101" s="14" t="s">
        <v>33</v>
      </c>
      <c r="AX101" s="14" t="s">
        <v>72</v>
      </c>
      <c r="AY101" s="245" t="s">
        <v>188</v>
      </c>
    </row>
    <row r="102" s="14" customFormat="1">
      <c r="A102" s="14"/>
      <c r="B102" s="235"/>
      <c r="C102" s="236"/>
      <c r="D102" s="226" t="s">
        <v>200</v>
      </c>
      <c r="E102" s="237" t="s">
        <v>19</v>
      </c>
      <c r="F102" s="238" t="s">
        <v>741</v>
      </c>
      <c r="G102" s="236"/>
      <c r="H102" s="239">
        <v>6.4960000000000004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200</v>
      </c>
      <c r="AU102" s="245" t="s">
        <v>82</v>
      </c>
      <c r="AV102" s="14" t="s">
        <v>82</v>
      </c>
      <c r="AW102" s="14" t="s">
        <v>33</v>
      </c>
      <c r="AX102" s="14" t="s">
        <v>72</v>
      </c>
      <c r="AY102" s="245" t="s">
        <v>188</v>
      </c>
    </row>
    <row r="103" s="15" customFormat="1">
      <c r="A103" s="15"/>
      <c r="B103" s="246"/>
      <c r="C103" s="247"/>
      <c r="D103" s="226" t="s">
        <v>200</v>
      </c>
      <c r="E103" s="248" t="s">
        <v>19</v>
      </c>
      <c r="F103" s="249" t="s">
        <v>206</v>
      </c>
      <c r="G103" s="247"/>
      <c r="H103" s="250">
        <v>59.249000000000002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200</v>
      </c>
      <c r="AU103" s="256" t="s">
        <v>82</v>
      </c>
      <c r="AV103" s="15" t="s">
        <v>196</v>
      </c>
      <c r="AW103" s="15" t="s">
        <v>33</v>
      </c>
      <c r="AX103" s="15" t="s">
        <v>80</v>
      </c>
      <c r="AY103" s="256" t="s">
        <v>188</v>
      </c>
    </row>
    <row r="104" s="2" customFormat="1" ht="24.15" customHeight="1">
      <c r="A104" s="40"/>
      <c r="B104" s="41"/>
      <c r="C104" s="206" t="s">
        <v>82</v>
      </c>
      <c r="D104" s="206" t="s">
        <v>191</v>
      </c>
      <c r="E104" s="207" t="s">
        <v>207</v>
      </c>
      <c r="F104" s="208" t="s">
        <v>208</v>
      </c>
      <c r="G104" s="209" t="s">
        <v>194</v>
      </c>
      <c r="H104" s="210">
        <v>44.100000000000001</v>
      </c>
      <c r="I104" s="211"/>
      <c r="J104" s="212">
        <f>ROUND(I104*H104,2)</f>
        <v>0</v>
      </c>
      <c r="K104" s="208" t="s">
        <v>195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0.015599999999999999</v>
      </c>
      <c r="R104" s="215">
        <f>Q104*H104</f>
        <v>0.68796000000000002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196</v>
      </c>
      <c r="AT104" s="217" t="s">
        <v>191</v>
      </c>
      <c r="AU104" s="217" t="s">
        <v>82</v>
      </c>
      <c r="AY104" s="19" t="s">
        <v>188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196</v>
      </c>
      <c r="BM104" s="217" t="s">
        <v>742</v>
      </c>
    </row>
    <row r="105" s="2" customFormat="1">
      <c r="A105" s="40"/>
      <c r="B105" s="41"/>
      <c r="C105" s="42"/>
      <c r="D105" s="219" t="s">
        <v>198</v>
      </c>
      <c r="E105" s="42"/>
      <c r="F105" s="220" t="s">
        <v>210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198</v>
      </c>
      <c r="AU105" s="19" t="s">
        <v>82</v>
      </c>
    </row>
    <row r="106" s="13" customFormat="1">
      <c r="A106" s="13"/>
      <c r="B106" s="224"/>
      <c r="C106" s="225"/>
      <c r="D106" s="226" t="s">
        <v>200</v>
      </c>
      <c r="E106" s="227" t="s">
        <v>19</v>
      </c>
      <c r="F106" s="228" t="s">
        <v>211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200</v>
      </c>
      <c r="AU106" s="234" t="s">
        <v>82</v>
      </c>
      <c r="AV106" s="13" t="s">
        <v>80</v>
      </c>
      <c r="AW106" s="13" t="s">
        <v>33</v>
      </c>
      <c r="AX106" s="13" t="s">
        <v>72</v>
      </c>
      <c r="AY106" s="234" t="s">
        <v>188</v>
      </c>
    </row>
    <row r="107" s="14" customFormat="1">
      <c r="A107" s="14"/>
      <c r="B107" s="235"/>
      <c r="C107" s="236"/>
      <c r="D107" s="226" t="s">
        <v>200</v>
      </c>
      <c r="E107" s="237" t="s">
        <v>19</v>
      </c>
      <c r="F107" s="238" t="s">
        <v>743</v>
      </c>
      <c r="G107" s="236"/>
      <c r="H107" s="239">
        <v>46.619999999999997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200</v>
      </c>
      <c r="AU107" s="245" t="s">
        <v>82</v>
      </c>
      <c r="AV107" s="14" t="s">
        <v>82</v>
      </c>
      <c r="AW107" s="14" t="s">
        <v>33</v>
      </c>
      <c r="AX107" s="14" t="s">
        <v>72</v>
      </c>
      <c r="AY107" s="245" t="s">
        <v>188</v>
      </c>
    </row>
    <row r="108" s="14" customFormat="1">
      <c r="A108" s="14"/>
      <c r="B108" s="235"/>
      <c r="C108" s="236"/>
      <c r="D108" s="226" t="s">
        <v>200</v>
      </c>
      <c r="E108" s="237" t="s">
        <v>19</v>
      </c>
      <c r="F108" s="238" t="s">
        <v>214</v>
      </c>
      <c r="G108" s="236"/>
      <c r="H108" s="239">
        <v>-3.96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200</v>
      </c>
      <c r="AU108" s="245" t="s">
        <v>82</v>
      </c>
      <c r="AV108" s="14" t="s">
        <v>82</v>
      </c>
      <c r="AW108" s="14" t="s">
        <v>33</v>
      </c>
      <c r="AX108" s="14" t="s">
        <v>72</v>
      </c>
      <c r="AY108" s="245" t="s">
        <v>188</v>
      </c>
    </row>
    <row r="109" s="14" customFormat="1">
      <c r="A109" s="14"/>
      <c r="B109" s="235"/>
      <c r="C109" s="236"/>
      <c r="D109" s="226" t="s">
        <v>200</v>
      </c>
      <c r="E109" s="237" t="s">
        <v>19</v>
      </c>
      <c r="F109" s="238" t="s">
        <v>663</v>
      </c>
      <c r="G109" s="236"/>
      <c r="H109" s="239">
        <v>1.44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200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188</v>
      </c>
    </row>
    <row r="110" s="15" customFormat="1">
      <c r="A110" s="15"/>
      <c r="B110" s="246"/>
      <c r="C110" s="247"/>
      <c r="D110" s="226" t="s">
        <v>200</v>
      </c>
      <c r="E110" s="248" t="s">
        <v>19</v>
      </c>
      <c r="F110" s="249" t="s">
        <v>206</v>
      </c>
      <c r="G110" s="247"/>
      <c r="H110" s="250">
        <v>44.099999999999994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200</v>
      </c>
      <c r="AU110" s="256" t="s">
        <v>82</v>
      </c>
      <c r="AV110" s="15" t="s">
        <v>196</v>
      </c>
      <c r="AW110" s="15" t="s">
        <v>33</v>
      </c>
      <c r="AX110" s="15" t="s">
        <v>80</v>
      </c>
      <c r="AY110" s="256" t="s">
        <v>188</v>
      </c>
    </row>
    <row r="111" s="2" customFormat="1" ht="16.5" customHeight="1">
      <c r="A111" s="40"/>
      <c r="B111" s="41"/>
      <c r="C111" s="206" t="s">
        <v>216</v>
      </c>
      <c r="D111" s="206" t="s">
        <v>191</v>
      </c>
      <c r="E111" s="207" t="s">
        <v>217</v>
      </c>
      <c r="F111" s="208" t="s">
        <v>218</v>
      </c>
      <c r="G111" s="209" t="s">
        <v>194</v>
      </c>
      <c r="H111" s="210">
        <v>73.724999999999994</v>
      </c>
      <c r="I111" s="211"/>
      <c r="J111" s="212">
        <f>ROUND(I111*H111,2)</f>
        <v>0</v>
      </c>
      <c r="K111" s="208" t="s">
        <v>195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0.00025999999999999998</v>
      </c>
      <c r="R111" s="215">
        <f>Q111*H111</f>
        <v>0.019168499999999998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196</v>
      </c>
      <c r="AT111" s="217" t="s">
        <v>191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744</v>
      </c>
    </row>
    <row r="112" s="2" customFormat="1">
      <c r="A112" s="40"/>
      <c r="B112" s="41"/>
      <c r="C112" s="42"/>
      <c r="D112" s="219" t="s">
        <v>198</v>
      </c>
      <c r="E112" s="42"/>
      <c r="F112" s="220" t="s">
        <v>220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198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221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745</v>
      </c>
      <c r="G114" s="236"/>
      <c r="H114" s="239">
        <v>29.625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3" customFormat="1">
      <c r="A115" s="13"/>
      <c r="B115" s="224"/>
      <c r="C115" s="225"/>
      <c r="D115" s="226" t="s">
        <v>200</v>
      </c>
      <c r="E115" s="227" t="s">
        <v>19</v>
      </c>
      <c r="F115" s="228" t="s">
        <v>223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200</v>
      </c>
      <c r="AU115" s="234" t="s">
        <v>82</v>
      </c>
      <c r="AV115" s="13" t="s">
        <v>80</v>
      </c>
      <c r="AW115" s="13" t="s">
        <v>33</v>
      </c>
      <c r="AX115" s="13" t="s">
        <v>72</v>
      </c>
      <c r="AY115" s="234" t="s">
        <v>188</v>
      </c>
    </row>
    <row r="116" s="14" customFormat="1">
      <c r="A116" s="14"/>
      <c r="B116" s="235"/>
      <c r="C116" s="236"/>
      <c r="D116" s="226" t="s">
        <v>200</v>
      </c>
      <c r="E116" s="237" t="s">
        <v>19</v>
      </c>
      <c r="F116" s="238" t="s">
        <v>746</v>
      </c>
      <c r="G116" s="236"/>
      <c r="H116" s="239">
        <v>44.100000000000001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200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188</v>
      </c>
    </row>
    <row r="117" s="15" customFormat="1">
      <c r="A117" s="15"/>
      <c r="B117" s="246"/>
      <c r="C117" s="247"/>
      <c r="D117" s="226" t="s">
        <v>200</v>
      </c>
      <c r="E117" s="248" t="s">
        <v>19</v>
      </c>
      <c r="F117" s="249" t="s">
        <v>206</v>
      </c>
      <c r="G117" s="247"/>
      <c r="H117" s="250">
        <v>73.724999999999994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200</v>
      </c>
      <c r="AU117" s="256" t="s">
        <v>82</v>
      </c>
      <c r="AV117" s="15" t="s">
        <v>196</v>
      </c>
      <c r="AW117" s="15" t="s">
        <v>33</v>
      </c>
      <c r="AX117" s="15" t="s">
        <v>80</v>
      </c>
      <c r="AY117" s="256" t="s">
        <v>188</v>
      </c>
    </row>
    <row r="118" s="2" customFormat="1" ht="16.5" customHeight="1">
      <c r="A118" s="40"/>
      <c r="B118" s="41"/>
      <c r="C118" s="206" t="s">
        <v>196</v>
      </c>
      <c r="D118" s="206" t="s">
        <v>191</v>
      </c>
      <c r="E118" s="207" t="s">
        <v>225</v>
      </c>
      <c r="F118" s="208" t="s">
        <v>226</v>
      </c>
      <c r="G118" s="209" t="s">
        <v>194</v>
      </c>
      <c r="H118" s="210">
        <v>73.724999999999994</v>
      </c>
      <c r="I118" s="211"/>
      <c r="J118" s="212">
        <f>ROUND(I118*H118,2)</f>
        <v>0</v>
      </c>
      <c r="K118" s="208" t="s">
        <v>195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0.0040000000000000001</v>
      </c>
      <c r="R118" s="215">
        <f>Q118*H118</f>
        <v>0.2949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196</v>
      </c>
      <c r="AT118" s="217" t="s">
        <v>191</v>
      </c>
      <c r="AU118" s="217" t="s">
        <v>82</v>
      </c>
      <c r="AY118" s="19" t="s">
        <v>188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196</v>
      </c>
      <c r="BM118" s="217" t="s">
        <v>747</v>
      </c>
    </row>
    <row r="119" s="2" customFormat="1">
      <c r="A119" s="40"/>
      <c r="B119" s="41"/>
      <c r="C119" s="42"/>
      <c r="D119" s="219" t="s">
        <v>198</v>
      </c>
      <c r="E119" s="42"/>
      <c r="F119" s="220" t="s">
        <v>228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198</v>
      </c>
      <c r="AU119" s="19" t="s">
        <v>82</v>
      </c>
    </row>
    <row r="120" s="12" customFormat="1" ht="22.8" customHeight="1">
      <c r="A120" s="12"/>
      <c r="B120" s="190"/>
      <c r="C120" s="191"/>
      <c r="D120" s="192" t="s">
        <v>71</v>
      </c>
      <c r="E120" s="204" t="s">
        <v>229</v>
      </c>
      <c r="F120" s="204" t="s">
        <v>230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SUM(P121:P148)</f>
        <v>0</v>
      </c>
      <c r="Q120" s="198"/>
      <c r="R120" s="199">
        <f>SUM(R121:R148)</f>
        <v>0.0098824399999999993</v>
      </c>
      <c r="S120" s="198"/>
      <c r="T120" s="200">
        <f>SUM(T121:T148)</f>
        <v>0.67799600000000004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80</v>
      </c>
      <c r="AT120" s="202" t="s">
        <v>71</v>
      </c>
      <c r="AU120" s="202" t="s">
        <v>80</v>
      </c>
      <c r="AY120" s="201" t="s">
        <v>188</v>
      </c>
      <c r="BK120" s="203">
        <f>SUM(BK121:BK148)</f>
        <v>0</v>
      </c>
    </row>
    <row r="121" s="2" customFormat="1" ht="16.5" customHeight="1">
      <c r="A121" s="40"/>
      <c r="B121" s="41"/>
      <c r="C121" s="206" t="s">
        <v>231</v>
      </c>
      <c r="D121" s="206" t="s">
        <v>191</v>
      </c>
      <c r="E121" s="207" t="s">
        <v>563</v>
      </c>
      <c r="F121" s="208" t="s">
        <v>564</v>
      </c>
      <c r="G121" s="209" t="s">
        <v>478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196</v>
      </c>
      <c r="AT121" s="217" t="s">
        <v>191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748</v>
      </c>
    </row>
    <row r="122" s="2" customFormat="1" ht="24.15" customHeight="1">
      <c r="A122" s="40"/>
      <c r="B122" s="41"/>
      <c r="C122" s="206" t="s">
        <v>189</v>
      </c>
      <c r="D122" s="206" t="s">
        <v>191</v>
      </c>
      <c r="E122" s="207" t="s">
        <v>232</v>
      </c>
      <c r="F122" s="208" t="s">
        <v>233</v>
      </c>
      <c r="G122" s="209" t="s">
        <v>194</v>
      </c>
      <c r="H122" s="210">
        <v>59.249000000000002</v>
      </c>
      <c r="I122" s="211"/>
      <c r="J122" s="212">
        <f>ROUND(I122*H122,2)</f>
        <v>0</v>
      </c>
      <c r="K122" s="208" t="s">
        <v>749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0.0040000000000000001</v>
      </c>
      <c r="T122" s="216">
        <f>S122*H122</f>
        <v>0.23699600000000001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196</v>
      </c>
      <c r="AT122" s="217" t="s">
        <v>191</v>
      </c>
      <c r="AU122" s="217" t="s">
        <v>82</v>
      </c>
      <c r="AY122" s="19" t="s">
        <v>188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196</v>
      </c>
      <c r="BM122" s="217" t="s">
        <v>750</v>
      </c>
    </row>
    <row r="123" s="2" customFormat="1">
      <c r="A123" s="40"/>
      <c r="B123" s="41"/>
      <c r="C123" s="42"/>
      <c r="D123" s="219" t="s">
        <v>198</v>
      </c>
      <c r="E123" s="42"/>
      <c r="F123" s="220" t="s">
        <v>751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198</v>
      </c>
      <c r="AU123" s="19" t="s">
        <v>82</v>
      </c>
    </row>
    <row r="124" s="13" customFormat="1">
      <c r="A124" s="13"/>
      <c r="B124" s="224"/>
      <c r="C124" s="225"/>
      <c r="D124" s="226" t="s">
        <v>200</v>
      </c>
      <c r="E124" s="227" t="s">
        <v>19</v>
      </c>
      <c r="F124" s="228" t="s">
        <v>236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200</v>
      </c>
      <c r="AU124" s="234" t="s">
        <v>82</v>
      </c>
      <c r="AV124" s="13" t="s">
        <v>80</v>
      </c>
      <c r="AW124" s="13" t="s">
        <v>33</v>
      </c>
      <c r="AX124" s="13" t="s">
        <v>72</v>
      </c>
      <c r="AY124" s="234" t="s">
        <v>188</v>
      </c>
    </row>
    <row r="125" s="14" customFormat="1">
      <c r="A125" s="14"/>
      <c r="B125" s="235"/>
      <c r="C125" s="236"/>
      <c r="D125" s="226" t="s">
        <v>200</v>
      </c>
      <c r="E125" s="237" t="s">
        <v>19</v>
      </c>
      <c r="F125" s="238" t="s">
        <v>740</v>
      </c>
      <c r="G125" s="236"/>
      <c r="H125" s="239">
        <v>59.348999999999997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200</v>
      </c>
      <c r="AU125" s="245" t="s">
        <v>82</v>
      </c>
      <c r="AV125" s="14" t="s">
        <v>82</v>
      </c>
      <c r="AW125" s="14" t="s">
        <v>33</v>
      </c>
      <c r="AX125" s="14" t="s">
        <v>72</v>
      </c>
      <c r="AY125" s="245" t="s">
        <v>188</v>
      </c>
    </row>
    <row r="126" s="14" customFormat="1">
      <c r="A126" s="14"/>
      <c r="B126" s="235"/>
      <c r="C126" s="236"/>
      <c r="D126" s="226" t="s">
        <v>200</v>
      </c>
      <c r="E126" s="237" t="s">
        <v>19</v>
      </c>
      <c r="F126" s="238" t="s">
        <v>204</v>
      </c>
      <c r="G126" s="236"/>
      <c r="H126" s="239">
        <v>-10.23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200</v>
      </c>
      <c r="AU126" s="245" t="s">
        <v>82</v>
      </c>
      <c r="AV126" s="14" t="s">
        <v>82</v>
      </c>
      <c r="AW126" s="14" t="s">
        <v>33</v>
      </c>
      <c r="AX126" s="14" t="s">
        <v>72</v>
      </c>
      <c r="AY126" s="245" t="s">
        <v>188</v>
      </c>
    </row>
    <row r="127" s="14" customFormat="1">
      <c r="A127" s="14"/>
      <c r="B127" s="235"/>
      <c r="C127" s="236"/>
      <c r="D127" s="226" t="s">
        <v>200</v>
      </c>
      <c r="E127" s="237" t="s">
        <v>19</v>
      </c>
      <c r="F127" s="238" t="s">
        <v>553</v>
      </c>
      <c r="G127" s="236"/>
      <c r="H127" s="239">
        <v>4.1340000000000003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200</v>
      </c>
      <c r="AU127" s="245" t="s">
        <v>82</v>
      </c>
      <c r="AV127" s="14" t="s">
        <v>82</v>
      </c>
      <c r="AW127" s="14" t="s">
        <v>33</v>
      </c>
      <c r="AX127" s="14" t="s">
        <v>72</v>
      </c>
      <c r="AY127" s="245" t="s">
        <v>188</v>
      </c>
    </row>
    <row r="128" s="14" customFormat="1">
      <c r="A128" s="14"/>
      <c r="B128" s="235"/>
      <c r="C128" s="236"/>
      <c r="D128" s="226" t="s">
        <v>200</v>
      </c>
      <c r="E128" s="237" t="s">
        <v>19</v>
      </c>
      <c r="F128" s="238" t="s">
        <v>554</v>
      </c>
      <c r="G128" s="236"/>
      <c r="H128" s="239">
        <v>-0.5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200</v>
      </c>
      <c r="AU128" s="245" t="s">
        <v>82</v>
      </c>
      <c r="AV128" s="14" t="s">
        <v>82</v>
      </c>
      <c r="AW128" s="14" t="s">
        <v>33</v>
      </c>
      <c r="AX128" s="14" t="s">
        <v>72</v>
      </c>
      <c r="AY128" s="245" t="s">
        <v>188</v>
      </c>
    </row>
    <row r="129" s="14" customFormat="1">
      <c r="A129" s="14"/>
      <c r="B129" s="235"/>
      <c r="C129" s="236"/>
      <c r="D129" s="226" t="s">
        <v>200</v>
      </c>
      <c r="E129" s="237" t="s">
        <v>19</v>
      </c>
      <c r="F129" s="238" t="s">
        <v>741</v>
      </c>
      <c r="G129" s="236"/>
      <c r="H129" s="239">
        <v>6.4960000000000004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200</v>
      </c>
      <c r="AU129" s="245" t="s">
        <v>82</v>
      </c>
      <c r="AV129" s="14" t="s">
        <v>82</v>
      </c>
      <c r="AW129" s="14" t="s">
        <v>33</v>
      </c>
      <c r="AX129" s="14" t="s">
        <v>72</v>
      </c>
      <c r="AY129" s="245" t="s">
        <v>188</v>
      </c>
    </row>
    <row r="130" s="15" customFormat="1">
      <c r="A130" s="15"/>
      <c r="B130" s="246"/>
      <c r="C130" s="247"/>
      <c r="D130" s="226" t="s">
        <v>200</v>
      </c>
      <c r="E130" s="248" t="s">
        <v>19</v>
      </c>
      <c r="F130" s="249" t="s">
        <v>206</v>
      </c>
      <c r="G130" s="247"/>
      <c r="H130" s="250">
        <v>59.249000000000002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200</v>
      </c>
      <c r="AU130" s="256" t="s">
        <v>82</v>
      </c>
      <c r="AV130" s="15" t="s">
        <v>196</v>
      </c>
      <c r="AW130" s="15" t="s">
        <v>33</v>
      </c>
      <c r="AX130" s="15" t="s">
        <v>80</v>
      </c>
      <c r="AY130" s="256" t="s">
        <v>188</v>
      </c>
    </row>
    <row r="131" s="2" customFormat="1" ht="24.15" customHeight="1">
      <c r="A131" s="40"/>
      <c r="B131" s="41"/>
      <c r="C131" s="206" t="s">
        <v>241</v>
      </c>
      <c r="D131" s="206" t="s">
        <v>191</v>
      </c>
      <c r="E131" s="207" t="s">
        <v>237</v>
      </c>
      <c r="F131" s="208" t="s">
        <v>238</v>
      </c>
      <c r="G131" s="209" t="s">
        <v>194</v>
      </c>
      <c r="H131" s="210">
        <v>44.100000000000001</v>
      </c>
      <c r="I131" s="211"/>
      <c r="J131" s="212">
        <f>ROUND(I131*H131,2)</f>
        <v>0</v>
      </c>
      <c r="K131" s="208" t="s">
        <v>749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0.01</v>
      </c>
      <c r="T131" s="216">
        <f>S131*H131</f>
        <v>0.441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752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753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3" customFormat="1">
      <c r="A133" s="13"/>
      <c r="B133" s="224"/>
      <c r="C133" s="225"/>
      <c r="D133" s="226" t="s">
        <v>200</v>
      </c>
      <c r="E133" s="227" t="s">
        <v>19</v>
      </c>
      <c r="F133" s="228" t="s">
        <v>211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200</v>
      </c>
      <c r="AU133" s="234" t="s">
        <v>82</v>
      </c>
      <c r="AV133" s="13" t="s">
        <v>80</v>
      </c>
      <c r="AW133" s="13" t="s">
        <v>33</v>
      </c>
      <c r="AX133" s="13" t="s">
        <v>72</v>
      </c>
      <c r="AY133" s="234" t="s">
        <v>188</v>
      </c>
    </row>
    <row r="134" s="14" customFormat="1">
      <c r="A134" s="14"/>
      <c r="B134" s="235"/>
      <c r="C134" s="236"/>
      <c r="D134" s="226" t="s">
        <v>200</v>
      </c>
      <c r="E134" s="237" t="s">
        <v>19</v>
      </c>
      <c r="F134" s="238" t="s">
        <v>743</v>
      </c>
      <c r="G134" s="236"/>
      <c r="H134" s="239">
        <v>46.619999999999997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200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188</v>
      </c>
    </row>
    <row r="135" s="14" customFormat="1">
      <c r="A135" s="14"/>
      <c r="B135" s="235"/>
      <c r="C135" s="236"/>
      <c r="D135" s="226" t="s">
        <v>200</v>
      </c>
      <c r="E135" s="237" t="s">
        <v>19</v>
      </c>
      <c r="F135" s="238" t="s">
        <v>214</v>
      </c>
      <c r="G135" s="236"/>
      <c r="H135" s="239">
        <v>-3.96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200</v>
      </c>
      <c r="AU135" s="245" t="s">
        <v>82</v>
      </c>
      <c r="AV135" s="14" t="s">
        <v>82</v>
      </c>
      <c r="AW135" s="14" t="s">
        <v>33</v>
      </c>
      <c r="AX135" s="14" t="s">
        <v>72</v>
      </c>
      <c r="AY135" s="245" t="s">
        <v>188</v>
      </c>
    </row>
    <row r="136" s="14" customFormat="1">
      <c r="A136" s="14"/>
      <c r="B136" s="235"/>
      <c r="C136" s="236"/>
      <c r="D136" s="226" t="s">
        <v>200</v>
      </c>
      <c r="E136" s="237" t="s">
        <v>19</v>
      </c>
      <c r="F136" s="238" t="s">
        <v>663</v>
      </c>
      <c r="G136" s="236"/>
      <c r="H136" s="239">
        <v>1.44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200</v>
      </c>
      <c r="AU136" s="245" t="s">
        <v>82</v>
      </c>
      <c r="AV136" s="14" t="s">
        <v>82</v>
      </c>
      <c r="AW136" s="14" t="s">
        <v>33</v>
      </c>
      <c r="AX136" s="14" t="s">
        <v>72</v>
      </c>
      <c r="AY136" s="245" t="s">
        <v>188</v>
      </c>
    </row>
    <row r="137" s="15" customFormat="1">
      <c r="A137" s="15"/>
      <c r="B137" s="246"/>
      <c r="C137" s="247"/>
      <c r="D137" s="226" t="s">
        <v>200</v>
      </c>
      <c r="E137" s="248" t="s">
        <v>19</v>
      </c>
      <c r="F137" s="249" t="s">
        <v>206</v>
      </c>
      <c r="G137" s="247"/>
      <c r="H137" s="250">
        <v>44.099999999999994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200</v>
      </c>
      <c r="AU137" s="256" t="s">
        <v>82</v>
      </c>
      <c r="AV137" s="15" t="s">
        <v>196</v>
      </c>
      <c r="AW137" s="15" t="s">
        <v>33</v>
      </c>
      <c r="AX137" s="15" t="s">
        <v>80</v>
      </c>
      <c r="AY137" s="256" t="s">
        <v>188</v>
      </c>
    </row>
    <row r="138" s="2" customFormat="1" ht="21.75" customHeight="1">
      <c r="A138" s="40"/>
      <c r="B138" s="41"/>
      <c r="C138" s="206" t="s">
        <v>250</v>
      </c>
      <c r="D138" s="206" t="s">
        <v>191</v>
      </c>
      <c r="E138" s="207" t="s">
        <v>568</v>
      </c>
      <c r="F138" s="208" t="s">
        <v>569</v>
      </c>
      <c r="G138" s="209" t="s">
        <v>296</v>
      </c>
      <c r="H138" s="210">
        <v>1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196</v>
      </c>
      <c r="AT138" s="217" t="s">
        <v>191</v>
      </c>
      <c r="AU138" s="217" t="s">
        <v>82</v>
      </c>
      <c r="AY138" s="19" t="s">
        <v>188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196</v>
      </c>
      <c r="BM138" s="217" t="s">
        <v>754</v>
      </c>
    </row>
    <row r="139" s="2" customFormat="1">
      <c r="A139" s="40"/>
      <c r="B139" s="41"/>
      <c r="C139" s="42"/>
      <c r="D139" s="226" t="s">
        <v>571</v>
      </c>
      <c r="E139" s="42"/>
      <c r="F139" s="273" t="s">
        <v>572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571</v>
      </c>
      <c r="AU139" s="19" t="s">
        <v>82</v>
      </c>
    </row>
    <row r="140" s="2" customFormat="1" ht="24.15" customHeight="1">
      <c r="A140" s="40"/>
      <c r="B140" s="41"/>
      <c r="C140" s="206" t="s">
        <v>229</v>
      </c>
      <c r="D140" s="206" t="s">
        <v>191</v>
      </c>
      <c r="E140" s="207" t="s">
        <v>242</v>
      </c>
      <c r="F140" s="208" t="s">
        <v>243</v>
      </c>
      <c r="G140" s="209" t="s">
        <v>194</v>
      </c>
      <c r="H140" s="210">
        <v>58.131999999999998</v>
      </c>
      <c r="I140" s="211"/>
      <c r="J140" s="212">
        <f>ROUND(I140*H140,2)</f>
        <v>0</v>
      </c>
      <c r="K140" s="208" t="s">
        <v>749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0.00012999999999999999</v>
      </c>
      <c r="R140" s="215">
        <f>Q140*H140</f>
        <v>0.0075571599999999994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196</v>
      </c>
      <c r="AT140" s="217" t="s">
        <v>191</v>
      </c>
      <c r="AU140" s="217" t="s">
        <v>82</v>
      </c>
      <c r="AY140" s="19" t="s">
        <v>188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196</v>
      </c>
      <c r="BM140" s="217" t="s">
        <v>755</v>
      </c>
    </row>
    <row r="141" s="2" customFormat="1">
      <c r="A141" s="40"/>
      <c r="B141" s="41"/>
      <c r="C141" s="42"/>
      <c r="D141" s="219" t="s">
        <v>198</v>
      </c>
      <c r="E141" s="42"/>
      <c r="F141" s="220" t="s">
        <v>756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198</v>
      </c>
      <c r="AU141" s="19" t="s">
        <v>82</v>
      </c>
    </row>
    <row r="142" s="14" customFormat="1">
      <c r="A142" s="14"/>
      <c r="B142" s="235"/>
      <c r="C142" s="236"/>
      <c r="D142" s="226" t="s">
        <v>200</v>
      </c>
      <c r="E142" s="237" t="s">
        <v>19</v>
      </c>
      <c r="F142" s="238" t="s">
        <v>757</v>
      </c>
      <c r="G142" s="236"/>
      <c r="H142" s="239">
        <v>55.509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200</v>
      </c>
      <c r="AU142" s="245" t="s">
        <v>82</v>
      </c>
      <c r="AV142" s="14" t="s">
        <v>82</v>
      </c>
      <c r="AW142" s="14" t="s">
        <v>33</v>
      </c>
      <c r="AX142" s="14" t="s">
        <v>72</v>
      </c>
      <c r="AY142" s="245" t="s">
        <v>188</v>
      </c>
    </row>
    <row r="143" s="14" customFormat="1">
      <c r="A143" s="14"/>
      <c r="B143" s="235"/>
      <c r="C143" s="236"/>
      <c r="D143" s="226" t="s">
        <v>200</v>
      </c>
      <c r="E143" s="237" t="s">
        <v>19</v>
      </c>
      <c r="F143" s="238" t="s">
        <v>758</v>
      </c>
      <c r="G143" s="236"/>
      <c r="H143" s="239">
        <v>2.488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200</v>
      </c>
      <c r="AU143" s="245" t="s">
        <v>82</v>
      </c>
      <c r="AV143" s="14" t="s">
        <v>82</v>
      </c>
      <c r="AW143" s="14" t="s">
        <v>33</v>
      </c>
      <c r="AX143" s="14" t="s">
        <v>72</v>
      </c>
      <c r="AY143" s="245" t="s">
        <v>188</v>
      </c>
    </row>
    <row r="144" s="14" customFormat="1">
      <c r="A144" s="14"/>
      <c r="B144" s="235"/>
      <c r="C144" s="236"/>
      <c r="D144" s="226" t="s">
        <v>200</v>
      </c>
      <c r="E144" s="237" t="s">
        <v>19</v>
      </c>
      <c r="F144" s="238" t="s">
        <v>576</v>
      </c>
      <c r="G144" s="236"/>
      <c r="H144" s="239">
        <v>0.13500000000000001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200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188</v>
      </c>
    </row>
    <row r="145" s="15" customFormat="1">
      <c r="A145" s="15"/>
      <c r="B145" s="246"/>
      <c r="C145" s="247"/>
      <c r="D145" s="226" t="s">
        <v>200</v>
      </c>
      <c r="E145" s="248" t="s">
        <v>19</v>
      </c>
      <c r="F145" s="249" t="s">
        <v>206</v>
      </c>
      <c r="G145" s="247"/>
      <c r="H145" s="250">
        <v>58.131999999999998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200</v>
      </c>
      <c r="AU145" s="256" t="s">
        <v>82</v>
      </c>
      <c r="AV145" s="15" t="s">
        <v>196</v>
      </c>
      <c r="AW145" s="15" t="s">
        <v>33</v>
      </c>
      <c r="AX145" s="15" t="s">
        <v>80</v>
      </c>
      <c r="AY145" s="256" t="s">
        <v>188</v>
      </c>
    </row>
    <row r="146" s="2" customFormat="1" ht="24.15" customHeight="1">
      <c r="A146" s="40"/>
      <c r="B146" s="41"/>
      <c r="C146" s="206" t="s">
        <v>107</v>
      </c>
      <c r="D146" s="206" t="s">
        <v>191</v>
      </c>
      <c r="E146" s="207" t="s">
        <v>251</v>
      </c>
      <c r="F146" s="208" t="s">
        <v>252</v>
      </c>
      <c r="G146" s="209" t="s">
        <v>194</v>
      </c>
      <c r="H146" s="210">
        <v>58.131999999999998</v>
      </c>
      <c r="I146" s="211"/>
      <c r="J146" s="212">
        <f>ROUND(I146*H146,2)</f>
        <v>0</v>
      </c>
      <c r="K146" s="208" t="s">
        <v>749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4.0000000000000003E-05</v>
      </c>
      <c r="R146" s="215">
        <f>Q146*H146</f>
        <v>0.0023252800000000003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196</v>
      </c>
      <c r="AT146" s="217" t="s">
        <v>191</v>
      </c>
      <c r="AU146" s="217" t="s">
        <v>82</v>
      </c>
      <c r="AY146" s="19" t="s">
        <v>188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196</v>
      </c>
      <c r="BM146" s="217" t="s">
        <v>759</v>
      </c>
    </row>
    <row r="147" s="2" customFormat="1">
      <c r="A147" s="40"/>
      <c r="B147" s="41"/>
      <c r="C147" s="42"/>
      <c r="D147" s="219" t="s">
        <v>198</v>
      </c>
      <c r="E147" s="42"/>
      <c r="F147" s="220" t="s">
        <v>760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198</v>
      </c>
      <c r="AU147" s="19" t="s">
        <v>82</v>
      </c>
    </row>
    <row r="148" s="14" customFormat="1">
      <c r="A148" s="14"/>
      <c r="B148" s="235"/>
      <c r="C148" s="236"/>
      <c r="D148" s="226" t="s">
        <v>200</v>
      </c>
      <c r="E148" s="237" t="s">
        <v>19</v>
      </c>
      <c r="F148" s="238" t="s">
        <v>761</v>
      </c>
      <c r="G148" s="236"/>
      <c r="H148" s="239">
        <v>58.131999999999998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200</v>
      </c>
      <c r="AU148" s="245" t="s">
        <v>82</v>
      </c>
      <c r="AV148" s="14" t="s">
        <v>82</v>
      </c>
      <c r="AW148" s="14" t="s">
        <v>33</v>
      </c>
      <c r="AX148" s="14" t="s">
        <v>80</v>
      </c>
      <c r="AY148" s="245" t="s">
        <v>188</v>
      </c>
    </row>
    <row r="149" s="12" customFormat="1" ht="22.8" customHeight="1">
      <c r="A149" s="12"/>
      <c r="B149" s="190"/>
      <c r="C149" s="191"/>
      <c r="D149" s="192" t="s">
        <v>71</v>
      </c>
      <c r="E149" s="204" t="s">
        <v>256</v>
      </c>
      <c r="F149" s="204" t="s">
        <v>257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SUM(P150:P160)</f>
        <v>0</v>
      </c>
      <c r="Q149" s="198"/>
      <c r="R149" s="199">
        <f>SUM(R150:R160)</f>
        <v>0</v>
      </c>
      <c r="S149" s="198"/>
      <c r="T149" s="200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80</v>
      </c>
      <c r="AT149" s="202" t="s">
        <v>71</v>
      </c>
      <c r="AU149" s="202" t="s">
        <v>80</v>
      </c>
      <c r="AY149" s="201" t="s">
        <v>188</v>
      </c>
      <c r="BK149" s="203">
        <f>SUM(BK150:BK160)</f>
        <v>0</v>
      </c>
    </row>
    <row r="150" s="2" customFormat="1" ht="16.5" customHeight="1">
      <c r="A150" s="40"/>
      <c r="B150" s="41"/>
      <c r="C150" s="206" t="s">
        <v>110</v>
      </c>
      <c r="D150" s="206" t="s">
        <v>191</v>
      </c>
      <c r="E150" s="207" t="s">
        <v>258</v>
      </c>
      <c r="F150" s="208" t="s">
        <v>259</v>
      </c>
      <c r="G150" s="209" t="s">
        <v>260</v>
      </c>
      <c r="H150" s="210">
        <v>0.876</v>
      </c>
      <c r="I150" s="211"/>
      <c r="J150" s="212">
        <f>ROUND(I150*H150,2)</f>
        <v>0</v>
      </c>
      <c r="K150" s="208" t="s">
        <v>749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196</v>
      </c>
      <c r="AT150" s="217" t="s">
        <v>191</v>
      </c>
      <c r="AU150" s="217" t="s">
        <v>82</v>
      </c>
      <c r="AY150" s="19" t="s">
        <v>188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196</v>
      </c>
      <c r="BM150" s="217" t="s">
        <v>762</v>
      </c>
    </row>
    <row r="151" s="2" customFormat="1">
      <c r="A151" s="40"/>
      <c r="B151" s="41"/>
      <c r="C151" s="42"/>
      <c r="D151" s="219" t="s">
        <v>198</v>
      </c>
      <c r="E151" s="42"/>
      <c r="F151" s="220" t="s">
        <v>763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198</v>
      </c>
      <c r="AU151" s="19" t="s">
        <v>82</v>
      </c>
    </row>
    <row r="152" s="2" customFormat="1" ht="24.15" customHeight="1">
      <c r="A152" s="40"/>
      <c r="B152" s="41"/>
      <c r="C152" s="206" t="s">
        <v>113</v>
      </c>
      <c r="D152" s="206" t="s">
        <v>191</v>
      </c>
      <c r="E152" s="207" t="s">
        <v>263</v>
      </c>
      <c r="F152" s="208" t="s">
        <v>264</v>
      </c>
      <c r="G152" s="209" t="s">
        <v>260</v>
      </c>
      <c r="H152" s="210">
        <v>0.876</v>
      </c>
      <c r="I152" s="211"/>
      <c r="J152" s="212">
        <f>ROUND(I152*H152,2)</f>
        <v>0</v>
      </c>
      <c r="K152" s="208" t="s">
        <v>749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196</v>
      </c>
      <c r="AT152" s="217" t="s">
        <v>191</v>
      </c>
      <c r="AU152" s="217" t="s">
        <v>82</v>
      </c>
      <c r="AY152" s="19" t="s">
        <v>188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196</v>
      </c>
      <c r="BM152" s="217" t="s">
        <v>764</v>
      </c>
    </row>
    <row r="153" s="2" customFormat="1">
      <c r="A153" s="40"/>
      <c r="B153" s="41"/>
      <c r="C153" s="42"/>
      <c r="D153" s="219" t="s">
        <v>198</v>
      </c>
      <c r="E153" s="42"/>
      <c r="F153" s="220" t="s">
        <v>765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198</v>
      </c>
      <c r="AU153" s="19" t="s">
        <v>82</v>
      </c>
    </row>
    <row r="154" s="2" customFormat="1" ht="21.75" customHeight="1">
      <c r="A154" s="40"/>
      <c r="B154" s="41"/>
      <c r="C154" s="206" t="s">
        <v>116</v>
      </c>
      <c r="D154" s="206" t="s">
        <v>191</v>
      </c>
      <c r="E154" s="207" t="s">
        <v>267</v>
      </c>
      <c r="F154" s="208" t="s">
        <v>268</v>
      </c>
      <c r="G154" s="209" t="s">
        <v>260</v>
      </c>
      <c r="H154" s="210">
        <v>0.876</v>
      </c>
      <c r="I154" s="211"/>
      <c r="J154" s="212">
        <f>ROUND(I154*H154,2)</f>
        <v>0</v>
      </c>
      <c r="K154" s="208" t="s">
        <v>749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196</v>
      </c>
      <c r="AT154" s="217" t="s">
        <v>191</v>
      </c>
      <c r="AU154" s="217" t="s">
        <v>82</v>
      </c>
      <c r="AY154" s="19" t="s">
        <v>188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196</v>
      </c>
      <c r="BM154" s="217" t="s">
        <v>766</v>
      </c>
    </row>
    <row r="155" s="2" customFormat="1">
      <c r="A155" s="40"/>
      <c r="B155" s="41"/>
      <c r="C155" s="42"/>
      <c r="D155" s="219" t="s">
        <v>198</v>
      </c>
      <c r="E155" s="42"/>
      <c r="F155" s="220" t="s">
        <v>767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198</v>
      </c>
      <c r="AU155" s="19" t="s">
        <v>82</v>
      </c>
    </row>
    <row r="156" s="2" customFormat="1" ht="24.15" customHeight="1">
      <c r="A156" s="40"/>
      <c r="B156" s="41"/>
      <c r="C156" s="206" t="s">
        <v>119</v>
      </c>
      <c r="D156" s="206" t="s">
        <v>191</v>
      </c>
      <c r="E156" s="207" t="s">
        <v>271</v>
      </c>
      <c r="F156" s="208" t="s">
        <v>272</v>
      </c>
      <c r="G156" s="209" t="s">
        <v>260</v>
      </c>
      <c r="H156" s="210">
        <v>5.2560000000000002</v>
      </c>
      <c r="I156" s="211"/>
      <c r="J156" s="212">
        <f>ROUND(I156*H156,2)</f>
        <v>0</v>
      </c>
      <c r="K156" s="208" t="s">
        <v>749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196</v>
      </c>
      <c r="AT156" s="217" t="s">
        <v>191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196</v>
      </c>
      <c r="BM156" s="217" t="s">
        <v>768</v>
      </c>
    </row>
    <row r="157" s="2" customFormat="1">
      <c r="A157" s="40"/>
      <c r="B157" s="41"/>
      <c r="C157" s="42"/>
      <c r="D157" s="219" t="s">
        <v>198</v>
      </c>
      <c r="E157" s="42"/>
      <c r="F157" s="220" t="s">
        <v>769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198</v>
      </c>
      <c r="AU157" s="19" t="s">
        <v>82</v>
      </c>
    </row>
    <row r="158" s="14" customFormat="1">
      <c r="A158" s="14"/>
      <c r="B158" s="235"/>
      <c r="C158" s="236"/>
      <c r="D158" s="226" t="s">
        <v>200</v>
      </c>
      <c r="E158" s="237" t="s">
        <v>19</v>
      </c>
      <c r="F158" s="238" t="s">
        <v>770</v>
      </c>
      <c r="G158" s="236"/>
      <c r="H158" s="239">
        <v>5.2560000000000002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200</v>
      </c>
      <c r="AU158" s="245" t="s">
        <v>82</v>
      </c>
      <c r="AV158" s="14" t="s">
        <v>82</v>
      </c>
      <c r="AW158" s="14" t="s">
        <v>33</v>
      </c>
      <c r="AX158" s="14" t="s">
        <v>80</v>
      </c>
      <c r="AY158" s="245" t="s">
        <v>188</v>
      </c>
    </row>
    <row r="159" s="2" customFormat="1" ht="24.15" customHeight="1">
      <c r="A159" s="40"/>
      <c r="B159" s="41"/>
      <c r="C159" s="206" t="s">
        <v>8</v>
      </c>
      <c r="D159" s="206" t="s">
        <v>191</v>
      </c>
      <c r="E159" s="207" t="s">
        <v>276</v>
      </c>
      <c r="F159" s="208" t="s">
        <v>277</v>
      </c>
      <c r="G159" s="209" t="s">
        <v>260</v>
      </c>
      <c r="H159" s="210">
        <v>0.876</v>
      </c>
      <c r="I159" s="211"/>
      <c r="J159" s="212">
        <f>ROUND(I159*H159,2)</f>
        <v>0</v>
      </c>
      <c r="K159" s="208" t="s">
        <v>749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196</v>
      </c>
      <c r="AT159" s="217" t="s">
        <v>191</v>
      </c>
      <c r="AU159" s="217" t="s">
        <v>82</v>
      </c>
      <c r="AY159" s="19" t="s">
        <v>188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196</v>
      </c>
      <c r="BM159" s="217" t="s">
        <v>771</v>
      </c>
    </row>
    <row r="160" s="2" customFormat="1">
      <c r="A160" s="40"/>
      <c r="B160" s="41"/>
      <c r="C160" s="42"/>
      <c r="D160" s="219" t="s">
        <v>198</v>
      </c>
      <c r="E160" s="42"/>
      <c r="F160" s="220" t="s">
        <v>772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198</v>
      </c>
      <c r="AU160" s="19" t="s">
        <v>82</v>
      </c>
    </row>
    <row r="161" s="12" customFormat="1" ht="22.8" customHeight="1">
      <c r="A161" s="12"/>
      <c r="B161" s="190"/>
      <c r="C161" s="191"/>
      <c r="D161" s="192" t="s">
        <v>71</v>
      </c>
      <c r="E161" s="204" t="s">
        <v>280</v>
      </c>
      <c r="F161" s="204" t="s">
        <v>281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SUM(P162:P163)</f>
        <v>0</v>
      </c>
      <c r="Q161" s="198"/>
      <c r="R161" s="199">
        <f>SUM(R162:R163)</f>
        <v>0</v>
      </c>
      <c r="S161" s="198"/>
      <c r="T161" s="20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80</v>
      </c>
      <c r="AT161" s="202" t="s">
        <v>71</v>
      </c>
      <c r="AU161" s="202" t="s">
        <v>80</v>
      </c>
      <c r="AY161" s="201" t="s">
        <v>188</v>
      </c>
      <c r="BK161" s="203">
        <f>SUM(BK162:BK163)</f>
        <v>0</v>
      </c>
    </row>
    <row r="162" s="2" customFormat="1" ht="33" customHeight="1">
      <c r="A162" s="40"/>
      <c r="B162" s="41"/>
      <c r="C162" s="206" t="s">
        <v>124</v>
      </c>
      <c r="D162" s="206" t="s">
        <v>191</v>
      </c>
      <c r="E162" s="207" t="s">
        <v>282</v>
      </c>
      <c r="F162" s="208" t="s">
        <v>283</v>
      </c>
      <c r="G162" s="209" t="s">
        <v>260</v>
      </c>
      <c r="H162" s="210">
        <v>1.3200000000000001</v>
      </c>
      <c r="I162" s="211"/>
      <c r="J162" s="212">
        <f>ROUND(I162*H162,2)</f>
        <v>0</v>
      </c>
      <c r="K162" s="208" t="s">
        <v>749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196</v>
      </c>
      <c r="AT162" s="217" t="s">
        <v>191</v>
      </c>
      <c r="AU162" s="217" t="s">
        <v>82</v>
      </c>
      <c r="AY162" s="19" t="s">
        <v>188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196</v>
      </c>
      <c r="BM162" s="217" t="s">
        <v>773</v>
      </c>
    </row>
    <row r="163" s="2" customFormat="1">
      <c r="A163" s="40"/>
      <c r="B163" s="41"/>
      <c r="C163" s="42"/>
      <c r="D163" s="219" t="s">
        <v>198</v>
      </c>
      <c r="E163" s="42"/>
      <c r="F163" s="220" t="s">
        <v>774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198</v>
      </c>
      <c r="AU163" s="19" t="s">
        <v>82</v>
      </c>
    </row>
    <row r="164" s="12" customFormat="1" ht="25.92" customHeight="1">
      <c r="A164" s="12"/>
      <c r="B164" s="190"/>
      <c r="C164" s="191"/>
      <c r="D164" s="192" t="s">
        <v>71</v>
      </c>
      <c r="E164" s="193" t="s">
        <v>286</v>
      </c>
      <c r="F164" s="193" t="s">
        <v>287</v>
      </c>
      <c r="G164" s="191"/>
      <c r="H164" s="191"/>
      <c r="I164" s="194"/>
      <c r="J164" s="195">
        <f>BK164</f>
        <v>0</v>
      </c>
      <c r="K164" s="191"/>
      <c r="L164" s="196"/>
      <c r="M164" s="197"/>
      <c r="N164" s="198"/>
      <c r="O164" s="198"/>
      <c r="P164" s="199">
        <f>P165+P172+P187+P224+P249</f>
        <v>0</v>
      </c>
      <c r="Q164" s="198"/>
      <c r="R164" s="199">
        <f>R165+R172+R187+R224+R249</f>
        <v>1.81084785</v>
      </c>
      <c r="S164" s="198"/>
      <c r="T164" s="200">
        <f>T165+T172+T187+T224+T249</f>
        <v>0.19751443999999999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82</v>
      </c>
      <c r="AT164" s="202" t="s">
        <v>71</v>
      </c>
      <c r="AU164" s="202" t="s">
        <v>72</v>
      </c>
      <c r="AY164" s="201" t="s">
        <v>188</v>
      </c>
      <c r="BK164" s="203">
        <f>BK165+BK172+BK187+BK224+BK249</f>
        <v>0</v>
      </c>
    </row>
    <row r="165" s="12" customFormat="1" ht="22.8" customHeight="1">
      <c r="A165" s="12"/>
      <c r="B165" s="190"/>
      <c r="C165" s="191"/>
      <c r="D165" s="192" t="s">
        <v>71</v>
      </c>
      <c r="E165" s="204" t="s">
        <v>288</v>
      </c>
      <c r="F165" s="204" t="s">
        <v>289</v>
      </c>
      <c r="G165" s="191"/>
      <c r="H165" s="191"/>
      <c r="I165" s="194"/>
      <c r="J165" s="205">
        <f>BK165</f>
        <v>0</v>
      </c>
      <c r="K165" s="191"/>
      <c r="L165" s="196"/>
      <c r="M165" s="197"/>
      <c r="N165" s="198"/>
      <c r="O165" s="198"/>
      <c r="P165" s="199">
        <f>SUM(P166:P171)</f>
        <v>0</v>
      </c>
      <c r="Q165" s="198"/>
      <c r="R165" s="199">
        <f>SUM(R166:R171)</f>
        <v>0.67720980000000008</v>
      </c>
      <c r="S165" s="198"/>
      <c r="T165" s="200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82</v>
      </c>
      <c r="AT165" s="202" t="s">
        <v>71</v>
      </c>
      <c r="AU165" s="202" t="s">
        <v>80</v>
      </c>
      <c r="AY165" s="201" t="s">
        <v>188</v>
      </c>
      <c r="BK165" s="203">
        <f>SUM(BK166:BK171)</f>
        <v>0</v>
      </c>
    </row>
    <row r="166" s="2" customFormat="1" ht="24.15" customHeight="1">
      <c r="A166" s="40"/>
      <c r="B166" s="41"/>
      <c r="C166" s="206" t="s">
        <v>127</v>
      </c>
      <c r="D166" s="206" t="s">
        <v>191</v>
      </c>
      <c r="E166" s="207" t="s">
        <v>290</v>
      </c>
      <c r="F166" s="208" t="s">
        <v>291</v>
      </c>
      <c r="G166" s="209" t="s">
        <v>194</v>
      </c>
      <c r="H166" s="210">
        <v>55.509</v>
      </c>
      <c r="I166" s="211"/>
      <c r="J166" s="212">
        <f>ROUND(I166*H166,2)</f>
        <v>0</v>
      </c>
      <c r="K166" s="208" t="s">
        <v>749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0.012200000000000001</v>
      </c>
      <c r="R166" s="215">
        <f>Q166*H166</f>
        <v>0.67720980000000008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124</v>
      </c>
      <c r="AT166" s="217" t="s">
        <v>191</v>
      </c>
      <c r="AU166" s="217" t="s">
        <v>82</v>
      </c>
      <c r="AY166" s="19" t="s">
        <v>188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124</v>
      </c>
      <c r="BM166" s="217" t="s">
        <v>775</v>
      </c>
    </row>
    <row r="167" s="2" customFormat="1">
      <c r="A167" s="40"/>
      <c r="B167" s="41"/>
      <c r="C167" s="42"/>
      <c r="D167" s="219" t="s">
        <v>198</v>
      </c>
      <c r="E167" s="42"/>
      <c r="F167" s="220" t="s">
        <v>776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198</v>
      </c>
      <c r="AU167" s="19" t="s">
        <v>82</v>
      </c>
    </row>
    <row r="168" s="13" customFormat="1">
      <c r="A168" s="13"/>
      <c r="B168" s="224"/>
      <c r="C168" s="225"/>
      <c r="D168" s="226" t="s">
        <v>200</v>
      </c>
      <c r="E168" s="227" t="s">
        <v>19</v>
      </c>
      <c r="F168" s="228" t="s">
        <v>587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200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188</v>
      </c>
    </row>
    <row r="169" s="14" customFormat="1">
      <c r="A169" s="14"/>
      <c r="B169" s="235"/>
      <c r="C169" s="236"/>
      <c r="D169" s="226" t="s">
        <v>200</v>
      </c>
      <c r="E169" s="237" t="s">
        <v>19</v>
      </c>
      <c r="F169" s="238" t="s">
        <v>757</v>
      </c>
      <c r="G169" s="236"/>
      <c r="H169" s="239">
        <v>55.509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200</v>
      </c>
      <c r="AU169" s="245" t="s">
        <v>82</v>
      </c>
      <c r="AV169" s="14" t="s">
        <v>82</v>
      </c>
      <c r="AW169" s="14" t="s">
        <v>33</v>
      </c>
      <c r="AX169" s="14" t="s">
        <v>80</v>
      </c>
      <c r="AY169" s="245" t="s">
        <v>188</v>
      </c>
    </row>
    <row r="170" s="2" customFormat="1" ht="24.15" customHeight="1">
      <c r="A170" s="40"/>
      <c r="B170" s="41"/>
      <c r="C170" s="206" t="s">
        <v>130</v>
      </c>
      <c r="D170" s="206" t="s">
        <v>191</v>
      </c>
      <c r="E170" s="207" t="s">
        <v>305</v>
      </c>
      <c r="F170" s="208" t="s">
        <v>306</v>
      </c>
      <c r="G170" s="209" t="s">
        <v>307</v>
      </c>
      <c r="H170" s="267"/>
      <c r="I170" s="211"/>
      <c r="J170" s="212">
        <f>ROUND(I170*H170,2)</f>
        <v>0</v>
      </c>
      <c r="K170" s="208" t="s">
        <v>749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124</v>
      </c>
      <c r="AT170" s="217" t="s">
        <v>191</v>
      </c>
      <c r="AU170" s="217" t="s">
        <v>82</v>
      </c>
      <c r="AY170" s="19" t="s">
        <v>188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124</v>
      </c>
      <c r="BM170" s="217" t="s">
        <v>777</v>
      </c>
    </row>
    <row r="171" s="2" customFormat="1">
      <c r="A171" s="40"/>
      <c r="B171" s="41"/>
      <c r="C171" s="42"/>
      <c r="D171" s="219" t="s">
        <v>198</v>
      </c>
      <c r="E171" s="42"/>
      <c r="F171" s="220" t="s">
        <v>778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198</v>
      </c>
      <c r="AU171" s="19" t="s">
        <v>82</v>
      </c>
    </row>
    <row r="172" s="12" customFormat="1" ht="22.8" customHeight="1">
      <c r="A172" s="12"/>
      <c r="B172" s="190"/>
      <c r="C172" s="191"/>
      <c r="D172" s="192" t="s">
        <v>71</v>
      </c>
      <c r="E172" s="204" t="s">
        <v>310</v>
      </c>
      <c r="F172" s="204" t="s">
        <v>311</v>
      </c>
      <c r="G172" s="191"/>
      <c r="H172" s="191"/>
      <c r="I172" s="194"/>
      <c r="J172" s="205">
        <f>BK172</f>
        <v>0</v>
      </c>
      <c r="K172" s="191"/>
      <c r="L172" s="196"/>
      <c r="M172" s="197"/>
      <c r="N172" s="198"/>
      <c r="O172" s="198"/>
      <c r="P172" s="199">
        <f>SUM(P173:P186)</f>
        <v>0</v>
      </c>
      <c r="Q172" s="198"/>
      <c r="R172" s="199">
        <f>SUM(R173:R186)</f>
        <v>0.021850000000000001</v>
      </c>
      <c r="S172" s="198"/>
      <c r="T172" s="200">
        <f>SUM(T173:T186)</f>
        <v>0.0258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1" t="s">
        <v>82</v>
      </c>
      <c r="AT172" s="202" t="s">
        <v>71</v>
      </c>
      <c r="AU172" s="202" t="s">
        <v>80</v>
      </c>
      <c r="AY172" s="201" t="s">
        <v>188</v>
      </c>
      <c r="BK172" s="203">
        <f>SUM(BK173:BK186)</f>
        <v>0</v>
      </c>
    </row>
    <row r="173" s="2" customFormat="1" ht="16.5" customHeight="1">
      <c r="A173" s="40"/>
      <c r="B173" s="41"/>
      <c r="C173" s="206" t="s">
        <v>133</v>
      </c>
      <c r="D173" s="206" t="s">
        <v>191</v>
      </c>
      <c r="E173" s="207" t="s">
        <v>312</v>
      </c>
      <c r="F173" s="208" t="s">
        <v>313</v>
      </c>
      <c r="G173" s="209" t="s">
        <v>296</v>
      </c>
      <c r="H173" s="210">
        <v>1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0.0018</v>
      </c>
      <c r="T173" s="216">
        <f>S173*H173</f>
        <v>0.0018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124</v>
      </c>
      <c r="AT173" s="217" t="s">
        <v>191</v>
      </c>
      <c r="AU173" s="217" t="s">
        <v>82</v>
      </c>
      <c r="AY173" s="19" t="s">
        <v>188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124</v>
      </c>
      <c r="BM173" s="217" t="s">
        <v>779</v>
      </c>
    </row>
    <row r="174" s="2" customFormat="1" ht="24.15" customHeight="1">
      <c r="A174" s="40"/>
      <c r="B174" s="41"/>
      <c r="C174" s="206" t="s">
        <v>136</v>
      </c>
      <c r="D174" s="206" t="s">
        <v>191</v>
      </c>
      <c r="E174" s="207" t="s">
        <v>316</v>
      </c>
      <c r="F174" s="208" t="s">
        <v>317</v>
      </c>
      <c r="G174" s="209" t="s">
        <v>296</v>
      </c>
      <c r="H174" s="210">
        <v>1</v>
      </c>
      <c r="I174" s="211"/>
      <c r="J174" s="212">
        <f>ROUND(I174*H174,2)</f>
        <v>0</v>
      </c>
      <c r="K174" s="208" t="s">
        <v>749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0.024</v>
      </c>
      <c r="T174" s="216">
        <f>S174*H174</f>
        <v>0.024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124</v>
      </c>
      <c r="AT174" s="217" t="s">
        <v>191</v>
      </c>
      <c r="AU174" s="217" t="s">
        <v>82</v>
      </c>
      <c r="AY174" s="19" t="s">
        <v>188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124</v>
      </c>
      <c r="BM174" s="217" t="s">
        <v>780</v>
      </c>
    </row>
    <row r="175" s="2" customFormat="1">
      <c r="A175" s="40"/>
      <c r="B175" s="41"/>
      <c r="C175" s="42"/>
      <c r="D175" s="219" t="s">
        <v>198</v>
      </c>
      <c r="E175" s="42"/>
      <c r="F175" s="220" t="s">
        <v>781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198</v>
      </c>
      <c r="AU175" s="19" t="s">
        <v>82</v>
      </c>
    </row>
    <row r="176" s="2" customFormat="1" ht="24.15" customHeight="1">
      <c r="A176" s="40"/>
      <c r="B176" s="41"/>
      <c r="C176" s="206" t="s">
        <v>7</v>
      </c>
      <c r="D176" s="206" t="s">
        <v>191</v>
      </c>
      <c r="E176" s="207" t="s">
        <v>591</v>
      </c>
      <c r="F176" s="208" t="s">
        <v>592</v>
      </c>
      <c r="G176" s="209" t="s">
        <v>296</v>
      </c>
      <c r="H176" s="210">
        <v>1</v>
      </c>
      <c r="I176" s="211"/>
      <c r="J176" s="212">
        <f>ROUND(I176*H176,2)</f>
        <v>0</v>
      </c>
      <c r="K176" s="208" t="s">
        <v>195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124</v>
      </c>
      <c r="AT176" s="217" t="s">
        <v>191</v>
      </c>
      <c r="AU176" s="217" t="s">
        <v>82</v>
      </c>
      <c r="AY176" s="19" t="s">
        <v>188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124</v>
      </c>
      <c r="BM176" s="217" t="s">
        <v>782</v>
      </c>
    </row>
    <row r="177" s="2" customFormat="1">
      <c r="A177" s="40"/>
      <c r="B177" s="41"/>
      <c r="C177" s="42"/>
      <c r="D177" s="219" t="s">
        <v>198</v>
      </c>
      <c r="E177" s="42"/>
      <c r="F177" s="220" t="s">
        <v>594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198</v>
      </c>
      <c r="AU177" s="19" t="s">
        <v>82</v>
      </c>
    </row>
    <row r="178" s="2" customFormat="1" ht="16.5" customHeight="1">
      <c r="A178" s="40"/>
      <c r="B178" s="41"/>
      <c r="C178" s="257" t="s">
        <v>141</v>
      </c>
      <c r="D178" s="257" t="s">
        <v>300</v>
      </c>
      <c r="E178" s="258" t="s">
        <v>595</v>
      </c>
      <c r="F178" s="259" t="s">
        <v>596</v>
      </c>
      <c r="G178" s="260" t="s">
        <v>296</v>
      </c>
      <c r="H178" s="261">
        <v>1</v>
      </c>
      <c r="I178" s="262"/>
      <c r="J178" s="263">
        <f>ROUND(I178*H178,2)</f>
        <v>0</v>
      </c>
      <c r="K178" s="259" t="s">
        <v>195</v>
      </c>
      <c r="L178" s="264"/>
      <c r="M178" s="265" t="s">
        <v>19</v>
      </c>
      <c r="N178" s="266" t="s">
        <v>43</v>
      </c>
      <c r="O178" s="86"/>
      <c r="P178" s="215">
        <f>O178*H178</f>
        <v>0</v>
      </c>
      <c r="Q178" s="215">
        <v>0.020500000000000001</v>
      </c>
      <c r="R178" s="215">
        <f>Q178*H178</f>
        <v>0.020500000000000001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303</v>
      </c>
      <c r="AT178" s="217" t="s">
        <v>300</v>
      </c>
      <c r="AU178" s="217" t="s">
        <v>82</v>
      </c>
      <c r="AY178" s="19" t="s">
        <v>188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124</v>
      </c>
      <c r="BM178" s="217" t="s">
        <v>783</v>
      </c>
    </row>
    <row r="179" s="2" customFormat="1" ht="16.5" customHeight="1">
      <c r="A179" s="40"/>
      <c r="B179" s="41"/>
      <c r="C179" s="206" t="s">
        <v>144</v>
      </c>
      <c r="D179" s="206" t="s">
        <v>191</v>
      </c>
      <c r="E179" s="207" t="s">
        <v>327</v>
      </c>
      <c r="F179" s="208" t="s">
        <v>328</v>
      </c>
      <c r="G179" s="209" t="s">
        <v>296</v>
      </c>
      <c r="H179" s="210">
        <v>1</v>
      </c>
      <c r="I179" s="211"/>
      <c r="J179" s="212">
        <f>ROUND(I179*H179,2)</f>
        <v>0</v>
      </c>
      <c r="K179" s="208" t="s">
        <v>749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124</v>
      </c>
      <c r="AT179" s="217" t="s">
        <v>191</v>
      </c>
      <c r="AU179" s="217" t="s">
        <v>82</v>
      </c>
      <c r="AY179" s="19" t="s">
        <v>188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124</v>
      </c>
      <c r="BM179" s="217" t="s">
        <v>784</v>
      </c>
    </row>
    <row r="180" s="2" customFormat="1">
      <c r="A180" s="40"/>
      <c r="B180" s="41"/>
      <c r="C180" s="42"/>
      <c r="D180" s="219" t="s">
        <v>198</v>
      </c>
      <c r="E180" s="42"/>
      <c r="F180" s="220" t="s">
        <v>785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198</v>
      </c>
      <c r="AU180" s="19" t="s">
        <v>82</v>
      </c>
    </row>
    <row r="181" s="2" customFormat="1" ht="16.5" customHeight="1">
      <c r="A181" s="40"/>
      <c r="B181" s="41"/>
      <c r="C181" s="257" t="s">
        <v>147</v>
      </c>
      <c r="D181" s="257" t="s">
        <v>300</v>
      </c>
      <c r="E181" s="258" t="s">
        <v>331</v>
      </c>
      <c r="F181" s="259" t="s">
        <v>332</v>
      </c>
      <c r="G181" s="260" t="s">
        <v>296</v>
      </c>
      <c r="H181" s="261">
        <v>1</v>
      </c>
      <c r="I181" s="262"/>
      <c r="J181" s="263">
        <f>ROUND(I181*H181,2)</f>
        <v>0</v>
      </c>
      <c r="K181" s="259" t="s">
        <v>19</v>
      </c>
      <c r="L181" s="264"/>
      <c r="M181" s="265" t="s">
        <v>19</v>
      </c>
      <c r="N181" s="266" t="s">
        <v>43</v>
      </c>
      <c r="O181" s="86"/>
      <c r="P181" s="215">
        <f>O181*H181</f>
        <v>0</v>
      </c>
      <c r="Q181" s="215">
        <v>0.0011999999999999999</v>
      </c>
      <c r="R181" s="215">
        <f>Q181*H181</f>
        <v>0.0011999999999999999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303</v>
      </c>
      <c r="AT181" s="217" t="s">
        <v>300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124</v>
      </c>
      <c r="BM181" s="217" t="s">
        <v>786</v>
      </c>
    </row>
    <row r="182" s="2" customFormat="1" ht="16.5" customHeight="1">
      <c r="A182" s="40"/>
      <c r="B182" s="41"/>
      <c r="C182" s="206" t="s">
        <v>150</v>
      </c>
      <c r="D182" s="206" t="s">
        <v>191</v>
      </c>
      <c r="E182" s="207" t="s">
        <v>334</v>
      </c>
      <c r="F182" s="208" t="s">
        <v>335</v>
      </c>
      <c r="G182" s="209" t="s">
        <v>296</v>
      </c>
      <c r="H182" s="210">
        <v>1</v>
      </c>
      <c r="I182" s="211"/>
      <c r="J182" s="212">
        <f>ROUND(I182*H182,2)</f>
        <v>0</v>
      </c>
      <c r="K182" s="208" t="s">
        <v>749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124</v>
      </c>
      <c r="AT182" s="217" t="s">
        <v>191</v>
      </c>
      <c r="AU182" s="217" t="s">
        <v>82</v>
      </c>
      <c r="AY182" s="19" t="s">
        <v>188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124</v>
      </c>
      <c r="BM182" s="217" t="s">
        <v>787</v>
      </c>
    </row>
    <row r="183" s="2" customFormat="1">
      <c r="A183" s="40"/>
      <c r="B183" s="41"/>
      <c r="C183" s="42"/>
      <c r="D183" s="219" t="s">
        <v>198</v>
      </c>
      <c r="E183" s="42"/>
      <c r="F183" s="220" t="s">
        <v>788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198</v>
      </c>
      <c r="AU183" s="19" t="s">
        <v>82</v>
      </c>
    </row>
    <row r="184" s="2" customFormat="1" ht="16.5" customHeight="1">
      <c r="A184" s="40"/>
      <c r="B184" s="41"/>
      <c r="C184" s="257" t="s">
        <v>338</v>
      </c>
      <c r="D184" s="257" t="s">
        <v>300</v>
      </c>
      <c r="E184" s="258" t="s">
        <v>339</v>
      </c>
      <c r="F184" s="259" t="s">
        <v>340</v>
      </c>
      <c r="G184" s="260" t="s">
        <v>296</v>
      </c>
      <c r="H184" s="261">
        <v>1</v>
      </c>
      <c r="I184" s="262"/>
      <c r="J184" s="263">
        <f>ROUND(I184*H184,2)</f>
        <v>0</v>
      </c>
      <c r="K184" s="259" t="s">
        <v>749</v>
      </c>
      <c r="L184" s="264"/>
      <c r="M184" s="265" t="s">
        <v>19</v>
      </c>
      <c r="N184" s="266" t="s">
        <v>43</v>
      </c>
      <c r="O184" s="86"/>
      <c r="P184" s="215">
        <f>O184*H184</f>
        <v>0</v>
      </c>
      <c r="Q184" s="215">
        <v>0.00014999999999999999</v>
      </c>
      <c r="R184" s="215">
        <f>Q184*H184</f>
        <v>0.00014999999999999999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303</v>
      </c>
      <c r="AT184" s="217" t="s">
        <v>300</v>
      </c>
      <c r="AU184" s="217" t="s">
        <v>82</v>
      </c>
      <c r="AY184" s="19" t="s">
        <v>188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124</v>
      </c>
      <c r="BM184" s="217" t="s">
        <v>789</v>
      </c>
    </row>
    <row r="185" s="2" customFormat="1" ht="24.15" customHeight="1">
      <c r="A185" s="40"/>
      <c r="B185" s="41"/>
      <c r="C185" s="206" t="s">
        <v>342</v>
      </c>
      <c r="D185" s="206" t="s">
        <v>191</v>
      </c>
      <c r="E185" s="207" t="s">
        <v>343</v>
      </c>
      <c r="F185" s="208" t="s">
        <v>344</v>
      </c>
      <c r="G185" s="209" t="s">
        <v>307</v>
      </c>
      <c r="H185" s="267"/>
      <c r="I185" s="211"/>
      <c r="J185" s="212">
        <f>ROUND(I185*H185,2)</f>
        <v>0</v>
      </c>
      <c r="K185" s="208" t="s">
        <v>749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124</v>
      </c>
      <c r="AT185" s="217" t="s">
        <v>191</v>
      </c>
      <c r="AU185" s="217" t="s">
        <v>82</v>
      </c>
      <c r="AY185" s="19" t="s">
        <v>188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124</v>
      </c>
      <c r="BM185" s="217" t="s">
        <v>790</v>
      </c>
    </row>
    <row r="186" s="2" customFormat="1">
      <c r="A186" s="40"/>
      <c r="B186" s="41"/>
      <c r="C186" s="42"/>
      <c r="D186" s="219" t="s">
        <v>198</v>
      </c>
      <c r="E186" s="42"/>
      <c r="F186" s="220" t="s">
        <v>791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198</v>
      </c>
      <c r="AU186" s="19" t="s">
        <v>82</v>
      </c>
    </row>
    <row r="187" s="12" customFormat="1" ht="22.8" customHeight="1">
      <c r="A187" s="12"/>
      <c r="B187" s="190"/>
      <c r="C187" s="191"/>
      <c r="D187" s="192" t="s">
        <v>71</v>
      </c>
      <c r="E187" s="204" t="s">
        <v>347</v>
      </c>
      <c r="F187" s="204" t="s">
        <v>348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SUM(P188:P223)</f>
        <v>0</v>
      </c>
      <c r="Q187" s="198"/>
      <c r="R187" s="199">
        <f>SUM(R188:R223)</f>
        <v>1.0030127099999999</v>
      </c>
      <c r="S187" s="198"/>
      <c r="T187" s="200">
        <f>SUM(T188:T223)</f>
        <v>0.15518399999999999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82</v>
      </c>
      <c r="AT187" s="202" t="s">
        <v>71</v>
      </c>
      <c r="AU187" s="202" t="s">
        <v>80</v>
      </c>
      <c r="AY187" s="201" t="s">
        <v>188</v>
      </c>
      <c r="BK187" s="203">
        <f>SUM(BK188:BK223)</f>
        <v>0</v>
      </c>
    </row>
    <row r="188" s="2" customFormat="1" ht="16.5" customHeight="1">
      <c r="A188" s="40"/>
      <c r="B188" s="41"/>
      <c r="C188" s="206" t="s">
        <v>349</v>
      </c>
      <c r="D188" s="206" t="s">
        <v>191</v>
      </c>
      <c r="E188" s="207" t="s">
        <v>350</v>
      </c>
      <c r="F188" s="208" t="s">
        <v>351</v>
      </c>
      <c r="G188" s="209" t="s">
        <v>194</v>
      </c>
      <c r="H188" s="210">
        <v>58.271999999999998</v>
      </c>
      <c r="I188" s="211"/>
      <c r="J188" s="212">
        <f>ROUND(I188*H188,2)</f>
        <v>0</v>
      </c>
      <c r="K188" s="208" t="s">
        <v>749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0.0025000000000000001</v>
      </c>
      <c r="T188" s="216">
        <f>S188*H188</f>
        <v>0.14568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124</v>
      </c>
      <c r="AT188" s="217" t="s">
        <v>191</v>
      </c>
      <c r="AU188" s="217" t="s">
        <v>82</v>
      </c>
      <c r="AY188" s="19" t="s">
        <v>188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124</v>
      </c>
      <c r="BM188" s="217" t="s">
        <v>792</v>
      </c>
    </row>
    <row r="189" s="2" customFormat="1">
      <c r="A189" s="40"/>
      <c r="B189" s="41"/>
      <c r="C189" s="42"/>
      <c r="D189" s="219" t="s">
        <v>198</v>
      </c>
      <c r="E189" s="42"/>
      <c r="F189" s="220" t="s">
        <v>793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198</v>
      </c>
      <c r="AU189" s="19" t="s">
        <v>82</v>
      </c>
    </row>
    <row r="190" s="14" customFormat="1">
      <c r="A190" s="14"/>
      <c r="B190" s="235"/>
      <c r="C190" s="236"/>
      <c r="D190" s="226" t="s">
        <v>200</v>
      </c>
      <c r="E190" s="237" t="s">
        <v>19</v>
      </c>
      <c r="F190" s="238" t="s">
        <v>757</v>
      </c>
      <c r="G190" s="236"/>
      <c r="H190" s="239">
        <v>55.509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200</v>
      </c>
      <c r="AU190" s="245" t="s">
        <v>82</v>
      </c>
      <c r="AV190" s="14" t="s">
        <v>82</v>
      </c>
      <c r="AW190" s="14" t="s">
        <v>33</v>
      </c>
      <c r="AX190" s="14" t="s">
        <v>72</v>
      </c>
      <c r="AY190" s="245" t="s">
        <v>188</v>
      </c>
    </row>
    <row r="191" s="14" customFormat="1">
      <c r="A191" s="14"/>
      <c r="B191" s="235"/>
      <c r="C191" s="236"/>
      <c r="D191" s="226" t="s">
        <v>200</v>
      </c>
      <c r="E191" s="237" t="s">
        <v>19</v>
      </c>
      <c r="F191" s="238" t="s">
        <v>794</v>
      </c>
      <c r="G191" s="236"/>
      <c r="H191" s="239">
        <v>2.6280000000000001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200</v>
      </c>
      <c r="AU191" s="245" t="s">
        <v>82</v>
      </c>
      <c r="AV191" s="14" t="s">
        <v>82</v>
      </c>
      <c r="AW191" s="14" t="s">
        <v>33</v>
      </c>
      <c r="AX191" s="14" t="s">
        <v>72</v>
      </c>
      <c r="AY191" s="245" t="s">
        <v>188</v>
      </c>
    </row>
    <row r="192" s="14" customFormat="1">
      <c r="A192" s="14"/>
      <c r="B192" s="235"/>
      <c r="C192" s="236"/>
      <c r="D192" s="226" t="s">
        <v>200</v>
      </c>
      <c r="E192" s="237" t="s">
        <v>19</v>
      </c>
      <c r="F192" s="238" t="s">
        <v>576</v>
      </c>
      <c r="G192" s="236"/>
      <c r="H192" s="239">
        <v>0.13500000000000001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200</v>
      </c>
      <c r="AU192" s="245" t="s">
        <v>82</v>
      </c>
      <c r="AV192" s="14" t="s">
        <v>82</v>
      </c>
      <c r="AW192" s="14" t="s">
        <v>33</v>
      </c>
      <c r="AX192" s="14" t="s">
        <v>72</v>
      </c>
      <c r="AY192" s="245" t="s">
        <v>188</v>
      </c>
    </row>
    <row r="193" s="15" customFormat="1">
      <c r="A193" s="15"/>
      <c r="B193" s="246"/>
      <c r="C193" s="247"/>
      <c r="D193" s="226" t="s">
        <v>200</v>
      </c>
      <c r="E193" s="248" t="s">
        <v>19</v>
      </c>
      <c r="F193" s="249" t="s">
        <v>206</v>
      </c>
      <c r="G193" s="247"/>
      <c r="H193" s="250">
        <v>58.271999999999998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200</v>
      </c>
      <c r="AU193" s="256" t="s">
        <v>82</v>
      </c>
      <c r="AV193" s="15" t="s">
        <v>196</v>
      </c>
      <c r="AW193" s="15" t="s">
        <v>33</v>
      </c>
      <c r="AX193" s="15" t="s">
        <v>80</v>
      </c>
      <c r="AY193" s="256" t="s">
        <v>188</v>
      </c>
    </row>
    <row r="194" s="2" customFormat="1" ht="16.5" customHeight="1">
      <c r="A194" s="40"/>
      <c r="B194" s="41"/>
      <c r="C194" s="206" t="s">
        <v>354</v>
      </c>
      <c r="D194" s="206" t="s">
        <v>191</v>
      </c>
      <c r="E194" s="207" t="s">
        <v>355</v>
      </c>
      <c r="F194" s="208" t="s">
        <v>356</v>
      </c>
      <c r="G194" s="209" t="s">
        <v>357</v>
      </c>
      <c r="H194" s="210">
        <v>31.68</v>
      </c>
      <c r="I194" s="211"/>
      <c r="J194" s="212">
        <f>ROUND(I194*H194,2)</f>
        <v>0</v>
      </c>
      <c r="K194" s="208" t="s">
        <v>749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0.00029999999999999997</v>
      </c>
      <c r="T194" s="216">
        <f>S194*H194</f>
        <v>0.0095039999999999986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124</v>
      </c>
      <c r="AT194" s="217" t="s">
        <v>191</v>
      </c>
      <c r="AU194" s="217" t="s">
        <v>82</v>
      </c>
      <c r="AY194" s="19" t="s">
        <v>188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124</v>
      </c>
      <c r="BM194" s="217" t="s">
        <v>795</v>
      </c>
    </row>
    <row r="195" s="2" customFormat="1">
      <c r="A195" s="40"/>
      <c r="B195" s="41"/>
      <c r="C195" s="42"/>
      <c r="D195" s="219" t="s">
        <v>198</v>
      </c>
      <c r="E195" s="42"/>
      <c r="F195" s="220" t="s">
        <v>796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198</v>
      </c>
      <c r="AU195" s="19" t="s">
        <v>82</v>
      </c>
    </row>
    <row r="196" s="14" customFormat="1">
      <c r="A196" s="14"/>
      <c r="B196" s="235"/>
      <c r="C196" s="236"/>
      <c r="D196" s="226" t="s">
        <v>200</v>
      </c>
      <c r="E196" s="237" t="s">
        <v>19</v>
      </c>
      <c r="F196" s="238" t="s">
        <v>797</v>
      </c>
      <c r="G196" s="236"/>
      <c r="H196" s="239">
        <v>31.68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200</v>
      </c>
      <c r="AU196" s="245" t="s">
        <v>82</v>
      </c>
      <c r="AV196" s="14" t="s">
        <v>82</v>
      </c>
      <c r="AW196" s="14" t="s">
        <v>33</v>
      </c>
      <c r="AX196" s="14" t="s">
        <v>80</v>
      </c>
      <c r="AY196" s="245" t="s">
        <v>188</v>
      </c>
    </row>
    <row r="197" s="2" customFormat="1" ht="21.75" customHeight="1">
      <c r="A197" s="40"/>
      <c r="B197" s="41"/>
      <c r="C197" s="206" t="s">
        <v>361</v>
      </c>
      <c r="D197" s="206" t="s">
        <v>191</v>
      </c>
      <c r="E197" s="207" t="s">
        <v>368</v>
      </c>
      <c r="F197" s="208" t="s">
        <v>369</v>
      </c>
      <c r="G197" s="209" t="s">
        <v>194</v>
      </c>
      <c r="H197" s="210">
        <v>58.271999999999998</v>
      </c>
      <c r="I197" s="211"/>
      <c r="J197" s="212">
        <f>ROUND(I197*H197,2)</f>
        <v>0</v>
      </c>
      <c r="K197" s="208" t="s">
        <v>749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124</v>
      </c>
      <c r="AT197" s="217" t="s">
        <v>191</v>
      </c>
      <c r="AU197" s="217" t="s">
        <v>82</v>
      </c>
      <c r="AY197" s="19" t="s">
        <v>188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124</v>
      </c>
      <c r="BM197" s="217" t="s">
        <v>798</v>
      </c>
    </row>
    <row r="198" s="2" customFormat="1">
      <c r="A198" s="40"/>
      <c r="B198" s="41"/>
      <c r="C198" s="42"/>
      <c r="D198" s="219" t="s">
        <v>198</v>
      </c>
      <c r="E198" s="42"/>
      <c r="F198" s="220" t="s">
        <v>799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198</v>
      </c>
      <c r="AU198" s="19" t="s">
        <v>82</v>
      </c>
    </row>
    <row r="199" s="2" customFormat="1" ht="16.5" customHeight="1">
      <c r="A199" s="40"/>
      <c r="B199" s="41"/>
      <c r="C199" s="206" t="s">
        <v>367</v>
      </c>
      <c r="D199" s="206" t="s">
        <v>191</v>
      </c>
      <c r="E199" s="207" t="s">
        <v>372</v>
      </c>
      <c r="F199" s="208" t="s">
        <v>373</v>
      </c>
      <c r="G199" s="209" t="s">
        <v>194</v>
      </c>
      <c r="H199" s="210">
        <v>58.271999999999998</v>
      </c>
      <c r="I199" s="211"/>
      <c r="J199" s="212">
        <f>ROUND(I199*H199,2)</f>
        <v>0</v>
      </c>
      <c r="K199" s="208" t="s">
        <v>749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124</v>
      </c>
      <c r="AT199" s="217" t="s">
        <v>191</v>
      </c>
      <c r="AU199" s="217" t="s">
        <v>82</v>
      </c>
      <c r="AY199" s="19" t="s">
        <v>188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124</v>
      </c>
      <c r="BM199" s="217" t="s">
        <v>800</v>
      </c>
    </row>
    <row r="200" s="2" customFormat="1">
      <c r="A200" s="40"/>
      <c r="B200" s="41"/>
      <c r="C200" s="42"/>
      <c r="D200" s="219" t="s">
        <v>198</v>
      </c>
      <c r="E200" s="42"/>
      <c r="F200" s="220" t="s">
        <v>801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198</v>
      </c>
      <c r="AU200" s="19" t="s">
        <v>82</v>
      </c>
    </row>
    <row r="201" s="2" customFormat="1" ht="16.5" customHeight="1">
      <c r="A201" s="40"/>
      <c r="B201" s="41"/>
      <c r="C201" s="206" t="s">
        <v>303</v>
      </c>
      <c r="D201" s="206" t="s">
        <v>191</v>
      </c>
      <c r="E201" s="207" t="s">
        <v>377</v>
      </c>
      <c r="F201" s="208" t="s">
        <v>378</v>
      </c>
      <c r="G201" s="209" t="s">
        <v>194</v>
      </c>
      <c r="H201" s="210">
        <v>116.544</v>
      </c>
      <c r="I201" s="211"/>
      <c r="J201" s="212">
        <f>ROUND(I201*H201,2)</f>
        <v>0</v>
      </c>
      <c r="K201" s="208" t="s">
        <v>749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3.0000000000000001E-05</v>
      </c>
      <c r="R201" s="215">
        <f>Q201*H201</f>
        <v>0.0034963199999999998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124</v>
      </c>
      <c r="AT201" s="217" t="s">
        <v>191</v>
      </c>
      <c r="AU201" s="217" t="s">
        <v>82</v>
      </c>
      <c r="AY201" s="19" t="s">
        <v>188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124</v>
      </c>
      <c r="BM201" s="217" t="s">
        <v>802</v>
      </c>
    </row>
    <row r="202" s="2" customFormat="1">
      <c r="A202" s="40"/>
      <c r="B202" s="41"/>
      <c r="C202" s="42"/>
      <c r="D202" s="219" t="s">
        <v>198</v>
      </c>
      <c r="E202" s="42"/>
      <c r="F202" s="220" t="s">
        <v>803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198</v>
      </c>
      <c r="AU202" s="19" t="s">
        <v>82</v>
      </c>
    </row>
    <row r="203" s="13" customFormat="1">
      <c r="A203" s="13"/>
      <c r="B203" s="224"/>
      <c r="C203" s="225"/>
      <c r="D203" s="226" t="s">
        <v>200</v>
      </c>
      <c r="E203" s="227" t="s">
        <v>19</v>
      </c>
      <c r="F203" s="228" t="s">
        <v>381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200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188</v>
      </c>
    </row>
    <row r="204" s="14" customFormat="1">
      <c r="A204" s="14"/>
      <c r="B204" s="235"/>
      <c r="C204" s="236"/>
      <c r="D204" s="226" t="s">
        <v>200</v>
      </c>
      <c r="E204" s="237" t="s">
        <v>19</v>
      </c>
      <c r="F204" s="238" t="s">
        <v>804</v>
      </c>
      <c r="G204" s="236"/>
      <c r="H204" s="239">
        <v>58.271999999999998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200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188</v>
      </c>
    </row>
    <row r="205" s="13" customFormat="1">
      <c r="A205" s="13"/>
      <c r="B205" s="224"/>
      <c r="C205" s="225"/>
      <c r="D205" s="226" t="s">
        <v>200</v>
      </c>
      <c r="E205" s="227" t="s">
        <v>19</v>
      </c>
      <c r="F205" s="228" t="s">
        <v>382</v>
      </c>
      <c r="G205" s="225"/>
      <c r="H205" s="227" t="s">
        <v>19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200</v>
      </c>
      <c r="AU205" s="234" t="s">
        <v>82</v>
      </c>
      <c r="AV205" s="13" t="s">
        <v>80</v>
      </c>
      <c r="AW205" s="13" t="s">
        <v>33</v>
      </c>
      <c r="AX205" s="13" t="s">
        <v>72</v>
      </c>
      <c r="AY205" s="234" t="s">
        <v>188</v>
      </c>
    </row>
    <row r="206" s="14" customFormat="1">
      <c r="A206" s="14"/>
      <c r="B206" s="235"/>
      <c r="C206" s="236"/>
      <c r="D206" s="226" t="s">
        <v>200</v>
      </c>
      <c r="E206" s="237" t="s">
        <v>19</v>
      </c>
      <c r="F206" s="238" t="s">
        <v>804</v>
      </c>
      <c r="G206" s="236"/>
      <c r="H206" s="239">
        <v>58.271999999999998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200</v>
      </c>
      <c r="AU206" s="245" t="s">
        <v>82</v>
      </c>
      <c r="AV206" s="14" t="s">
        <v>82</v>
      </c>
      <c r="AW206" s="14" t="s">
        <v>33</v>
      </c>
      <c r="AX206" s="14" t="s">
        <v>72</v>
      </c>
      <c r="AY206" s="245" t="s">
        <v>188</v>
      </c>
    </row>
    <row r="207" s="15" customFormat="1">
      <c r="A207" s="15"/>
      <c r="B207" s="246"/>
      <c r="C207" s="247"/>
      <c r="D207" s="226" t="s">
        <v>200</v>
      </c>
      <c r="E207" s="248" t="s">
        <v>19</v>
      </c>
      <c r="F207" s="249" t="s">
        <v>206</v>
      </c>
      <c r="G207" s="247"/>
      <c r="H207" s="250">
        <v>116.544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200</v>
      </c>
      <c r="AU207" s="256" t="s">
        <v>82</v>
      </c>
      <c r="AV207" s="15" t="s">
        <v>196</v>
      </c>
      <c r="AW207" s="15" t="s">
        <v>33</v>
      </c>
      <c r="AX207" s="15" t="s">
        <v>80</v>
      </c>
      <c r="AY207" s="256" t="s">
        <v>188</v>
      </c>
    </row>
    <row r="208" s="2" customFormat="1" ht="21.75" customHeight="1">
      <c r="A208" s="40"/>
      <c r="B208" s="41"/>
      <c r="C208" s="206" t="s">
        <v>376</v>
      </c>
      <c r="D208" s="206" t="s">
        <v>191</v>
      </c>
      <c r="E208" s="207" t="s">
        <v>384</v>
      </c>
      <c r="F208" s="208" t="s">
        <v>385</v>
      </c>
      <c r="G208" s="209" t="s">
        <v>194</v>
      </c>
      <c r="H208" s="210">
        <v>58.271999999999998</v>
      </c>
      <c r="I208" s="211"/>
      <c r="J208" s="212">
        <f>ROUND(I208*H208,2)</f>
        <v>0</v>
      </c>
      <c r="K208" s="208" t="s">
        <v>749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0.012</v>
      </c>
      <c r="R208" s="215">
        <f>Q208*H208</f>
        <v>0.699264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124</v>
      </c>
      <c r="AT208" s="217" t="s">
        <v>191</v>
      </c>
      <c r="AU208" s="217" t="s">
        <v>82</v>
      </c>
      <c r="AY208" s="19" t="s">
        <v>188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124</v>
      </c>
      <c r="BM208" s="217" t="s">
        <v>805</v>
      </c>
    </row>
    <row r="209" s="2" customFormat="1">
      <c r="A209" s="40"/>
      <c r="B209" s="41"/>
      <c r="C209" s="42"/>
      <c r="D209" s="219" t="s">
        <v>198</v>
      </c>
      <c r="E209" s="42"/>
      <c r="F209" s="220" t="s">
        <v>806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198</v>
      </c>
      <c r="AU209" s="19" t="s">
        <v>82</v>
      </c>
    </row>
    <row r="210" s="2" customFormat="1" ht="16.5" customHeight="1">
      <c r="A210" s="40"/>
      <c r="B210" s="41"/>
      <c r="C210" s="206" t="s">
        <v>383</v>
      </c>
      <c r="D210" s="206" t="s">
        <v>191</v>
      </c>
      <c r="E210" s="207" t="s">
        <v>389</v>
      </c>
      <c r="F210" s="208" t="s">
        <v>390</v>
      </c>
      <c r="G210" s="209" t="s">
        <v>194</v>
      </c>
      <c r="H210" s="210">
        <v>58.271999999999998</v>
      </c>
      <c r="I210" s="211"/>
      <c r="J210" s="212">
        <f>ROUND(I210*H210,2)</f>
        <v>0</v>
      </c>
      <c r="K210" s="208" t="s">
        <v>195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0.00029999999999999997</v>
      </c>
      <c r="R210" s="215">
        <f>Q210*H210</f>
        <v>0.017481599999999996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124</v>
      </c>
      <c r="AT210" s="217" t="s">
        <v>191</v>
      </c>
      <c r="AU210" s="217" t="s">
        <v>82</v>
      </c>
      <c r="AY210" s="19" t="s">
        <v>188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124</v>
      </c>
      <c r="BM210" s="217" t="s">
        <v>807</v>
      </c>
    </row>
    <row r="211" s="2" customFormat="1">
      <c r="A211" s="40"/>
      <c r="B211" s="41"/>
      <c r="C211" s="42"/>
      <c r="D211" s="219" t="s">
        <v>198</v>
      </c>
      <c r="E211" s="42"/>
      <c r="F211" s="220" t="s">
        <v>392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198</v>
      </c>
      <c r="AU211" s="19" t="s">
        <v>82</v>
      </c>
    </row>
    <row r="212" s="2" customFormat="1" ht="24.15" customHeight="1">
      <c r="A212" s="40"/>
      <c r="B212" s="41"/>
      <c r="C212" s="257" t="s">
        <v>388</v>
      </c>
      <c r="D212" s="257" t="s">
        <v>300</v>
      </c>
      <c r="E212" s="258" t="s">
        <v>394</v>
      </c>
      <c r="F212" s="259" t="s">
        <v>395</v>
      </c>
      <c r="G212" s="260" t="s">
        <v>194</v>
      </c>
      <c r="H212" s="261">
        <v>64.099000000000004</v>
      </c>
      <c r="I212" s="262"/>
      <c r="J212" s="263">
        <f>ROUND(I212*H212,2)</f>
        <v>0</v>
      </c>
      <c r="K212" s="259" t="s">
        <v>195</v>
      </c>
      <c r="L212" s="264"/>
      <c r="M212" s="265" t="s">
        <v>19</v>
      </c>
      <c r="N212" s="266" t="s">
        <v>43</v>
      </c>
      <c r="O212" s="86"/>
      <c r="P212" s="215">
        <f>O212*H212</f>
        <v>0</v>
      </c>
      <c r="Q212" s="215">
        <v>0.0042900000000000004</v>
      </c>
      <c r="R212" s="215">
        <f>Q212*H212</f>
        <v>0.27498471000000002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303</v>
      </c>
      <c r="AT212" s="217" t="s">
        <v>300</v>
      </c>
      <c r="AU212" s="217" t="s">
        <v>82</v>
      </c>
      <c r="AY212" s="19" t="s">
        <v>188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124</v>
      </c>
      <c r="BM212" s="217" t="s">
        <v>808</v>
      </c>
    </row>
    <row r="213" s="14" customFormat="1">
      <c r="A213" s="14"/>
      <c r="B213" s="235"/>
      <c r="C213" s="236"/>
      <c r="D213" s="226" t="s">
        <v>200</v>
      </c>
      <c r="E213" s="236"/>
      <c r="F213" s="238" t="s">
        <v>809</v>
      </c>
      <c r="G213" s="236"/>
      <c r="H213" s="239">
        <v>64.099000000000004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200</v>
      </c>
      <c r="AU213" s="245" t="s">
        <v>82</v>
      </c>
      <c r="AV213" s="14" t="s">
        <v>82</v>
      </c>
      <c r="AW213" s="14" t="s">
        <v>4</v>
      </c>
      <c r="AX213" s="14" t="s">
        <v>80</v>
      </c>
      <c r="AY213" s="245" t="s">
        <v>188</v>
      </c>
    </row>
    <row r="214" s="2" customFormat="1" ht="16.5" customHeight="1">
      <c r="A214" s="40"/>
      <c r="B214" s="41"/>
      <c r="C214" s="206" t="s">
        <v>393</v>
      </c>
      <c r="D214" s="206" t="s">
        <v>191</v>
      </c>
      <c r="E214" s="207" t="s">
        <v>399</v>
      </c>
      <c r="F214" s="208" t="s">
        <v>400</v>
      </c>
      <c r="G214" s="209" t="s">
        <v>357</v>
      </c>
      <c r="H214" s="210">
        <v>31.68</v>
      </c>
      <c r="I214" s="211"/>
      <c r="J214" s="212">
        <f>ROUND(I214*H214,2)</f>
        <v>0</v>
      </c>
      <c r="K214" s="208" t="s">
        <v>749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1.0000000000000001E-05</v>
      </c>
      <c r="R214" s="215">
        <f>Q214*H214</f>
        <v>0.0003168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124</v>
      </c>
      <c r="AT214" s="217" t="s">
        <v>191</v>
      </c>
      <c r="AU214" s="217" t="s">
        <v>82</v>
      </c>
      <c r="AY214" s="19" t="s">
        <v>188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124</v>
      </c>
      <c r="BM214" s="217" t="s">
        <v>810</v>
      </c>
    </row>
    <row r="215" s="2" customFormat="1">
      <c r="A215" s="40"/>
      <c r="B215" s="41"/>
      <c r="C215" s="42"/>
      <c r="D215" s="219" t="s">
        <v>198</v>
      </c>
      <c r="E215" s="42"/>
      <c r="F215" s="220" t="s">
        <v>811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198</v>
      </c>
      <c r="AU215" s="19" t="s">
        <v>82</v>
      </c>
    </row>
    <row r="216" s="2" customFormat="1" ht="16.5" customHeight="1">
      <c r="A216" s="40"/>
      <c r="B216" s="41"/>
      <c r="C216" s="257" t="s">
        <v>398</v>
      </c>
      <c r="D216" s="257" t="s">
        <v>300</v>
      </c>
      <c r="E216" s="258" t="s">
        <v>404</v>
      </c>
      <c r="F216" s="259" t="s">
        <v>405</v>
      </c>
      <c r="G216" s="260" t="s">
        <v>357</v>
      </c>
      <c r="H216" s="261">
        <v>33.264000000000003</v>
      </c>
      <c r="I216" s="262"/>
      <c r="J216" s="263">
        <f>ROUND(I216*H216,2)</f>
        <v>0</v>
      </c>
      <c r="K216" s="259" t="s">
        <v>749</v>
      </c>
      <c r="L216" s="264"/>
      <c r="M216" s="265" t="s">
        <v>19</v>
      </c>
      <c r="N216" s="266" t="s">
        <v>43</v>
      </c>
      <c r="O216" s="86"/>
      <c r="P216" s="215">
        <f>O216*H216</f>
        <v>0</v>
      </c>
      <c r="Q216" s="215">
        <v>0.00022000000000000001</v>
      </c>
      <c r="R216" s="215">
        <f>Q216*H216</f>
        <v>0.0073180800000000011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303</v>
      </c>
      <c r="AT216" s="217" t="s">
        <v>300</v>
      </c>
      <c r="AU216" s="217" t="s">
        <v>82</v>
      </c>
      <c r="AY216" s="19" t="s">
        <v>188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124</v>
      </c>
      <c r="BM216" s="217" t="s">
        <v>812</v>
      </c>
    </row>
    <row r="217" s="14" customFormat="1">
      <c r="A217" s="14"/>
      <c r="B217" s="235"/>
      <c r="C217" s="236"/>
      <c r="D217" s="226" t="s">
        <v>200</v>
      </c>
      <c r="E217" s="236"/>
      <c r="F217" s="238" t="s">
        <v>813</v>
      </c>
      <c r="G217" s="236"/>
      <c r="H217" s="239">
        <v>33.264000000000003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200</v>
      </c>
      <c r="AU217" s="245" t="s">
        <v>82</v>
      </c>
      <c r="AV217" s="14" t="s">
        <v>82</v>
      </c>
      <c r="AW217" s="14" t="s">
        <v>4</v>
      </c>
      <c r="AX217" s="14" t="s">
        <v>80</v>
      </c>
      <c r="AY217" s="245" t="s">
        <v>188</v>
      </c>
    </row>
    <row r="218" s="2" customFormat="1" ht="16.5" customHeight="1">
      <c r="A218" s="40"/>
      <c r="B218" s="41"/>
      <c r="C218" s="206" t="s">
        <v>403</v>
      </c>
      <c r="D218" s="206" t="s">
        <v>191</v>
      </c>
      <c r="E218" s="207" t="s">
        <v>409</v>
      </c>
      <c r="F218" s="208" t="s">
        <v>410</v>
      </c>
      <c r="G218" s="209" t="s">
        <v>357</v>
      </c>
      <c r="H218" s="210">
        <v>0.90000000000000002</v>
      </c>
      <c r="I218" s="211"/>
      <c r="J218" s="212">
        <f>ROUND(I218*H218,2)</f>
        <v>0</v>
      </c>
      <c r="K218" s="208" t="s">
        <v>749</v>
      </c>
      <c r="L218" s="46"/>
      <c r="M218" s="213" t="s">
        <v>19</v>
      </c>
      <c r="N218" s="214" t="s">
        <v>43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124</v>
      </c>
      <c r="AT218" s="217" t="s">
        <v>191</v>
      </c>
      <c r="AU218" s="217" t="s">
        <v>82</v>
      </c>
      <c r="AY218" s="19" t="s">
        <v>188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80</v>
      </c>
      <c r="BK218" s="218">
        <f>ROUND(I218*H218,2)</f>
        <v>0</v>
      </c>
      <c r="BL218" s="19" t="s">
        <v>124</v>
      </c>
      <c r="BM218" s="217" t="s">
        <v>814</v>
      </c>
    </row>
    <row r="219" s="2" customFormat="1">
      <c r="A219" s="40"/>
      <c r="B219" s="41"/>
      <c r="C219" s="42"/>
      <c r="D219" s="219" t="s">
        <v>198</v>
      </c>
      <c r="E219" s="42"/>
      <c r="F219" s="220" t="s">
        <v>815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198</v>
      </c>
      <c r="AU219" s="19" t="s">
        <v>82</v>
      </c>
    </row>
    <row r="220" s="2" customFormat="1" ht="16.5" customHeight="1">
      <c r="A220" s="40"/>
      <c r="B220" s="41"/>
      <c r="C220" s="257" t="s">
        <v>408</v>
      </c>
      <c r="D220" s="257" t="s">
        <v>300</v>
      </c>
      <c r="E220" s="258" t="s">
        <v>415</v>
      </c>
      <c r="F220" s="259" t="s">
        <v>416</v>
      </c>
      <c r="G220" s="260" t="s">
        <v>357</v>
      </c>
      <c r="H220" s="261">
        <v>0.94499999999999995</v>
      </c>
      <c r="I220" s="262"/>
      <c r="J220" s="263">
        <f>ROUND(I220*H220,2)</f>
        <v>0</v>
      </c>
      <c r="K220" s="259" t="s">
        <v>749</v>
      </c>
      <c r="L220" s="264"/>
      <c r="M220" s="265" t="s">
        <v>19</v>
      </c>
      <c r="N220" s="266" t="s">
        <v>43</v>
      </c>
      <c r="O220" s="86"/>
      <c r="P220" s="215">
        <f>O220*H220</f>
        <v>0</v>
      </c>
      <c r="Q220" s="215">
        <v>0.00016000000000000001</v>
      </c>
      <c r="R220" s="215">
        <f>Q220*H220</f>
        <v>0.00015120000000000002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303</v>
      </c>
      <c r="AT220" s="217" t="s">
        <v>300</v>
      </c>
      <c r="AU220" s="217" t="s">
        <v>82</v>
      </c>
      <c r="AY220" s="19" t="s">
        <v>188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124</v>
      </c>
      <c r="BM220" s="217" t="s">
        <v>816</v>
      </c>
    </row>
    <row r="221" s="14" customFormat="1">
      <c r="A221" s="14"/>
      <c r="B221" s="235"/>
      <c r="C221" s="236"/>
      <c r="D221" s="226" t="s">
        <v>200</v>
      </c>
      <c r="E221" s="236"/>
      <c r="F221" s="238" t="s">
        <v>618</v>
      </c>
      <c r="G221" s="236"/>
      <c r="H221" s="239">
        <v>0.94499999999999995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200</v>
      </c>
      <c r="AU221" s="245" t="s">
        <v>82</v>
      </c>
      <c r="AV221" s="14" t="s">
        <v>82</v>
      </c>
      <c r="AW221" s="14" t="s">
        <v>4</v>
      </c>
      <c r="AX221" s="14" t="s">
        <v>80</v>
      </c>
      <c r="AY221" s="245" t="s">
        <v>188</v>
      </c>
    </row>
    <row r="222" s="2" customFormat="1" ht="24.15" customHeight="1">
      <c r="A222" s="40"/>
      <c r="B222" s="41"/>
      <c r="C222" s="206" t="s">
        <v>414</v>
      </c>
      <c r="D222" s="206" t="s">
        <v>191</v>
      </c>
      <c r="E222" s="207" t="s">
        <v>430</v>
      </c>
      <c r="F222" s="208" t="s">
        <v>431</v>
      </c>
      <c r="G222" s="209" t="s">
        <v>307</v>
      </c>
      <c r="H222" s="267"/>
      <c r="I222" s="211"/>
      <c r="J222" s="212">
        <f>ROUND(I222*H222,2)</f>
        <v>0</v>
      </c>
      <c r="K222" s="208" t="s">
        <v>749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124</v>
      </c>
      <c r="AT222" s="217" t="s">
        <v>191</v>
      </c>
      <c r="AU222" s="217" t="s">
        <v>82</v>
      </c>
      <c r="AY222" s="19" t="s">
        <v>188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124</v>
      </c>
      <c r="BM222" s="217" t="s">
        <v>817</v>
      </c>
    </row>
    <row r="223" s="2" customFormat="1">
      <c r="A223" s="40"/>
      <c r="B223" s="41"/>
      <c r="C223" s="42"/>
      <c r="D223" s="219" t="s">
        <v>198</v>
      </c>
      <c r="E223" s="42"/>
      <c r="F223" s="220" t="s">
        <v>818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198</v>
      </c>
      <c r="AU223" s="19" t="s">
        <v>82</v>
      </c>
    </row>
    <row r="224" s="12" customFormat="1" ht="22.8" customHeight="1">
      <c r="A224" s="12"/>
      <c r="B224" s="190"/>
      <c r="C224" s="191"/>
      <c r="D224" s="192" t="s">
        <v>71</v>
      </c>
      <c r="E224" s="204" t="s">
        <v>434</v>
      </c>
      <c r="F224" s="204" t="s">
        <v>435</v>
      </c>
      <c r="G224" s="191"/>
      <c r="H224" s="191"/>
      <c r="I224" s="194"/>
      <c r="J224" s="205">
        <f>BK224</f>
        <v>0</v>
      </c>
      <c r="K224" s="191"/>
      <c r="L224" s="196"/>
      <c r="M224" s="197"/>
      <c r="N224" s="198"/>
      <c r="O224" s="198"/>
      <c r="P224" s="199">
        <f>SUM(P225:P248)</f>
        <v>0</v>
      </c>
      <c r="Q224" s="198"/>
      <c r="R224" s="199">
        <f>SUM(R225:R248)</f>
        <v>0.0003675000000000001</v>
      </c>
      <c r="S224" s="198"/>
      <c r="T224" s="200">
        <f>SUM(T225:T248)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1" t="s">
        <v>82</v>
      </c>
      <c r="AT224" s="202" t="s">
        <v>71</v>
      </c>
      <c r="AU224" s="202" t="s">
        <v>80</v>
      </c>
      <c r="AY224" s="201" t="s">
        <v>188</v>
      </c>
      <c r="BK224" s="203">
        <f>SUM(BK225:BK248)</f>
        <v>0</v>
      </c>
    </row>
    <row r="225" s="2" customFormat="1" ht="16.5" customHeight="1">
      <c r="A225" s="40"/>
      <c r="B225" s="41"/>
      <c r="C225" s="206" t="s">
        <v>419</v>
      </c>
      <c r="D225" s="206" t="s">
        <v>191</v>
      </c>
      <c r="E225" s="207" t="s">
        <v>437</v>
      </c>
      <c r="F225" s="208" t="s">
        <v>438</v>
      </c>
      <c r="G225" s="209" t="s">
        <v>194</v>
      </c>
      <c r="H225" s="210">
        <v>1.2250000000000001</v>
      </c>
      <c r="I225" s="211"/>
      <c r="J225" s="212">
        <f>ROUND(I225*H225,2)</f>
        <v>0</v>
      </c>
      <c r="K225" s="208" t="s">
        <v>749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6.0000000000000002E-05</v>
      </c>
      <c r="R225" s="215">
        <f>Q225*H225</f>
        <v>7.3500000000000011E-05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124</v>
      </c>
      <c r="AT225" s="217" t="s">
        <v>191</v>
      </c>
      <c r="AU225" s="217" t="s">
        <v>82</v>
      </c>
      <c r="AY225" s="19" t="s">
        <v>188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124</v>
      </c>
      <c r="BM225" s="217" t="s">
        <v>819</v>
      </c>
    </row>
    <row r="226" s="2" customFormat="1">
      <c r="A226" s="40"/>
      <c r="B226" s="41"/>
      <c r="C226" s="42"/>
      <c r="D226" s="219" t="s">
        <v>198</v>
      </c>
      <c r="E226" s="42"/>
      <c r="F226" s="220" t="s">
        <v>820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198</v>
      </c>
      <c r="AU226" s="19" t="s">
        <v>82</v>
      </c>
    </row>
    <row r="227" s="13" customFormat="1">
      <c r="A227" s="13"/>
      <c r="B227" s="224"/>
      <c r="C227" s="225"/>
      <c r="D227" s="226" t="s">
        <v>200</v>
      </c>
      <c r="E227" s="227" t="s">
        <v>19</v>
      </c>
      <c r="F227" s="228" t="s">
        <v>621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200</v>
      </c>
      <c r="AU227" s="234" t="s">
        <v>82</v>
      </c>
      <c r="AV227" s="13" t="s">
        <v>80</v>
      </c>
      <c r="AW227" s="13" t="s">
        <v>33</v>
      </c>
      <c r="AX227" s="13" t="s">
        <v>72</v>
      </c>
      <c r="AY227" s="234" t="s">
        <v>188</v>
      </c>
    </row>
    <row r="228" s="14" customFormat="1">
      <c r="A228" s="14"/>
      <c r="B228" s="235"/>
      <c r="C228" s="236"/>
      <c r="D228" s="226" t="s">
        <v>200</v>
      </c>
      <c r="E228" s="237" t="s">
        <v>19</v>
      </c>
      <c r="F228" s="238" t="s">
        <v>622</v>
      </c>
      <c r="G228" s="236"/>
      <c r="H228" s="239">
        <v>1.2250000000000001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200</v>
      </c>
      <c r="AU228" s="245" t="s">
        <v>82</v>
      </c>
      <c r="AV228" s="14" t="s">
        <v>82</v>
      </c>
      <c r="AW228" s="14" t="s">
        <v>33</v>
      </c>
      <c r="AX228" s="14" t="s">
        <v>80</v>
      </c>
      <c r="AY228" s="245" t="s">
        <v>188</v>
      </c>
    </row>
    <row r="229" s="2" customFormat="1" ht="16.5" customHeight="1">
      <c r="A229" s="40"/>
      <c r="B229" s="41"/>
      <c r="C229" s="206" t="s">
        <v>424</v>
      </c>
      <c r="D229" s="206" t="s">
        <v>191</v>
      </c>
      <c r="E229" s="207" t="s">
        <v>444</v>
      </c>
      <c r="F229" s="208" t="s">
        <v>445</v>
      </c>
      <c r="G229" s="209" t="s">
        <v>194</v>
      </c>
      <c r="H229" s="210">
        <v>1.2250000000000001</v>
      </c>
      <c r="I229" s="211"/>
      <c r="J229" s="212">
        <f>ROUND(I229*H229,2)</f>
        <v>0</v>
      </c>
      <c r="K229" s="208" t="s">
        <v>749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0.00012</v>
      </c>
      <c r="R229" s="215">
        <f>Q229*H229</f>
        <v>0.00014700000000000002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124</v>
      </c>
      <c r="AT229" s="217" t="s">
        <v>191</v>
      </c>
      <c r="AU229" s="217" t="s">
        <v>82</v>
      </c>
      <c r="AY229" s="19" t="s">
        <v>188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124</v>
      </c>
      <c r="BM229" s="217" t="s">
        <v>821</v>
      </c>
    </row>
    <row r="230" s="2" customFormat="1">
      <c r="A230" s="40"/>
      <c r="B230" s="41"/>
      <c r="C230" s="42"/>
      <c r="D230" s="219" t="s">
        <v>198</v>
      </c>
      <c r="E230" s="42"/>
      <c r="F230" s="220" t="s">
        <v>822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198</v>
      </c>
      <c r="AU230" s="19" t="s">
        <v>82</v>
      </c>
    </row>
    <row r="231" s="2" customFormat="1" ht="16.5" customHeight="1">
      <c r="A231" s="40"/>
      <c r="B231" s="41"/>
      <c r="C231" s="206" t="s">
        <v>429</v>
      </c>
      <c r="D231" s="206" t="s">
        <v>191</v>
      </c>
      <c r="E231" s="207" t="s">
        <v>449</v>
      </c>
      <c r="F231" s="208" t="s">
        <v>450</v>
      </c>
      <c r="G231" s="209" t="s">
        <v>194</v>
      </c>
      <c r="H231" s="210">
        <v>1.2250000000000001</v>
      </c>
      <c r="I231" s="211"/>
      <c r="J231" s="212">
        <f>ROUND(I231*H231,2)</f>
        <v>0</v>
      </c>
      <c r="K231" s="208" t="s">
        <v>749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0.00012</v>
      </c>
      <c r="R231" s="215">
        <f>Q231*H231</f>
        <v>0.00014700000000000002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124</v>
      </c>
      <c r="AT231" s="217" t="s">
        <v>191</v>
      </c>
      <c r="AU231" s="217" t="s">
        <v>82</v>
      </c>
      <c r="AY231" s="19" t="s">
        <v>188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124</v>
      </c>
      <c r="BM231" s="217" t="s">
        <v>823</v>
      </c>
    </row>
    <row r="232" s="2" customFormat="1">
      <c r="A232" s="40"/>
      <c r="B232" s="41"/>
      <c r="C232" s="42"/>
      <c r="D232" s="219" t="s">
        <v>198</v>
      </c>
      <c r="E232" s="42"/>
      <c r="F232" s="220" t="s">
        <v>824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198</v>
      </c>
      <c r="AU232" s="19" t="s">
        <v>82</v>
      </c>
    </row>
    <row r="233" s="2" customFormat="1" ht="16.5" customHeight="1">
      <c r="A233" s="40"/>
      <c r="B233" s="41"/>
      <c r="C233" s="206" t="s">
        <v>436</v>
      </c>
      <c r="D233" s="206" t="s">
        <v>191</v>
      </c>
      <c r="E233" s="207" t="s">
        <v>454</v>
      </c>
      <c r="F233" s="208" t="s">
        <v>455</v>
      </c>
      <c r="G233" s="209" t="s">
        <v>194</v>
      </c>
      <c r="H233" s="210">
        <v>30.870000000000001</v>
      </c>
      <c r="I233" s="211"/>
      <c r="J233" s="212">
        <f>ROUND(I233*H233,2)</f>
        <v>0</v>
      </c>
      <c r="K233" s="208" t="s">
        <v>195</v>
      </c>
      <c r="L233" s="46"/>
      <c r="M233" s="213" t="s">
        <v>19</v>
      </c>
      <c r="N233" s="214" t="s">
        <v>43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124</v>
      </c>
      <c r="AT233" s="217" t="s">
        <v>191</v>
      </c>
      <c r="AU233" s="217" t="s">
        <v>82</v>
      </c>
      <c r="AY233" s="19" t="s">
        <v>188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124</v>
      </c>
      <c r="BM233" s="217" t="s">
        <v>825</v>
      </c>
    </row>
    <row r="234" s="2" customFormat="1">
      <c r="A234" s="40"/>
      <c r="B234" s="41"/>
      <c r="C234" s="42"/>
      <c r="D234" s="219" t="s">
        <v>198</v>
      </c>
      <c r="E234" s="42"/>
      <c r="F234" s="220" t="s">
        <v>457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198</v>
      </c>
      <c r="AU234" s="19" t="s">
        <v>82</v>
      </c>
    </row>
    <row r="235" s="13" customFormat="1">
      <c r="A235" s="13"/>
      <c r="B235" s="224"/>
      <c r="C235" s="225"/>
      <c r="D235" s="226" t="s">
        <v>200</v>
      </c>
      <c r="E235" s="227" t="s">
        <v>19</v>
      </c>
      <c r="F235" s="228" t="s">
        <v>458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200</v>
      </c>
      <c r="AU235" s="234" t="s">
        <v>82</v>
      </c>
      <c r="AV235" s="13" t="s">
        <v>80</v>
      </c>
      <c r="AW235" s="13" t="s">
        <v>33</v>
      </c>
      <c r="AX235" s="13" t="s">
        <v>72</v>
      </c>
      <c r="AY235" s="234" t="s">
        <v>188</v>
      </c>
    </row>
    <row r="236" s="13" customFormat="1">
      <c r="A236" s="13"/>
      <c r="B236" s="224"/>
      <c r="C236" s="225"/>
      <c r="D236" s="226" t="s">
        <v>200</v>
      </c>
      <c r="E236" s="227" t="s">
        <v>19</v>
      </c>
      <c r="F236" s="228" t="s">
        <v>459</v>
      </c>
      <c r="G236" s="225"/>
      <c r="H236" s="227" t="s">
        <v>19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200</v>
      </c>
      <c r="AU236" s="234" t="s">
        <v>82</v>
      </c>
      <c r="AV236" s="13" t="s">
        <v>80</v>
      </c>
      <c r="AW236" s="13" t="s">
        <v>33</v>
      </c>
      <c r="AX236" s="13" t="s">
        <v>72</v>
      </c>
      <c r="AY236" s="234" t="s">
        <v>188</v>
      </c>
    </row>
    <row r="237" s="14" customFormat="1">
      <c r="A237" s="14"/>
      <c r="B237" s="235"/>
      <c r="C237" s="236"/>
      <c r="D237" s="226" t="s">
        <v>200</v>
      </c>
      <c r="E237" s="237" t="s">
        <v>19</v>
      </c>
      <c r="F237" s="238" t="s">
        <v>826</v>
      </c>
      <c r="G237" s="236"/>
      <c r="H237" s="239">
        <v>32.634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200</v>
      </c>
      <c r="AU237" s="245" t="s">
        <v>82</v>
      </c>
      <c r="AV237" s="14" t="s">
        <v>82</v>
      </c>
      <c r="AW237" s="14" t="s">
        <v>33</v>
      </c>
      <c r="AX237" s="14" t="s">
        <v>72</v>
      </c>
      <c r="AY237" s="245" t="s">
        <v>188</v>
      </c>
    </row>
    <row r="238" s="14" customFormat="1">
      <c r="A238" s="14"/>
      <c r="B238" s="235"/>
      <c r="C238" s="236"/>
      <c r="D238" s="226" t="s">
        <v>200</v>
      </c>
      <c r="E238" s="237" t="s">
        <v>19</v>
      </c>
      <c r="F238" s="238" t="s">
        <v>627</v>
      </c>
      <c r="G238" s="236"/>
      <c r="H238" s="239">
        <v>-2.7719999999999998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200</v>
      </c>
      <c r="AU238" s="245" t="s">
        <v>82</v>
      </c>
      <c r="AV238" s="14" t="s">
        <v>82</v>
      </c>
      <c r="AW238" s="14" t="s">
        <v>33</v>
      </c>
      <c r="AX238" s="14" t="s">
        <v>72</v>
      </c>
      <c r="AY238" s="245" t="s">
        <v>188</v>
      </c>
    </row>
    <row r="239" s="14" customFormat="1">
      <c r="A239" s="14"/>
      <c r="B239" s="235"/>
      <c r="C239" s="236"/>
      <c r="D239" s="226" t="s">
        <v>200</v>
      </c>
      <c r="E239" s="237" t="s">
        <v>19</v>
      </c>
      <c r="F239" s="238" t="s">
        <v>717</v>
      </c>
      <c r="G239" s="236"/>
      <c r="H239" s="239">
        <v>1.008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200</v>
      </c>
      <c r="AU239" s="245" t="s">
        <v>82</v>
      </c>
      <c r="AV239" s="14" t="s">
        <v>82</v>
      </c>
      <c r="AW239" s="14" t="s">
        <v>33</v>
      </c>
      <c r="AX239" s="14" t="s">
        <v>72</v>
      </c>
      <c r="AY239" s="245" t="s">
        <v>188</v>
      </c>
    </row>
    <row r="240" s="15" customFormat="1">
      <c r="A240" s="15"/>
      <c r="B240" s="246"/>
      <c r="C240" s="247"/>
      <c r="D240" s="226" t="s">
        <v>200</v>
      </c>
      <c r="E240" s="248" t="s">
        <v>19</v>
      </c>
      <c r="F240" s="249" t="s">
        <v>206</v>
      </c>
      <c r="G240" s="247"/>
      <c r="H240" s="250">
        <v>30.870000000000001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200</v>
      </c>
      <c r="AU240" s="256" t="s">
        <v>82</v>
      </c>
      <c r="AV240" s="15" t="s">
        <v>196</v>
      </c>
      <c r="AW240" s="15" t="s">
        <v>33</v>
      </c>
      <c r="AX240" s="15" t="s">
        <v>80</v>
      </c>
      <c r="AY240" s="256" t="s">
        <v>188</v>
      </c>
    </row>
    <row r="241" s="2" customFormat="1" ht="16.5" customHeight="1">
      <c r="A241" s="40"/>
      <c r="B241" s="41"/>
      <c r="C241" s="206" t="s">
        <v>443</v>
      </c>
      <c r="D241" s="206" t="s">
        <v>191</v>
      </c>
      <c r="E241" s="207" t="s">
        <v>462</v>
      </c>
      <c r="F241" s="208" t="s">
        <v>463</v>
      </c>
      <c r="G241" s="209" t="s">
        <v>194</v>
      </c>
      <c r="H241" s="210">
        <v>44.100000000000001</v>
      </c>
      <c r="I241" s="211"/>
      <c r="J241" s="212">
        <f>ROUND(I241*H241,2)</f>
        <v>0</v>
      </c>
      <c r="K241" s="208" t="s">
        <v>749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124</v>
      </c>
      <c r="AT241" s="217" t="s">
        <v>191</v>
      </c>
      <c r="AU241" s="217" t="s">
        <v>82</v>
      </c>
      <c r="AY241" s="19" t="s">
        <v>188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124</v>
      </c>
      <c r="BM241" s="217" t="s">
        <v>827</v>
      </c>
    </row>
    <row r="242" s="2" customFormat="1">
      <c r="A242" s="40"/>
      <c r="B242" s="41"/>
      <c r="C242" s="42"/>
      <c r="D242" s="219" t="s">
        <v>198</v>
      </c>
      <c r="E242" s="42"/>
      <c r="F242" s="220" t="s">
        <v>828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198</v>
      </c>
      <c r="AU242" s="19" t="s">
        <v>82</v>
      </c>
    </row>
    <row r="243" s="13" customFormat="1">
      <c r="A243" s="13"/>
      <c r="B243" s="224"/>
      <c r="C243" s="225"/>
      <c r="D243" s="226" t="s">
        <v>200</v>
      </c>
      <c r="E243" s="227" t="s">
        <v>19</v>
      </c>
      <c r="F243" s="228" t="s">
        <v>466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200</v>
      </c>
      <c r="AU243" s="234" t="s">
        <v>82</v>
      </c>
      <c r="AV243" s="13" t="s">
        <v>80</v>
      </c>
      <c r="AW243" s="13" t="s">
        <v>33</v>
      </c>
      <c r="AX243" s="13" t="s">
        <v>72</v>
      </c>
      <c r="AY243" s="234" t="s">
        <v>188</v>
      </c>
    </row>
    <row r="244" s="14" customFormat="1">
      <c r="A244" s="14"/>
      <c r="B244" s="235"/>
      <c r="C244" s="236"/>
      <c r="D244" s="226" t="s">
        <v>200</v>
      </c>
      <c r="E244" s="237" t="s">
        <v>19</v>
      </c>
      <c r="F244" s="238" t="s">
        <v>746</v>
      </c>
      <c r="G244" s="236"/>
      <c r="H244" s="239">
        <v>44.100000000000001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200</v>
      </c>
      <c r="AU244" s="245" t="s">
        <v>82</v>
      </c>
      <c r="AV244" s="14" t="s">
        <v>82</v>
      </c>
      <c r="AW244" s="14" t="s">
        <v>33</v>
      </c>
      <c r="AX244" s="14" t="s">
        <v>80</v>
      </c>
      <c r="AY244" s="245" t="s">
        <v>188</v>
      </c>
    </row>
    <row r="245" s="2" customFormat="1" ht="16.5" customHeight="1">
      <c r="A245" s="40"/>
      <c r="B245" s="41"/>
      <c r="C245" s="206" t="s">
        <v>448</v>
      </c>
      <c r="D245" s="206" t="s">
        <v>191</v>
      </c>
      <c r="E245" s="207" t="s">
        <v>468</v>
      </c>
      <c r="F245" s="208" t="s">
        <v>469</v>
      </c>
      <c r="G245" s="209" t="s">
        <v>194</v>
      </c>
      <c r="H245" s="210">
        <v>44.100000000000001</v>
      </c>
      <c r="I245" s="211"/>
      <c r="J245" s="212">
        <f>ROUND(I245*H245,2)</f>
        <v>0</v>
      </c>
      <c r="K245" s="208" t="s">
        <v>19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124</v>
      </c>
      <c r="AT245" s="217" t="s">
        <v>191</v>
      </c>
      <c r="AU245" s="217" t="s">
        <v>82</v>
      </c>
      <c r="AY245" s="19" t="s">
        <v>188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80</v>
      </c>
      <c r="BK245" s="218">
        <f>ROUND(I245*H245,2)</f>
        <v>0</v>
      </c>
      <c r="BL245" s="19" t="s">
        <v>124</v>
      </c>
      <c r="BM245" s="217" t="s">
        <v>829</v>
      </c>
    </row>
    <row r="246" s="14" customFormat="1">
      <c r="A246" s="14"/>
      <c r="B246" s="235"/>
      <c r="C246" s="236"/>
      <c r="D246" s="226" t="s">
        <v>200</v>
      </c>
      <c r="E246" s="237" t="s">
        <v>19</v>
      </c>
      <c r="F246" s="238" t="s">
        <v>746</v>
      </c>
      <c r="G246" s="236"/>
      <c r="H246" s="239">
        <v>44.100000000000001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200</v>
      </c>
      <c r="AU246" s="245" t="s">
        <v>82</v>
      </c>
      <c r="AV246" s="14" t="s">
        <v>82</v>
      </c>
      <c r="AW246" s="14" t="s">
        <v>33</v>
      </c>
      <c r="AX246" s="14" t="s">
        <v>80</v>
      </c>
      <c r="AY246" s="245" t="s">
        <v>188</v>
      </c>
    </row>
    <row r="247" s="2" customFormat="1" ht="16.5" customHeight="1">
      <c r="A247" s="40"/>
      <c r="B247" s="41"/>
      <c r="C247" s="206" t="s">
        <v>453</v>
      </c>
      <c r="D247" s="206" t="s">
        <v>191</v>
      </c>
      <c r="E247" s="207" t="s">
        <v>472</v>
      </c>
      <c r="F247" s="208" t="s">
        <v>473</v>
      </c>
      <c r="G247" s="209" t="s">
        <v>296</v>
      </c>
      <c r="H247" s="210">
        <v>3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43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124</v>
      </c>
      <c r="AT247" s="217" t="s">
        <v>191</v>
      </c>
      <c r="AU247" s="217" t="s">
        <v>82</v>
      </c>
      <c r="AY247" s="19" t="s">
        <v>188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80</v>
      </c>
      <c r="BK247" s="218">
        <f>ROUND(I247*H247,2)</f>
        <v>0</v>
      </c>
      <c r="BL247" s="19" t="s">
        <v>124</v>
      </c>
      <c r="BM247" s="217" t="s">
        <v>830</v>
      </c>
    </row>
    <row r="248" s="2" customFormat="1" ht="16.5" customHeight="1">
      <c r="A248" s="40"/>
      <c r="B248" s="41"/>
      <c r="C248" s="206" t="s">
        <v>461</v>
      </c>
      <c r="D248" s="206" t="s">
        <v>191</v>
      </c>
      <c r="E248" s="207" t="s">
        <v>476</v>
      </c>
      <c r="F248" s="208" t="s">
        <v>477</v>
      </c>
      <c r="G248" s="209" t="s">
        <v>478</v>
      </c>
      <c r="H248" s="210">
        <v>1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124</v>
      </c>
      <c r="AT248" s="217" t="s">
        <v>191</v>
      </c>
      <c r="AU248" s="217" t="s">
        <v>82</v>
      </c>
      <c r="AY248" s="19" t="s">
        <v>188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124</v>
      </c>
      <c r="BM248" s="217" t="s">
        <v>831</v>
      </c>
    </row>
    <row r="249" s="12" customFormat="1" ht="22.8" customHeight="1">
      <c r="A249" s="12"/>
      <c r="B249" s="190"/>
      <c r="C249" s="191"/>
      <c r="D249" s="192" t="s">
        <v>71</v>
      </c>
      <c r="E249" s="204" t="s">
        <v>480</v>
      </c>
      <c r="F249" s="204" t="s">
        <v>481</v>
      </c>
      <c r="G249" s="191"/>
      <c r="H249" s="191"/>
      <c r="I249" s="194"/>
      <c r="J249" s="205">
        <f>BK249</f>
        <v>0</v>
      </c>
      <c r="K249" s="191"/>
      <c r="L249" s="196"/>
      <c r="M249" s="197"/>
      <c r="N249" s="198"/>
      <c r="O249" s="198"/>
      <c r="P249" s="199">
        <f>SUM(P250:P284)</f>
        <v>0</v>
      </c>
      <c r="Q249" s="198"/>
      <c r="R249" s="199">
        <f>SUM(R250:R284)</f>
        <v>0.10840783999999999</v>
      </c>
      <c r="S249" s="198"/>
      <c r="T249" s="200">
        <f>SUM(T250:T284)</f>
        <v>0.01653044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82</v>
      </c>
      <c r="AT249" s="202" t="s">
        <v>71</v>
      </c>
      <c r="AU249" s="202" t="s">
        <v>80</v>
      </c>
      <c r="AY249" s="201" t="s">
        <v>188</v>
      </c>
      <c r="BK249" s="203">
        <f>SUM(BK250:BK284)</f>
        <v>0</v>
      </c>
    </row>
    <row r="250" s="2" customFormat="1" ht="16.5" customHeight="1">
      <c r="A250" s="40"/>
      <c r="B250" s="41"/>
      <c r="C250" s="206" t="s">
        <v>467</v>
      </c>
      <c r="D250" s="206" t="s">
        <v>191</v>
      </c>
      <c r="E250" s="207" t="s">
        <v>483</v>
      </c>
      <c r="F250" s="208" t="s">
        <v>484</v>
      </c>
      <c r="G250" s="209" t="s">
        <v>194</v>
      </c>
      <c r="H250" s="210">
        <v>53.323999999999998</v>
      </c>
      <c r="I250" s="211"/>
      <c r="J250" s="212">
        <f>ROUND(I250*H250,2)</f>
        <v>0</v>
      </c>
      <c r="K250" s="208" t="s">
        <v>749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0.001</v>
      </c>
      <c r="R250" s="215">
        <f>Q250*H250</f>
        <v>0.053323999999999996</v>
      </c>
      <c r="S250" s="215">
        <v>0.00031</v>
      </c>
      <c r="T250" s="216">
        <f>S250*H250</f>
        <v>0.01653044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124</v>
      </c>
      <c r="AT250" s="217" t="s">
        <v>191</v>
      </c>
      <c r="AU250" s="217" t="s">
        <v>82</v>
      </c>
      <c r="AY250" s="19" t="s">
        <v>188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124</v>
      </c>
      <c r="BM250" s="217" t="s">
        <v>832</v>
      </c>
    </row>
    <row r="251" s="2" customFormat="1">
      <c r="A251" s="40"/>
      <c r="B251" s="41"/>
      <c r="C251" s="42"/>
      <c r="D251" s="219" t="s">
        <v>198</v>
      </c>
      <c r="E251" s="42"/>
      <c r="F251" s="220" t="s">
        <v>833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198</v>
      </c>
      <c r="AU251" s="19" t="s">
        <v>82</v>
      </c>
    </row>
    <row r="252" s="13" customFormat="1">
      <c r="A252" s="13"/>
      <c r="B252" s="224"/>
      <c r="C252" s="225"/>
      <c r="D252" s="226" t="s">
        <v>200</v>
      </c>
      <c r="E252" s="227" t="s">
        <v>19</v>
      </c>
      <c r="F252" s="228" t="s">
        <v>458</v>
      </c>
      <c r="G252" s="225"/>
      <c r="H252" s="227" t="s">
        <v>19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200</v>
      </c>
      <c r="AU252" s="234" t="s">
        <v>82</v>
      </c>
      <c r="AV252" s="13" t="s">
        <v>80</v>
      </c>
      <c r="AW252" s="13" t="s">
        <v>33</v>
      </c>
      <c r="AX252" s="13" t="s">
        <v>72</v>
      </c>
      <c r="AY252" s="234" t="s">
        <v>188</v>
      </c>
    </row>
    <row r="253" s="13" customFormat="1">
      <c r="A253" s="13"/>
      <c r="B253" s="224"/>
      <c r="C253" s="225"/>
      <c r="D253" s="226" t="s">
        <v>200</v>
      </c>
      <c r="E253" s="227" t="s">
        <v>19</v>
      </c>
      <c r="F253" s="228" t="s">
        <v>487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200</v>
      </c>
      <c r="AU253" s="234" t="s">
        <v>82</v>
      </c>
      <c r="AV253" s="13" t="s">
        <v>80</v>
      </c>
      <c r="AW253" s="13" t="s">
        <v>33</v>
      </c>
      <c r="AX253" s="13" t="s">
        <v>72</v>
      </c>
      <c r="AY253" s="234" t="s">
        <v>188</v>
      </c>
    </row>
    <row r="254" s="14" customFormat="1">
      <c r="A254" s="14"/>
      <c r="B254" s="235"/>
      <c r="C254" s="236"/>
      <c r="D254" s="226" t="s">
        <v>200</v>
      </c>
      <c r="E254" s="237" t="s">
        <v>19</v>
      </c>
      <c r="F254" s="238" t="s">
        <v>834</v>
      </c>
      <c r="G254" s="236"/>
      <c r="H254" s="239">
        <v>53.414000000000001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200</v>
      </c>
      <c r="AU254" s="245" t="s">
        <v>82</v>
      </c>
      <c r="AV254" s="14" t="s">
        <v>82</v>
      </c>
      <c r="AW254" s="14" t="s">
        <v>33</v>
      </c>
      <c r="AX254" s="14" t="s">
        <v>72</v>
      </c>
      <c r="AY254" s="245" t="s">
        <v>188</v>
      </c>
    </row>
    <row r="255" s="14" customFormat="1">
      <c r="A255" s="14"/>
      <c r="B255" s="235"/>
      <c r="C255" s="236"/>
      <c r="D255" s="226" t="s">
        <v>200</v>
      </c>
      <c r="E255" s="237" t="s">
        <v>19</v>
      </c>
      <c r="F255" s="238" t="s">
        <v>490</v>
      </c>
      <c r="G255" s="236"/>
      <c r="H255" s="239">
        <v>-9.2070000000000007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200</v>
      </c>
      <c r="AU255" s="245" t="s">
        <v>82</v>
      </c>
      <c r="AV255" s="14" t="s">
        <v>82</v>
      </c>
      <c r="AW255" s="14" t="s">
        <v>33</v>
      </c>
      <c r="AX255" s="14" t="s">
        <v>72</v>
      </c>
      <c r="AY255" s="245" t="s">
        <v>188</v>
      </c>
    </row>
    <row r="256" s="14" customFormat="1">
      <c r="A256" s="14"/>
      <c r="B256" s="235"/>
      <c r="C256" s="236"/>
      <c r="D256" s="226" t="s">
        <v>200</v>
      </c>
      <c r="E256" s="237" t="s">
        <v>19</v>
      </c>
      <c r="F256" s="238" t="s">
        <v>635</v>
      </c>
      <c r="G256" s="236"/>
      <c r="H256" s="239">
        <v>3.7210000000000001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200</v>
      </c>
      <c r="AU256" s="245" t="s">
        <v>82</v>
      </c>
      <c r="AV256" s="14" t="s">
        <v>82</v>
      </c>
      <c r="AW256" s="14" t="s">
        <v>33</v>
      </c>
      <c r="AX256" s="14" t="s">
        <v>72</v>
      </c>
      <c r="AY256" s="245" t="s">
        <v>188</v>
      </c>
    </row>
    <row r="257" s="14" customFormat="1">
      <c r="A257" s="14"/>
      <c r="B257" s="235"/>
      <c r="C257" s="236"/>
      <c r="D257" s="226" t="s">
        <v>200</v>
      </c>
      <c r="E257" s="237" t="s">
        <v>19</v>
      </c>
      <c r="F257" s="238" t="s">
        <v>636</v>
      </c>
      <c r="G257" s="236"/>
      <c r="H257" s="239">
        <v>-0.45000000000000001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200</v>
      </c>
      <c r="AU257" s="245" t="s">
        <v>82</v>
      </c>
      <c r="AV257" s="14" t="s">
        <v>82</v>
      </c>
      <c r="AW257" s="14" t="s">
        <v>33</v>
      </c>
      <c r="AX257" s="14" t="s">
        <v>72</v>
      </c>
      <c r="AY257" s="245" t="s">
        <v>188</v>
      </c>
    </row>
    <row r="258" s="14" customFormat="1">
      <c r="A258" s="14"/>
      <c r="B258" s="235"/>
      <c r="C258" s="236"/>
      <c r="D258" s="226" t="s">
        <v>200</v>
      </c>
      <c r="E258" s="237" t="s">
        <v>19</v>
      </c>
      <c r="F258" s="238" t="s">
        <v>835</v>
      </c>
      <c r="G258" s="236"/>
      <c r="H258" s="239">
        <v>5.8460000000000001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200</v>
      </c>
      <c r="AU258" s="245" t="s">
        <v>82</v>
      </c>
      <c r="AV258" s="14" t="s">
        <v>82</v>
      </c>
      <c r="AW258" s="14" t="s">
        <v>33</v>
      </c>
      <c r="AX258" s="14" t="s">
        <v>72</v>
      </c>
      <c r="AY258" s="245" t="s">
        <v>188</v>
      </c>
    </row>
    <row r="259" s="15" customFormat="1">
      <c r="A259" s="15"/>
      <c r="B259" s="246"/>
      <c r="C259" s="247"/>
      <c r="D259" s="226" t="s">
        <v>200</v>
      </c>
      <c r="E259" s="248" t="s">
        <v>19</v>
      </c>
      <c r="F259" s="249" t="s">
        <v>206</v>
      </c>
      <c r="G259" s="247"/>
      <c r="H259" s="250">
        <v>53.323999999999998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200</v>
      </c>
      <c r="AU259" s="256" t="s">
        <v>82</v>
      </c>
      <c r="AV259" s="15" t="s">
        <v>196</v>
      </c>
      <c r="AW259" s="15" t="s">
        <v>33</v>
      </c>
      <c r="AX259" s="15" t="s">
        <v>80</v>
      </c>
      <c r="AY259" s="256" t="s">
        <v>188</v>
      </c>
    </row>
    <row r="260" s="2" customFormat="1" ht="16.5" customHeight="1">
      <c r="A260" s="40"/>
      <c r="B260" s="41"/>
      <c r="C260" s="206" t="s">
        <v>471</v>
      </c>
      <c r="D260" s="206" t="s">
        <v>191</v>
      </c>
      <c r="E260" s="207" t="s">
        <v>493</v>
      </c>
      <c r="F260" s="208" t="s">
        <v>494</v>
      </c>
      <c r="G260" s="209" t="s">
        <v>194</v>
      </c>
      <c r="H260" s="210">
        <v>114.758</v>
      </c>
      <c r="I260" s="211"/>
      <c r="J260" s="212">
        <f>ROUND(I260*H260,2)</f>
        <v>0</v>
      </c>
      <c r="K260" s="208" t="s">
        <v>749</v>
      </c>
      <c r="L260" s="46"/>
      <c r="M260" s="213" t="s">
        <v>19</v>
      </c>
      <c r="N260" s="214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124</v>
      </c>
      <c r="AT260" s="217" t="s">
        <v>191</v>
      </c>
      <c r="AU260" s="217" t="s">
        <v>82</v>
      </c>
      <c r="AY260" s="19" t="s">
        <v>188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124</v>
      </c>
      <c r="BM260" s="217" t="s">
        <v>836</v>
      </c>
    </row>
    <row r="261" s="2" customFormat="1">
      <c r="A261" s="40"/>
      <c r="B261" s="41"/>
      <c r="C261" s="42"/>
      <c r="D261" s="219" t="s">
        <v>198</v>
      </c>
      <c r="E261" s="42"/>
      <c r="F261" s="220" t="s">
        <v>837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198</v>
      </c>
      <c r="AU261" s="19" t="s">
        <v>82</v>
      </c>
    </row>
    <row r="262" s="13" customFormat="1">
      <c r="A262" s="13"/>
      <c r="B262" s="224"/>
      <c r="C262" s="225"/>
      <c r="D262" s="226" t="s">
        <v>200</v>
      </c>
      <c r="E262" s="227" t="s">
        <v>19</v>
      </c>
      <c r="F262" s="228" t="s">
        <v>497</v>
      </c>
      <c r="G262" s="225"/>
      <c r="H262" s="227" t="s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200</v>
      </c>
      <c r="AU262" s="234" t="s">
        <v>82</v>
      </c>
      <c r="AV262" s="13" t="s">
        <v>80</v>
      </c>
      <c r="AW262" s="13" t="s">
        <v>33</v>
      </c>
      <c r="AX262" s="13" t="s">
        <v>72</v>
      </c>
      <c r="AY262" s="234" t="s">
        <v>188</v>
      </c>
    </row>
    <row r="263" s="14" customFormat="1">
      <c r="A263" s="14"/>
      <c r="B263" s="235"/>
      <c r="C263" s="236"/>
      <c r="D263" s="226" t="s">
        <v>200</v>
      </c>
      <c r="E263" s="237" t="s">
        <v>19</v>
      </c>
      <c r="F263" s="238" t="s">
        <v>838</v>
      </c>
      <c r="G263" s="236"/>
      <c r="H263" s="239">
        <v>59.249000000000002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200</v>
      </c>
      <c r="AU263" s="245" t="s">
        <v>82</v>
      </c>
      <c r="AV263" s="14" t="s">
        <v>82</v>
      </c>
      <c r="AW263" s="14" t="s">
        <v>33</v>
      </c>
      <c r="AX263" s="14" t="s">
        <v>72</v>
      </c>
      <c r="AY263" s="245" t="s">
        <v>188</v>
      </c>
    </row>
    <row r="264" s="13" customFormat="1">
      <c r="A264" s="13"/>
      <c r="B264" s="224"/>
      <c r="C264" s="225"/>
      <c r="D264" s="226" t="s">
        <v>200</v>
      </c>
      <c r="E264" s="227" t="s">
        <v>19</v>
      </c>
      <c r="F264" s="228" t="s">
        <v>499</v>
      </c>
      <c r="G264" s="225"/>
      <c r="H264" s="227" t="s">
        <v>19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200</v>
      </c>
      <c r="AU264" s="234" t="s">
        <v>82</v>
      </c>
      <c r="AV264" s="13" t="s">
        <v>80</v>
      </c>
      <c r="AW264" s="13" t="s">
        <v>33</v>
      </c>
      <c r="AX264" s="13" t="s">
        <v>72</v>
      </c>
      <c r="AY264" s="234" t="s">
        <v>188</v>
      </c>
    </row>
    <row r="265" s="14" customFormat="1">
      <c r="A265" s="14"/>
      <c r="B265" s="235"/>
      <c r="C265" s="236"/>
      <c r="D265" s="226" t="s">
        <v>200</v>
      </c>
      <c r="E265" s="237" t="s">
        <v>19</v>
      </c>
      <c r="F265" s="238" t="s">
        <v>839</v>
      </c>
      <c r="G265" s="236"/>
      <c r="H265" s="239">
        <v>55.509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200</v>
      </c>
      <c r="AU265" s="245" t="s">
        <v>82</v>
      </c>
      <c r="AV265" s="14" t="s">
        <v>82</v>
      </c>
      <c r="AW265" s="14" t="s">
        <v>33</v>
      </c>
      <c r="AX265" s="14" t="s">
        <v>72</v>
      </c>
      <c r="AY265" s="245" t="s">
        <v>188</v>
      </c>
    </row>
    <row r="266" s="15" customFormat="1">
      <c r="A266" s="15"/>
      <c r="B266" s="246"/>
      <c r="C266" s="247"/>
      <c r="D266" s="226" t="s">
        <v>200</v>
      </c>
      <c r="E266" s="248" t="s">
        <v>19</v>
      </c>
      <c r="F266" s="249" t="s">
        <v>206</v>
      </c>
      <c r="G266" s="247"/>
      <c r="H266" s="250">
        <v>114.75800000000001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200</v>
      </c>
      <c r="AU266" s="256" t="s">
        <v>82</v>
      </c>
      <c r="AV266" s="15" t="s">
        <v>196</v>
      </c>
      <c r="AW266" s="15" t="s">
        <v>33</v>
      </c>
      <c r="AX266" s="15" t="s">
        <v>80</v>
      </c>
      <c r="AY266" s="256" t="s">
        <v>188</v>
      </c>
    </row>
    <row r="267" s="2" customFormat="1" ht="24.15" customHeight="1">
      <c r="A267" s="40"/>
      <c r="B267" s="41"/>
      <c r="C267" s="206" t="s">
        <v>475</v>
      </c>
      <c r="D267" s="206" t="s">
        <v>191</v>
      </c>
      <c r="E267" s="207" t="s">
        <v>502</v>
      </c>
      <c r="F267" s="208" t="s">
        <v>503</v>
      </c>
      <c r="G267" s="209" t="s">
        <v>357</v>
      </c>
      <c r="H267" s="210">
        <v>39.780000000000001</v>
      </c>
      <c r="I267" s="211"/>
      <c r="J267" s="212">
        <f>ROUND(I267*H267,2)</f>
        <v>0</v>
      </c>
      <c r="K267" s="208" t="s">
        <v>749</v>
      </c>
      <c r="L267" s="46"/>
      <c r="M267" s="213" t="s">
        <v>19</v>
      </c>
      <c r="N267" s="214" t="s">
        <v>43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124</v>
      </c>
      <c r="AT267" s="217" t="s">
        <v>191</v>
      </c>
      <c r="AU267" s="217" t="s">
        <v>82</v>
      </c>
      <c r="AY267" s="19" t="s">
        <v>188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80</v>
      </c>
      <c r="BK267" s="218">
        <f>ROUND(I267*H267,2)</f>
        <v>0</v>
      </c>
      <c r="BL267" s="19" t="s">
        <v>124</v>
      </c>
      <c r="BM267" s="217" t="s">
        <v>840</v>
      </c>
    </row>
    <row r="268" s="2" customFormat="1">
      <c r="A268" s="40"/>
      <c r="B268" s="41"/>
      <c r="C268" s="42"/>
      <c r="D268" s="219" t="s">
        <v>198</v>
      </c>
      <c r="E268" s="42"/>
      <c r="F268" s="220" t="s">
        <v>841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198</v>
      </c>
      <c r="AU268" s="19" t="s">
        <v>82</v>
      </c>
    </row>
    <row r="269" s="13" customFormat="1">
      <c r="A269" s="13"/>
      <c r="B269" s="224"/>
      <c r="C269" s="225"/>
      <c r="D269" s="226" t="s">
        <v>200</v>
      </c>
      <c r="E269" s="227" t="s">
        <v>19</v>
      </c>
      <c r="F269" s="228" t="s">
        <v>506</v>
      </c>
      <c r="G269" s="225"/>
      <c r="H269" s="227" t="s">
        <v>19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200</v>
      </c>
      <c r="AU269" s="234" t="s">
        <v>82</v>
      </c>
      <c r="AV269" s="13" t="s">
        <v>80</v>
      </c>
      <c r="AW269" s="13" t="s">
        <v>33</v>
      </c>
      <c r="AX269" s="13" t="s">
        <v>72</v>
      </c>
      <c r="AY269" s="234" t="s">
        <v>188</v>
      </c>
    </row>
    <row r="270" s="14" customFormat="1">
      <c r="A270" s="14"/>
      <c r="B270" s="235"/>
      <c r="C270" s="236"/>
      <c r="D270" s="226" t="s">
        <v>200</v>
      </c>
      <c r="E270" s="237" t="s">
        <v>19</v>
      </c>
      <c r="F270" s="238" t="s">
        <v>507</v>
      </c>
      <c r="G270" s="236"/>
      <c r="H270" s="239">
        <v>39.780000000000001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200</v>
      </c>
      <c r="AU270" s="245" t="s">
        <v>82</v>
      </c>
      <c r="AV270" s="14" t="s">
        <v>82</v>
      </c>
      <c r="AW270" s="14" t="s">
        <v>33</v>
      </c>
      <c r="AX270" s="14" t="s">
        <v>80</v>
      </c>
      <c r="AY270" s="245" t="s">
        <v>188</v>
      </c>
    </row>
    <row r="271" s="2" customFormat="1" ht="16.5" customHeight="1">
      <c r="A271" s="40"/>
      <c r="B271" s="41"/>
      <c r="C271" s="257" t="s">
        <v>482</v>
      </c>
      <c r="D271" s="257" t="s">
        <v>300</v>
      </c>
      <c r="E271" s="258" t="s">
        <v>511</v>
      </c>
      <c r="F271" s="259" t="s">
        <v>512</v>
      </c>
      <c r="G271" s="260" t="s">
        <v>357</v>
      </c>
      <c r="H271" s="261">
        <v>47.735999999999997</v>
      </c>
      <c r="I271" s="262"/>
      <c r="J271" s="263">
        <f>ROUND(I271*H271,2)</f>
        <v>0</v>
      </c>
      <c r="K271" s="259" t="s">
        <v>749</v>
      </c>
      <c r="L271" s="264"/>
      <c r="M271" s="265" t="s">
        <v>19</v>
      </c>
      <c r="N271" s="266" t="s">
        <v>43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303</v>
      </c>
      <c r="AT271" s="217" t="s">
        <v>300</v>
      </c>
      <c r="AU271" s="217" t="s">
        <v>82</v>
      </c>
      <c r="AY271" s="19" t="s">
        <v>188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80</v>
      </c>
      <c r="BK271" s="218">
        <f>ROUND(I271*H271,2)</f>
        <v>0</v>
      </c>
      <c r="BL271" s="19" t="s">
        <v>124</v>
      </c>
      <c r="BM271" s="217" t="s">
        <v>842</v>
      </c>
    </row>
    <row r="272" s="14" customFormat="1">
      <c r="A272" s="14"/>
      <c r="B272" s="235"/>
      <c r="C272" s="236"/>
      <c r="D272" s="226" t="s">
        <v>200</v>
      </c>
      <c r="E272" s="236"/>
      <c r="F272" s="238" t="s">
        <v>643</v>
      </c>
      <c r="G272" s="236"/>
      <c r="H272" s="239">
        <v>47.735999999999997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200</v>
      </c>
      <c r="AU272" s="245" t="s">
        <v>82</v>
      </c>
      <c r="AV272" s="14" t="s">
        <v>82</v>
      </c>
      <c r="AW272" s="14" t="s">
        <v>4</v>
      </c>
      <c r="AX272" s="14" t="s">
        <v>80</v>
      </c>
      <c r="AY272" s="245" t="s">
        <v>188</v>
      </c>
    </row>
    <row r="273" s="2" customFormat="1" ht="24.15" customHeight="1">
      <c r="A273" s="40"/>
      <c r="B273" s="41"/>
      <c r="C273" s="206" t="s">
        <v>492</v>
      </c>
      <c r="D273" s="206" t="s">
        <v>191</v>
      </c>
      <c r="E273" s="207" t="s">
        <v>516</v>
      </c>
      <c r="F273" s="208" t="s">
        <v>517</v>
      </c>
      <c r="G273" s="209" t="s">
        <v>194</v>
      </c>
      <c r="H273" s="210">
        <v>14.642</v>
      </c>
      <c r="I273" s="211"/>
      <c r="J273" s="212">
        <f>ROUND(I273*H273,2)</f>
        <v>0</v>
      </c>
      <c r="K273" s="208" t="s">
        <v>749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124</v>
      </c>
      <c r="AT273" s="217" t="s">
        <v>191</v>
      </c>
      <c r="AU273" s="217" t="s">
        <v>82</v>
      </c>
      <c r="AY273" s="19" t="s">
        <v>188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124</v>
      </c>
      <c r="BM273" s="217" t="s">
        <v>843</v>
      </c>
    </row>
    <row r="274" s="2" customFormat="1">
      <c r="A274" s="40"/>
      <c r="B274" s="41"/>
      <c r="C274" s="42"/>
      <c r="D274" s="219" t="s">
        <v>198</v>
      </c>
      <c r="E274" s="42"/>
      <c r="F274" s="220" t="s">
        <v>844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198</v>
      </c>
      <c r="AU274" s="19" t="s">
        <v>82</v>
      </c>
    </row>
    <row r="275" s="13" customFormat="1">
      <c r="A275" s="13"/>
      <c r="B275" s="224"/>
      <c r="C275" s="225"/>
      <c r="D275" s="226" t="s">
        <v>200</v>
      </c>
      <c r="E275" s="227" t="s">
        <v>19</v>
      </c>
      <c r="F275" s="228" t="s">
        <v>506</v>
      </c>
      <c r="G275" s="225"/>
      <c r="H275" s="227" t="s">
        <v>19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200</v>
      </c>
      <c r="AU275" s="234" t="s">
        <v>82</v>
      </c>
      <c r="AV275" s="13" t="s">
        <v>80</v>
      </c>
      <c r="AW275" s="13" t="s">
        <v>33</v>
      </c>
      <c r="AX275" s="13" t="s">
        <v>72</v>
      </c>
      <c r="AY275" s="234" t="s">
        <v>188</v>
      </c>
    </row>
    <row r="276" s="14" customFormat="1">
      <c r="A276" s="14"/>
      <c r="B276" s="235"/>
      <c r="C276" s="236"/>
      <c r="D276" s="226" t="s">
        <v>200</v>
      </c>
      <c r="E276" s="237" t="s">
        <v>19</v>
      </c>
      <c r="F276" s="238" t="s">
        <v>520</v>
      </c>
      <c r="G276" s="236"/>
      <c r="H276" s="239">
        <v>14.642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200</v>
      </c>
      <c r="AU276" s="245" t="s">
        <v>82</v>
      </c>
      <c r="AV276" s="14" t="s">
        <v>82</v>
      </c>
      <c r="AW276" s="14" t="s">
        <v>33</v>
      </c>
      <c r="AX276" s="14" t="s">
        <v>80</v>
      </c>
      <c r="AY276" s="245" t="s">
        <v>188</v>
      </c>
    </row>
    <row r="277" s="2" customFormat="1" ht="16.5" customHeight="1">
      <c r="A277" s="40"/>
      <c r="B277" s="41"/>
      <c r="C277" s="257" t="s">
        <v>501</v>
      </c>
      <c r="D277" s="257" t="s">
        <v>300</v>
      </c>
      <c r="E277" s="258" t="s">
        <v>523</v>
      </c>
      <c r="F277" s="259" t="s">
        <v>524</v>
      </c>
      <c r="G277" s="260" t="s">
        <v>194</v>
      </c>
      <c r="H277" s="261">
        <v>17.57</v>
      </c>
      <c r="I277" s="262"/>
      <c r="J277" s="263">
        <f>ROUND(I277*H277,2)</f>
        <v>0</v>
      </c>
      <c r="K277" s="259" t="s">
        <v>749</v>
      </c>
      <c r="L277" s="264"/>
      <c r="M277" s="265" t="s">
        <v>19</v>
      </c>
      <c r="N277" s="266" t="s">
        <v>43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303</v>
      </c>
      <c r="AT277" s="217" t="s">
        <v>300</v>
      </c>
      <c r="AU277" s="217" t="s">
        <v>82</v>
      </c>
      <c r="AY277" s="19" t="s">
        <v>188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80</v>
      </c>
      <c r="BK277" s="218">
        <f>ROUND(I277*H277,2)</f>
        <v>0</v>
      </c>
      <c r="BL277" s="19" t="s">
        <v>124</v>
      </c>
      <c r="BM277" s="217" t="s">
        <v>845</v>
      </c>
    </row>
    <row r="278" s="14" customFormat="1">
      <c r="A278" s="14"/>
      <c r="B278" s="235"/>
      <c r="C278" s="236"/>
      <c r="D278" s="226" t="s">
        <v>200</v>
      </c>
      <c r="E278" s="236"/>
      <c r="F278" s="238" t="s">
        <v>646</v>
      </c>
      <c r="G278" s="236"/>
      <c r="H278" s="239">
        <v>17.57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200</v>
      </c>
      <c r="AU278" s="245" t="s">
        <v>82</v>
      </c>
      <c r="AV278" s="14" t="s">
        <v>82</v>
      </c>
      <c r="AW278" s="14" t="s">
        <v>4</v>
      </c>
      <c r="AX278" s="14" t="s">
        <v>80</v>
      </c>
      <c r="AY278" s="245" t="s">
        <v>188</v>
      </c>
    </row>
    <row r="279" s="2" customFormat="1" ht="16.5" customHeight="1">
      <c r="A279" s="40"/>
      <c r="B279" s="41"/>
      <c r="C279" s="206" t="s">
        <v>510</v>
      </c>
      <c r="D279" s="206" t="s">
        <v>191</v>
      </c>
      <c r="E279" s="207" t="s">
        <v>528</v>
      </c>
      <c r="F279" s="208" t="s">
        <v>529</v>
      </c>
      <c r="G279" s="209" t="s">
        <v>194</v>
      </c>
      <c r="H279" s="210">
        <v>114.758</v>
      </c>
      <c r="I279" s="211"/>
      <c r="J279" s="212">
        <f>ROUND(I279*H279,2)</f>
        <v>0</v>
      </c>
      <c r="K279" s="208" t="s">
        <v>749</v>
      </c>
      <c r="L279" s="46"/>
      <c r="M279" s="213" t="s">
        <v>19</v>
      </c>
      <c r="N279" s="214" t="s">
        <v>43</v>
      </c>
      <c r="O279" s="86"/>
      <c r="P279" s="215">
        <f>O279*H279</f>
        <v>0</v>
      </c>
      <c r="Q279" s="215">
        <v>0.00020000000000000001</v>
      </c>
      <c r="R279" s="215">
        <f>Q279*H279</f>
        <v>0.022951599999999999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124</v>
      </c>
      <c r="AT279" s="217" t="s">
        <v>191</v>
      </c>
      <c r="AU279" s="217" t="s">
        <v>82</v>
      </c>
      <c r="AY279" s="19" t="s">
        <v>188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124</v>
      </c>
      <c r="BM279" s="217" t="s">
        <v>846</v>
      </c>
    </row>
    <row r="280" s="2" customFormat="1">
      <c r="A280" s="40"/>
      <c r="B280" s="41"/>
      <c r="C280" s="42"/>
      <c r="D280" s="219" t="s">
        <v>198</v>
      </c>
      <c r="E280" s="42"/>
      <c r="F280" s="220" t="s">
        <v>847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198</v>
      </c>
      <c r="AU280" s="19" t="s">
        <v>82</v>
      </c>
    </row>
    <row r="281" s="2" customFormat="1" ht="24.15" customHeight="1">
      <c r="A281" s="40"/>
      <c r="B281" s="41"/>
      <c r="C281" s="206" t="s">
        <v>515</v>
      </c>
      <c r="D281" s="206" t="s">
        <v>191</v>
      </c>
      <c r="E281" s="207" t="s">
        <v>533</v>
      </c>
      <c r="F281" s="208" t="s">
        <v>534</v>
      </c>
      <c r="G281" s="209" t="s">
        <v>194</v>
      </c>
      <c r="H281" s="210">
        <v>114.758</v>
      </c>
      <c r="I281" s="211"/>
      <c r="J281" s="212">
        <f>ROUND(I281*H281,2)</f>
        <v>0</v>
      </c>
      <c r="K281" s="208" t="s">
        <v>749</v>
      </c>
      <c r="L281" s="46"/>
      <c r="M281" s="213" t="s">
        <v>19</v>
      </c>
      <c r="N281" s="214" t="s">
        <v>43</v>
      </c>
      <c r="O281" s="86"/>
      <c r="P281" s="215">
        <f>O281*H281</f>
        <v>0</v>
      </c>
      <c r="Q281" s="215">
        <v>0.00025999999999999998</v>
      </c>
      <c r="R281" s="215">
        <f>Q281*H281</f>
        <v>0.029837079999999995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124</v>
      </c>
      <c r="AT281" s="217" t="s">
        <v>191</v>
      </c>
      <c r="AU281" s="217" t="s">
        <v>82</v>
      </c>
      <c r="AY281" s="19" t="s">
        <v>188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124</v>
      </c>
      <c r="BM281" s="217" t="s">
        <v>848</v>
      </c>
    </row>
    <row r="282" s="2" customFormat="1">
      <c r="A282" s="40"/>
      <c r="B282" s="41"/>
      <c r="C282" s="42"/>
      <c r="D282" s="219" t="s">
        <v>198</v>
      </c>
      <c r="E282" s="42"/>
      <c r="F282" s="220" t="s">
        <v>849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198</v>
      </c>
      <c r="AU282" s="19" t="s">
        <v>82</v>
      </c>
    </row>
    <row r="283" s="2" customFormat="1" ht="24.15" customHeight="1">
      <c r="A283" s="40"/>
      <c r="B283" s="41"/>
      <c r="C283" s="206" t="s">
        <v>522</v>
      </c>
      <c r="D283" s="206" t="s">
        <v>191</v>
      </c>
      <c r="E283" s="207" t="s">
        <v>538</v>
      </c>
      <c r="F283" s="208" t="s">
        <v>539</v>
      </c>
      <c r="G283" s="209" t="s">
        <v>194</v>
      </c>
      <c r="H283" s="210">
        <v>114.758</v>
      </c>
      <c r="I283" s="211"/>
      <c r="J283" s="212">
        <f>ROUND(I283*H283,2)</f>
        <v>0</v>
      </c>
      <c r="K283" s="208" t="s">
        <v>749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2.0000000000000002E-05</v>
      </c>
      <c r="R283" s="215">
        <f>Q283*H283</f>
        <v>0.0022951600000000001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124</v>
      </c>
      <c r="AT283" s="217" t="s">
        <v>191</v>
      </c>
      <c r="AU283" s="217" t="s">
        <v>82</v>
      </c>
      <c r="AY283" s="19" t="s">
        <v>188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124</v>
      </c>
      <c r="BM283" s="217" t="s">
        <v>850</v>
      </c>
    </row>
    <row r="284" s="2" customFormat="1">
      <c r="A284" s="40"/>
      <c r="B284" s="41"/>
      <c r="C284" s="42"/>
      <c r="D284" s="219" t="s">
        <v>198</v>
      </c>
      <c r="E284" s="42"/>
      <c r="F284" s="220" t="s">
        <v>851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198</v>
      </c>
      <c r="AU284" s="19" t="s">
        <v>82</v>
      </c>
    </row>
    <row r="285" s="12" customFormat="1" ht="25.92" customHeight="1">
      <c r="A285" s="12"/>
      <c r="B285" s="190"/>
      <c r="C285" s="191"/>
      <c r="D285" s="192" t="s">
        <v>71</v>
      </c>
      <c r="E285" s="193" t="s">
        <v>542</v>
      </c>
      <c r="F285" s="193" t="s">
        <v>543</v>
      </c>
      <c r="G285" s="191"/>
      <c r="H285" s="191"/>
      <c r="I285" s="194"/>
      <c r="J285" s="195">
        <f>BK285</f>
        <v>0</v>
      </c>
      <c r="K285" s="191"/>
      <c r="L285" s="196"/>
      <c r="M285" s="197"/>
      <c r="N285" s="198"/>
      <c r="O285" s="198"/>
      <c r="P285" s="199">
        <f>P286</f>
        <v>0</v>
      </c>
      <c r="Q285" s="198"/>
      <c r="R285" s="199">
        <f>R286</f>
        <v>0</v>
      </c>
      <c r="S285" s="198"/>
      <c r="T285" s="200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1" t="s">
        <v>231</v>
      </c>
      <c r="AT285" s="202" t="s">
        <v>71</v>
      </c>
      <c r="AU285" s="202" t="s">
        <v>72</v>
      </c>
      <c r="AY285" s="201" t="s">
        <v>188</v>
      </c>
      <c r="BK285" s="203">
        <f>BK286</f>
        <v>0</v>
      </c>
    </row>
    <row r="286" s="12" customFormat="1" ht="22.8" customHeight="1">
      <c r="A286" s="12"/>
      <c r="B286" s="190"/>
      <c r="C286" s="191"/>
      <c r="D286" s="192" t="s">
        <v>71</v>
      </c>
      <c r="E286" s="204" t="s">
        <v>544</v>
      </c>
      <c r="F286" s="204" t="s">
        <v>545</v>
      </c>
      <c r="G286" s="191"/>
      <c r="H286" s="191"/>
      <c r="I286" s="194"/>
      <c r="J286" s="205">
        <f>BK286</f>
        <v>0</v>
      </c>
      <c r="K286" s="191"/>
      <c r="L286" s="196"/>
      <c r="M286" s="197"/>
      <c r="N286" s="198"/>
      <c r="O286" s="198"/>
      <c r="P286" s="199">
        <f>SUM(P287:P289)</f>
        <v>0</v>
      </c>
      <c r="Q286" s="198"/>
      <c r="R286" s="199">
        <f>SUM(R287:R289)</f>
        <v>0</v>
      </c>
      <c r="S286" s="198"/>
      <c r="T286" s="200">
        <f>SUM(T287:T289)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1" t="s">
        <v>231</v>
      </c>
      <c r="AT286" s="202" t="s">
        <v>71</v>
      </c>
      <c r="AU286" s="202" t="s">
        <v>80</v>
      </c>
      <c r="AY286" s="201" t="s">
        <v>188</v>
      </c>
      <c r="BK286" s="203">
        <f>SUM(BK287:BK289)</f>
        <v>0</v>
      </c>
    </row>
    <row r="287" s="2" customFormat="1" ht="16.5" customHeight="1">
      <c r="A287" s="40"/>
      <c r="B287" s="41"/>
      <c r="C287" s="206" t="s">
        <v>527</v>
      </c>
      <c r="D287" s="206" t="s">
        <v>191</v>
      </c>
      <c r="E287" s="207" t="s">
        <v>650</v>
      </c>
      <c r="F287" s="208" t="s">
        <v>651</v>
      </c>
      <c r="G287" s="209" t="s">
        <v>478</v>
      </c>
      <c r="H287" s="210">
        <v>1</v>
      </c>
      <c r="I287" s="211"/>
      <c r="J287" s="212">
        <f>ROUND(I287*H287,2)</f>
        <v>0</v>
      </c>
      <c r="K287" s="208" t="s">
        <v>19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196</v>
      </c>
      <c r="AT287" s="217" t="s">
        <v>191</v>
      </c>
      <c r="AU287" s="217" t="s">
        <v>82</v>
      </c>
      <c r="AY287" s="19" t="s">
        <v>188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196</v>
      </c>
      <c r="BM287" s="217" t="s">
        <v>852</v>
      </c>
    </row>
    <row r="288" s="2" customFormat="1" ht="16.5" customHeight="1">
      <c r="A288" s="40"/>
      <c r="B288" s="41"/>
      <c r="C288" s="206" t="s">
        <v>532</v>
      </c>
      <c r="D288" s="206" t="s">
        <v>191</v>
      </c>
      <c r="E288" s="207" t="s">
        <v>653</v>
      </c>
      <c r="F288" s="208" t="s">
        <v>654</v>
      </c>
      <c r="G288" s="209" t="s">
        <v>478</v>
      </c>
      <c r="H288" s="210">
        <v>1</v>
      </c>
      <c r="I288" s="211"/>
      <c r="J288" s="212">
        <f>ROUND(I288*H288,2)</f>
        <v>0</v>
      </c>
      <c r="K288" s="208" t="s">
        <v>19</v>
      </c>
      <c r="L288" s="46"/>
      <c r="M288" s="213" t="s">
        <v>19</v>
      </c>
      <c r="N288" s="214" t="s">
        <v>43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196</v>
      </c>
      <c r="AT288" s="217" t="s">
        <v>191</v>
      </c>
      <c r="AU288" s="217" t="s">
        <v>82</v>
      </c>
      <c r="AY288" s="19" t="s">
        <v>188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80</v>
      </c>
      <c r="BK288" s="218">
        <f>ROUND(I288*H288,2)</f>
        <v>0</v>
      </c>
      <c r="BL288" s="19" t="s">
        <v>196</v>
      </c>
      <c r="BM288" s="217" t="s">
        <v>853</v>
      </c>
    </row>
    <row r="289" s="2" customFormat="1" ht="21.75" customHeight="1">
      <c r="A289" s="40"/>
      <c r="B289" s="41"/>
      <c r="C289" s="206" t="s">
        <v>537</v>
      </c>
      <c r="D289" s="206" t="s">
        <v>191</v>
      </c>
      <c r="E289" s="207" t="s">
        <v>547</v>
      </c>
      <c r="F289" s="208" t="s">
        <v>548</v>
      </c>
      <c r="G289" s="209" t="s">
        <v>478</v>
      </c>
      <c r="H289" s="210">
        <v>1</v>
      </c>
      <c r="I289" s="211"/>
      <c r="J289" s="212">
        <f>ROUND(I289*H289,2)</f>
        <v>0</v>
      </c>
      <c r="K289" s="208" t="s">
        <v>19</v>
      </c>
      <c r="L289" s="46"/>
      <c r="M289" s="268" t="s">
        <v>19</v>
      </c>
      <c r="N289" s="269" t="s">
        <v>43</v>
      </c>
      <c r="O289" s="270"/>
      <c r="P289" s="271">
        <f>O289*H289</f>
        <v>0</v>
      </c>
      <c r="Q289" s="271">
        <v>0</v>
      </c>
      <c r="R289" s="271">
        <f>Q289*H289</f>
        <v>0</v>
      </c>
      <c r="S289" s="271">
        <v>0</v>
      </c>
      <c r="T289" s="272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196</v>
      </c>
      <c r="AT289" s="217" t="s">
        <v>191</v>
      </c>
      <c r="AU289" s="217" t="s">
        <v>82</v>
      </c>
      <c r="AY289" s="19" t="s">
        <v>188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80</v>
      </c>
      <c r="BK289" s="218">
        <f>ROUND(I289*H289,2)</f>
        <v>0</v>
      </c>
      <c r="BL289" s="19" t="s">
        <v>196</v>
      </c>
      <c r="BM289" s="217" t="s">
        <v>854</v>
      </c>
    </row>
    <row r="290" s="2" customFormat="1" ht="6.96" customHeight="1">
      <c r="A290" s="40"/>
      <c r="B290" s="61"/>
      <c r="C290" s="62"/>
      <c r="D290" s="62"/>
      <c r="E290" s="62"/>
      <c r="F290" s="62"/>
      <c r="G290" s="62"/>
      <c r="H290" s="62"/>
      <c r="I290" s="62"/>
      <c r="J290" s="62"/>
      <c r="K290" s="62"/>
      <c r="L290" s="46"/>
      <c r="M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</sheetData>
  <sheetProtection sheet="1" autoFilter="0" formatColumns="0" formatRows="0" objects="1" scenarios="1" spinCount="100000" saltValue="fG7TEIO0ludekb9pKMRwlgG/Az5jaNQtqjIQasC23f0GRMVEZOvW7HyC8z37ENEQybZ5gdegNJspsZvWgYl98A==" hashValue="gYMeLpvCZ1fNfxsMfn0Ms91tzx/rkHBz4FF8zi/EtakGgk7Kt56rVYiQpwjRc+RphICjSVAYoL+TR8DIk/yV8A==" algorithmName="SHA-512" password="80EB"/>
  <autoFilter ref="C91:K28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612325411"/>
    <hyperlink ref="F105" r:id="rId2" display="https://podminky.urs.cz/item/CS_URS_2024_01/612325412"/>
    <hyperlink ref="F112" r:id="rId3" display="https://podminky.urs.cz/item/CS_URS_2024_01/612131121"/>
    <hyperlink ref="F119" r:id="rId4" display="https://podminky.urs.cz/item/CS_URS_2024_01/612311131"/>
    <hyperlink ref="F123" r:id="rId5" display="https://podminky.urs.cz/item/CS_URS_2022_01/978013121"/>
    <hyperlink ref="F132" r:id="rId6" display="https://podminky.urs.cz/item/CS_URS_2022_01/978013141"/>
    <hyperlink ref="F141" r:id="rId7" display="https://podminky.urs.cz/item/CS_URS_2022_01/949101111"/>
    <hyperlink ref="F147" r:id="rId8" display="https://podminky.urs.cz/item/CS_URS_2022_01/952901111"/>
    <hyperlink ref="F151" r:id="rId9" display="https://podminky.urs.cz/item/CS_URS_2022_01/997002611"/>
    <hyperlink ref="F153" r:id="rId10" display="https://podminky.urs.cz/item/CS_URS_2022_01/997013212"/>
    <hyperlink ref="F155" r:id="rId11" display="https://podminky.urs.cz/item/CS_URS_2022_01/997013501"/>
    <hyperlink ref="F157" r:id="rId12" display="https://podminky.urs.cz/item/CS_URS_2022_01/997013509"/>
    <hyperlink ref="F160" r:id="rId13" display="https://podminky.urs.cz/item/CS_URS_2022_01/997013631"/>
    <hyperlink ref="F163" r:id="rId14" display="https://podminky.urs.cz/item/CS_URS_2022_01/998018002"/>
    <hyperlink ref="F167" r:id="rId15" display="https://podminky.urs.cz/item/CS_URS_2022_01/763131411"/>
    <hyperlink ref="F171" r:id="rId16" display="https://podminky.urs.cz/item/CS_URS_2022_01/998763402"/>
    <hyperlink ref="F175" r:id="rId17" display="https://podminky.urs.cz/item/CS_URS_2022_01/766691914"/>
    <hyperlink ref="F177" r:id="rId18" display="https://podminky.urs.cz/item/CS_URS_2024_01/766660002"/>
    <hyperlink ref="F180" r:id="rId19" display="https://podminky.urs.cz/item/CS_URS_2022_01/766660729"/>
    <hyperlink ref="F183" r:id="rId20" display="https://podminky.urs.cz/item/CS_URS_2022_01/766660728"/>
    <hyperlink ref="F186" r:id="rId21" display="https://podminky.urs.cz/item/CS_URS_2022_01/998766202"/>
    <hyperlink ref="F189" r:id="rId22" display="https://podminky.urs.cz/item/CS_URS_2022_01/776201811"/>
    <hyperlink ref="F195" r:id="rId23" display="https://podminky.urs.cz/item/CS_URS_2022_01/776410811"/>
    <hyperlink ref="F198" r:id="rId24" display="https://podminky.urs.cz/item/CS_URS_2022_01/776111117"/>
    <hyperlink ref="F200" r:id="rId25" display="https://podminky.urs.cz/item/CS_URS_2022_01/776111311"/>
    <hyperlink ref="F202" r:id="rId26" display="https://podminky.urs.cz/item/CS_URS_2022_01/776121112"/>
    <hyperlink ref="F209" r:id="rId27" display="https://podminky.urs.cz/item/CS_URS_2022_01/776141113"/>
    <hyperlink ref="F211" r:id="rId28" display="https://podminky.urs.cz/item/CS_URS_2024_01/776231111"/>
    <hyperlink ref="F215" r:id="rId29" display="https://podminky.urs.cz/item/CS_URS_2022_01/776411111"/>
    <hyperlink ref="F219" r:id="rId30" display="https://podminky.urs.cz/item/CS_URS_2022_01/776421312"/>
    <hyperlink ref="F223" r:id="rId31" display="https://podminky.urs.cz/item/CS_URS_2022_01/998776202"/>
    <hyperlink ref="F226" r:id="rId32" display="https://podminky.urs.cz/item/CS_URS_2022_01/783306801"/>
    <hyperlink ref="F230" r:id="rId33" display="https://podminky.urs.cz/item/CS_URS_2022_01/783315101"/>
    <hyperlink ref="F232" r:id="rId34" display="https://podminky.urs.cz/item/CS_URS_2022_01/783317101"/>
    <hyperlink ref="F234" r:id="rId35" display="https://podminky.urs.cz/item/CS_URS_2024_01/783806805"/>
    <hyperlink ref="F242" r:id="rId36" display="https://podminky.urs.cz/item/CS_URS_2022_01/783801403"/>
    <hyperlink ref="F251" r:id="rId37" display="https://podminky.urs.cz/item/CS_URS_2022_01/784121001"/>
    <hyperlink ref="F261" r:id="rId38" display="https://podminky.urs.cz/item/CS_URS_2022_01/784111001"/>
    <hyperlink ref="F268" r:id="rId39" display="https://podminky.urs.cz/item/CS_URS_2022_01/784171001"/>
    <hyperlink ref="F274" r:id="rId40" display="https://podminky.urs.cz/item/CS_URS_2022_01/784171111"/>
    <hyperlink ref="F280" r:id="rId41" display="https://podminky.urs.cz/item/CS_URS_2022_01/784181121"/>
    <hyperlink ref="F282" r:id="rId42" display="https://podminky.urs.cz/item/CS_URS_2022_01/784211101"/>
    <hyperlink ref="F284" r:id="rId43" display="https://podminky.urs.cz/item/CS_URS_2022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855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ROUND((SUM(BE92:BE244)),  2)</f>
        <v>0</v>
      </c>
      <c r="G33" s="40"/>
      <c r="H33" s="40"/>
      <c r="I33" s="150">
        <v>0.20999999999999999</v>
      </c>
      <c r="J33" s="149">
        <f>ROUND(((SUM(BE92:BE244))*I33),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ROUND((SUM(BF92:BF244)),  2)</f>
        <v>0</v>
      </c>
      <c r="G34" s="40"/>
      <c r="H34" s="40"/>
      <c r="I34" s="150">
        <v>0.14999999999999999</v>
      </c>
      <c r="J34" s="149">
        <f>ROUND(((SUM(BF92:BF244))*I34),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ROUND((SUM(BG92:BG244)),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ROUND((SUM(BH92:BH244)),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ROUND((SUM(BI92:BI244)),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m.č. 207 -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160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161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162</v>
      </c>
      <c r="E62" s="176"/>
      <c r="F62" s="176"/>
      <c r="G62" s="176"/>
      <c r="H62" s="176"/>
      <c r="I62" s="176"/>
      <c r="J62" s="177">
        <f>J109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163</v>
      </c>
      <c r="E63" s="176"/>
      <c r="F63" s="176"/>
      <c r="G63" s="176"/>
      <c r="H63" s="176"/>
      <c r="I63" s="176"/>
      <c r="J63" s="177">
        <f>J124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164</v>
      </c>
      <c r="E64" s="176"/>
      <c r="F64" s="176"/>
      <c r="G64" s="176"/>
      <c r="H64" s="176"/>
      <c r="I64" s="176"/>
      <c r="J64" s="177">
        <f>J136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165</v>
      </c>
      <c r="E65" s="170"/>
      <c r="F65" s="170"/>
      <c r="G65" s="170"/>
      <c r="H65" s="170"/>
      <c r="I65" s="170"/>
      <c r="J65" s="171">
        <f>J139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166</v>
      </c>
      <c r="E66" s="176"/>
      <c r="F66" s="176"/>
      <c r="G66" s="176"/>
      <c r="H66" s="176"/>
      <c r="I66" s="176"/>
      <c r="J66" s="177">
        <f>J140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167</v>
      </c>
      <c r="E67" s="176"/>
      <c r="F67" s="176"/>
      <c r="G67" s="176"/>
      <c r="H67" s="176"/>
      <c r="I67" s="176"/>
      <c r="J67" s="177">
        <f>J146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168</v>
      </c>
      <c r="E68" s="176"/>
      <c r="F68" s="176"/>
      <c r="G68" s="176"/>
      <c r="H68" s="176"/>
      <c r="I68" s="176"/>
      <c r="J68" s="177">
        <f>J161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169</v>
      </c>
      <c r="E69" s="176"/>
      <c r="F69" s="176"/>
      <c r="G69" s="176"/>
      <c r="H69" s="176"/>
      <c r="I69" s="176"/>
      <c r="J69" s="177">
        <f>J195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170</v>
      </c>
      <c r="E70" s="176"/>
      <c r="F70" s="176"/>
      <c r="G70" s="176"/>
      <c r="H70" s="176"/>
      <c r="I70" s="176"/>
      <c r="J70" s="177">
        <f>J206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171</v>
      </c>
      <c r="E71" s="170"/>
      <c r="F71" s="170"/>
      <c r="G71" s="170"/>
      <c r="H71" s="170"/>
      <c r="I71" s="170"/>
      <c r="J71" s="171">
        <f>J240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172</v>
      </c>
      <c r="E72" s="176"/>
      <c r="F72" s="176"/>
      <c r="G72" s="176"/>
      <c r="H72" s="176"/>
      <c r="I72" s="176"/>
      <c r="J72" s="177">
        <f>J241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ZŠ Pionýrů, Sokolov - Oprava elektroinstalace učeben v 2.NP 2. stupně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05 - m.č. 207 - stavební část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Sokolov, Pionýrů 1614</v>
      </c>
      <c r="G86" s="42"/>
      <c r="H86" s="42"/>
      <c r="I86" s="34" t="s">
        <v>23</v>
      </c>
      <c r="J86" s="74" t="str">
        <f>IF(J12="","",J12)</f>
        <v>8. 2. 2024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Město Sokolov</v>
      </c>
      <c r="G88" s="42"/>
      <c r="H88" s="42"/>
      <c r="I88" s="34" t="s">
        <v>31</v>
      </c>
      <c r="J88" s="38" t="str">
        <f>E21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Michal Kubelka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174</v>
      </c>
      <c r="D91" s="182" t="s">
        <v>57</v>
      </c>
      <c r="E91" s="182" t="s">
        <v>53</v>
      </c>
      <c r="F91" s="182" t="s">
        <v>54</v>
      </c>
      <c r="G91" s="182" t="s">
        <v>175</v>
      </c>
      <c r="H91" s="182" t="s">
        <v>176</v>
      </c>
      <c r="I91" s="182" t="s">
        <v>177</v>
      </c>
      <c r="J91" s="182" t="s">
        <v>158</v>
      </c>
      <c r="K91" s="183" t="s">
        <v>178</v>
      </c>
      <c r="L91" s="184"/>
      <c r="M91" s="94" t="s">
        <v>19</v>
      </c>
      <c r="N91" s="95" t="s">
        <v>42</v>
      </c>
      <c r="O91" s="95" t="s">
        <v>179</v>
      </c>
      <c r="P91" s="95" t="s">
        <v>180</v>
      </c>
      <c r="Q91" s="95" t="s">
        <v>181</v>
      </c>
      <c r="R91" s="95" t="s">
        <v>182</v>
      </c>
      <c r="S91" s="95" t="s">
        <v>183</v>
      </c>
      <c r="T91" s="96" t="s">
        <v>184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185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P93+P139+P240</f>
        <v>0</v>
      </c>
      <c r="Q92" s="98"/>
      <c r="R92" s="187">
        <f>R93+R139+R240</f>
        <v>0.73962651000000013</v>
      </c>
      <c r="S92" s="98"/>
      <c r="T92" s="188">
        <f>T93+T139+T240</f>
        <v>0.23978239000000001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89">
        <f>BK93+BK139+BK240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186</v>
      </c>
      <c r="F93" s="193" t="s">
        <v>187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P94+P109+P124+P136</f>
        <v>0</v>
      </c>
      <c r="Q93" s="198"/>
      <c r="R93" s="199">
        <f>R94+R109+R124+R136</f>
        <v>0.31242189000000004</v>
      </c>
      <c r="S93" s="198"/>
      <c r="T93" s="200">
        <f>T94+T109+T124+T136</f>
        <v>0.16941600000000001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188</v>
      </c>
      <c r="BK93" s="203">
        <f>BK94+BK109+BK124+BK136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189</v>
      </c>
      <c r="F94" s="204" t="s">
        <v>190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SUM(P95:P108)</f>
        <v>0</v>
      </c>
      <c r="Q94" s="198"/>
      <c r="R94" s="199">
        <f>SUM(R95:R108)</f>
        <v>0.31045482000000002</v>
      </c>
      <c r="S94" s="198"/>
      <c r="T94" s="200">
        <f>SUM(T95:T108)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188</v>
      </c>
      <c r="BK94" s="203">
        <f>SUM(BK95:BK108)</f>
        <v>0</v>
      </c>
    </row>
    <row r="95" s="2" customFormat="1" ht="24.15" customHeight="1">
      <c r="A95" s="40"/>
      <c r="B95" s="41"/>
      <c r="C95" s="206" t="s">
        <v>80</v>
      </c>
      <c r="D95" s="206" t="s">
        <v>191</v>
      </c>
      <c r="E95" s="207" t="s">
        <v>192</v>
      </c>
      <c r="F95" s="208" t="s">
        <v>193</v>
      </c>
      <c r="G95" s="209" t="s">
        <v>194</v>
      </c>
      <c r="H95" s="210">
        <v>42.353999999999999</v>
      </c>
      <c r="I95" s="211"/>
      <c r="J95" s="212">
        <f>ROUND(I95*H95,2)</f>
        <v>0</v>
      </c>
      <c r="K95" s="208" t="s">
        <v>195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0.0051999999999999998</v>
      </c>
      <c r="R95" s="215">
        <f>Q95*H95</f>
        <v>0.22024079999999999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196</v>
      </c>
      <c r="AT95" s="217" t="s">
        <v>191</v>
      </c>
      <c r="AU95" s="217" t="s">
        <v>82</v>
      </c>
      <c r="AY95" s="19" t="s">
        <v>188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196</v>
      </c>
      <c r="BM95" s="217" t="s">
        <v>856</v>
      </c>
    </row>
    <row r="96" s="2" customFormat="1">
      <c r="A96" s="40"/>
      <c r="B96" s="41"/>
      <c r="C96" s="42"/>
      <c r="D96" s="219" t="s">
        <v>198</v>
      </c>
      <c r="E96" s="42"/>
      <c r="F96" s="220" t="s">
        <v>199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198</v>
      </c>
      <c r="AU96" s="19" t="s">
        <v>82</v>
      </c>
    </row>
    <row r="97" s="13" customFormat="1">
      <c r="A97" s="13"/>
      <c r="B97" s="224"/>
      <c r="C97" s="225"/>
      <c r="D97" s="226" t="s">
        <v>200</v>
      </c>
      <c r="E97" s="227" t="s">
        <v>19</v>
      </c>
      <c r="F97" s="228" t="s">
        <v>857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200</v>
      </c>
      <c r="AU97" s="234" t="s">
        <v>82</v>
      </c>
      <c r="AV97" s="13" t="s">
        <v>80</v>
      </c>
      <c r="AW97" s="13" t="s">
        <v>33</v>
      </c>
      <c r="AX97" s="13" t="s">
        <v>72</v>
      </c>
      <c r="AY97" s="234" t="s">
        <v>188</v>
      </c>
    </row>
    <row r="98" s="14" customFormat="1">
      <c r="A98" s="14"/>
      <c r="B98" s="235"/>
      <c r="C98" s="236"/>
      <c r="D98" s="226" t="s">
        <v>200</v>
      </c>
      <c r="E98" s="237" t="s">
        <v>19</v>
      </c>
      <c r="F98" s="238" t="s">
        <v>858</v>
      </c>
      <c r="G98" s="236"/>
      <c r="H98" s="239">
        <v>47.194000000000003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200</v>
      </c>
      <c r="AU98" s="245" t="s">
        <v>82</v>
      </c>
      <c r="AV98" s="14" t="s">
        <v>82</v>
      </c>
      <c r="AW98" s="14" t="s">
        <v>33</v>
      </c>
      <c r="AX98" s="14" t="s">
        <v>72</v>
      </c>
      <c r="AY98" s="245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859</v>
      </c>
      <c r="G99" s="236"/>
      <c r="H99" s="239">
        <v>-4.7300000000000004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4" customFormat="1">
      <c r="A100" s="14"/>
      <c r="B100" s="235"/>
      <c r="C100" s="236"/>
      <c r="D100" s="226" t="s">
        <v>200</v>
      </c>
      <c r="E100" s="237" t="s">
        <v>19</v>
      </c>
      <c r="F100" s="238" t="s">
        <v>860</v>
      </c>
      <c r="G100" s="236"/>
      <c r="H100" s="239">
        <v>1.69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200</v>
      </c>
      <c r="AU100" s="245" t="s">
        <v>82</v>
      </c>
      <c r="AV100" s="14" t="s">
        <v>82</v>
      </c>
      <c r="AW100" s="14" t="s">
        <v>33</v>
      </c>
      <c r="AX100" s="14" t="s">
        <v>72</v>
      </c>
      <c r="AY100" s="245" t="s">
        <v>188</v>
      </c>
    </row>
    <row r="101" s="14" customFormat="1">
      <c r="A101" s="14"/>
      <c r="B101" s="235"/>
      <c r="C101" s="236"/>
      <c r="D101" s="226" t="s">
        <v>200</v>
      </c>
      <c r="E101" s="237" t="s">
        <v>19</v>
      </c>
      <c r="F101" s="238" t="s">
        <v>861</v>
      </c>
      <c r="G101" s="236"/>
      <c r="H101" s="239">
        <v>-1.8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200</v>
      </c>
      <c r="AU101" s="245" t="s">
        <v>82</v>
      </c>
      <c r="AV101" s="14" t="s">
        <v>82</v>
      </c>
      <c r="AW101" s="14" t="s">
        <v>33</v>
      </c>
      <c r="AX101" s="14" t="s">
        <v>72</v>
      </c>
      <c r="AY101" s="245" t="s">
        <v>188</v>
      </c>
    </row>
    <row r="102" s="15" customFormat="1">
      <c r="A102" s="15"/>
      <c r="B102" s="246"/>
      <c r="C102" s="247"/>
      <c r="D102" s="226" t="s">
        <v>200</v>
      </c>
      <c r="E102" s="248" t="s">
        <v>19</v>
      </c>
      <c r="F102" s="249" t="s">
        <v>206</v>
      </c>
      <c r="G102" s="247"/>
      <c r="H102" s="250">
        <v>42.353999999999999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200</v>
      </c>
      <c r="AU102" s="256" t="s">
        <v>82</v>
      </c>
      <c r="AV102" s="15" t="s">
        <v>196</v>
      </c>
      <c r="AW102" s="15" t="s">
        <v>33</v>
      </c>
      <c r="AX102" s="15" t="s">
        <v>80</v>
      </c>
      <c r="AY102" s="256" t="s">
        <v>188</v>
      </c>
    </row>
    <row r="103" s="2" customFormat="1" ht="16.5" customHeight="1">
      <c r="A103" s="40"/>
      <c r="B103" s="41"/>
      <c r="C103" s="206" t="s">
        <v>82</v>
      </c>
      <c r="D103" s="206" t="s">
        <v>191</v>
      </c>
      <c r="E103" s="207" t="s">
        <v>217</v>
      </c>
      <c r="F103" s="208" t="s">
        <v>218</v>
      </c>
      <c r="G103" s="209" t="s">
        <v>194</v>
      </c>
      <c r="H103" s="210">
        <v>21.177</v>
      </c>
      <c r="I103" s="211"/>
      <c r="J103" s="212">
        <f>ROUND(I103*H103,2)</f>
        <v>0</v>
      </c>
      <c r="K103" s="208" t="s">
        <v>195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0.00025999999999999998</v>
      </c>
      <c r="R103" s="215">
        <f>Q103*H103</f>
        <v>0.0055060199999999995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196</v>
      </c>
      <c r="AT103" s="217" t="s">
        <v>191</v>
      </c>
      <c r="AU103" s="217" t="s">
        <v>82</v>
      </c>
      <c r="AY103" s="19" t="s">
        <v>188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196</v>
      </c>
      <c r="BM103" s="217" t="s">
        <v>862</v>
      </c>
    </row>
    <row r="104" s="2" customFormat="1">
      <c r="A104" s="40"/>
      <c r="B104" s="41"/>
      <c r="C104" s="42"/>
      <c r="D104" s="219" t="s">
        <v>198</v>
      </c>
      <c r="E104" s="42"/>
      <c r="F104" s="220" t="s">
        <v>220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198</v>
      </c>
      <c r="AU104" s="19" t="s">
        <v>82</v>
      </c>
    </row>
    <row r="105" s="13" customFormat="1">
      <c r="A105" s="13"/>
      <c r="B105" s="224"/>
      <c r="C105" s="225"/>
      <c r="D105" s="226" t="s">
        <v>200</v>
      </c>
      <c r="E105" s="227" t="s">
        <v>19</v>
      </c>
      <c r="F105" s="228" t="s">
        <v>863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200</v>
      </c>
      <c r="AU105" s="234" t="s">
        <v>82</v>
      </c>
      <c r="AV105" s="13" t="s">
        <v>80</v>
      </c>
      <c r="AW105" s="13" t="s">
        <v>33</v>
      </c>
      <c r="AX105" s="13" t="s">
        <v>72</v>
      </c>
      <c r="AY105" s="234" t="s">
        <v>188</v>
      </c>
    </row>
    <row r="106" s="14" customFormat="1">
      <c r="A106" s="14"/>
      <c r="B106" s="235"/>
      <c r="C106" s="236"/>
      <c r="D106" s="226" t="s">
        <v>200</v>
      </c>
      <c r="E106" s="237" t="s">
        <v>19</v>
      </c>
      <c r="F106" s="238" t="s">
        <v>864</v>
      </c>
      <c r="G106" s="236"/>
      <c r="H106" s="239">
        <v>21.177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200</v>
      </c>
      <c r="AU106" s="245" t="s">
        <v>82</v>
      </c>
      <c r="AV106" s="14" t="s">
        <v>82</v>
      </c>
      <c r="AW106" s="14" t="s">
        <v>33</v>
      </c>
      <c r="AX106" s="14" t="s">
        <v>80</v>
      </c>
      <c r="AY106" s="245" t="s">
        <v>188</v>
      </c>
    </row>
    <row r="107" s="2" customFormat="1" ht="16.5" customHeight="1">
      <c r="A107" s="40"/>
      <c r="B107" s="41"/>
      <c r="C107" s="206" t="s">
        <v>216</v>
      </c>
      <c r="D107" s="206" t="s">
        <v>191</v>
      </c>
      <c r="E107" s="207" t="s">
        <v>225</v>
      </c>
      <c r="F107" s="208" t="s">
        <v>226</v>
      </c>
      <c r="G107" s="209" t="s">
        <v>194</v>
      </c>
      <c r="H107" s="210">
        <v>21.177</v>
      </c>
      <c r="I107" s="211"/>
      <c r="J107" s="212">
        <f>ROUND(I107*H107,2)</f>
        <v>0</v>
      </c>
      <c r="K107" s="208" t="s">
        <v>195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0.0040000000000000001</v>
      </c>
      <c r="R107" s="215">
        <f>Q107*H107</f>
        <v>0.084708000000000006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196</v>
      </c>
      <c r="AT107" s="217" t="s">
        <v>191</v>
      </c>
      <c r="AU107" s="217" t="s">
        <v>82</v>
      </c>
      <c r="AY107" s="19" t="s">
        <v>188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196</v>
      </c>
      <c r="BM107" s="217" t="s">
        <v>865</v>
      </c>
    </row>
    <row r="108" s="2" customFormat="1">
      <c r="A108" s="40"/>
      <c r="B108" s="41"/>
      <c r="C108" s="42"/>
      <c r="D108" s="219" t="s">
        <v>198</v>
      </c>
      <c r="E108" s="42"/>
      <c r="F108" s="220" t="s">
        <v>228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198</v>
      </c>
      <c r="AU108" s="19" t="s">
        <v>82</v>
      </c>
    </row>
    <row r="109" s="12" customFormat="1" ht="22.8" customHeight="1">
      <c r="A109" s="12"/>
      <c r="B109" s="190"/>
      <c r="C109" s="191"/>
      <c r="D109" s="192" t="s">
        <v>71</v>
      </c>
      <c r="E109" s="204" t="s">
        <v>229</v>
      </c>
      <c r="F109" s="204" t="s">
        <v>230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SUM(P110:P123)</f>
        <v>0</v>
      </c>
      <c r="Q109" s="198"/>
      <c r="R109" s="199">
        <f>SUM(R110:R123)</f>
        <v>0.00196707</v>
      </c>
      <c r="S109" s="198"/>
      <c r="T109" s="200">
        <f>SUM(T110:T123)</f>
        <v>0.16941600000000001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80</v>
      </c>
      <c r="AT109" s="202" t="s">
        <v>71</v>
      </c>
      <c r="AU109" s="202" t="s">
        <v>80</v>
      </c>
      <c r="AY109" s="201" t="s">
        <v>188</v>
      </c>
      <c r="BK109" s="203">
        <f>SUM(BK110:BK123)</f>
        <v>0</v>
      </c>
    </row>
    <row r="110" s="2" customFormat="1" ht="24.15" customHeight="1">
      <c r="A110" s="40"/>
      <c r="B110" s="41"/>
      <c r="C110" s="206" t="s">
        <v>196</v>
      </c>
      <c r="D110" s="206" t="s">
        <v>191</v>
      </c>
      <c r="E110" s="207" t="s">
        <v>232</v>
      </c>
      <c r="F110" s="208" t="s">
        <v>233</v>
      </c>
      <c r="G110" s="209" t="s">
        <v>194</v>
      </c>
      <c r="H110" s="210">
        <v>42.353999999999999</v>
      </c>
      <c r="I110" s="211"/>
      <c r="J110" s="212">
        <f>ROUND(I110*H110,2)</f>
        <v>0</v>
      </c>
      <c r="K110" s="208" t="s">
        <v>749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0.0040000000000000001</v>
      </c>
      <c r="T110" s="216">
        <f>S110*H110</f>
        <v>0.16941600000000001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196</v>
      </c>
      <c r="AT110" s="217" t="s">
        <v>191</v>
      </c>
      <c r="AU110" s="217" t="s">
        <v>82</v>
      </c>
      <c r="AY110" s="19" t="s">
        <v>188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196</v>
      </c>
      <c r="BM110" s="217" t="s">
        <v>866</v>
      </c>
    </row>
    <row r="111" s="2" customFormat="1">
      <c r="A111" s="40"/>
      <c r="B111" s="41"/>
      <c r="C111" s="42"/>
      <c r="D111" s="219" t="s">
        <v>198</v>
      </c>
      <c r="E111" s="42"/>
      <c r="F111" s="220" t="s">
        <v>751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198</v>
      </c>
      <c r="AU111" s="19" t="s">
        <v>82</v>
      </c>
    </row>
    <row r="112" s="13" customFormat="1">
      <c r="A112" s="13"/>
      <c r="B112" s="224"/>
      <c r="C112" s="225"/>
      <c r="D112" s="226" t="s">
        <v>200</v>
      </c>
      <c r="E112" s="227" t="s">
        <v>19</v>
      </c>
      <c r="F112" s="228" t="s">
        <v>857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200</v>
      </c>
      <c r="AU112" s="234" t="s">
        <v>82</v>
      </c>
      <c r="AV112" s="13" t="s">
        <v>80</v>
      </c>
      <c r="AW112" s="13" t="s">
        <v>33</v>
      </c>
      <c r="AX112" s="13" t="s">
        <v>72</v>
      </c>
      <c r="AY112" s="234" t="s">
        <v>188</v>
      </c>
    </row>
    <row r="113" s="14" customFormat="1">
      <c r="A113" s="14"/>
      <c r="B113" s="235"/>
      <c r="C113" s="236"/>
      <c r="D113" s="226" t="s">
        <v>200</v>
      </c>
      <c r="E113" s="237" t="s">
        <v>19</v>
      </c>
      <c r="F113" s="238" t="s">
        <v>858</v>
      </c>
      <c r="G113" s="236"/>
      <c r="H113" s="239">
        <v>47.194000000000003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200</v>
      </c>
      <c r="AU113" s="245" t="s">
        <v>82</v>
      </c>
      <c r="AV113" s="14" t="s">
        <v>82</v>
      </c>
      <c r="AW113" s="14" t="s">
        <v>33</v>
      </c>
      <c r="AX113" s="14" t="s">
        <v>72</v>
      </c>
      <c r="AY113" s="245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859</v>
      </c>
      <c r="G114" s="236"/>
      <c r="H114" s="239">
        <v>-4.7300000000000004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4" customFormat="1">
      <c r="A115" s="14"/>
      <c r="B115" s="235"/>
      <c r="C115" s="236"/>
      <c r="D115" s="226" t="s">
        <v>200</v>
      </c>
      <c r="E115" s="237" t="s">
        <v>19</v>
      </c>
      <c r="F115" s="238" t="s">
        <v>860</v>
      </c>
      <c r="G115" s="236"/>
      <c r="H115" s="239">
        <v>1.69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200</v>
      </c>
      <c r="AU115" s="245" t="s">
        <v>82</v>
      </c>
      <c r="AV115" s="14" t="s">
        <v>82</v>
      </c>
      <c r="AW115" s="14" t="s">
        <v>33</v>
      </c>
      <c r="AX115" s="14" t="s">
        <v>72</v>
      </c>
      <c r="AY115" s="245" t="s">
        <v>188</v>
      </c>
    </row>
    <row r="116" s="14" customFormat="1">
      <c r="A116" s="14"/>
      <c r="B116" s="235"/>
      <c r="C116" s="236"/>
      <c r="D116" s="226" t="s">
        <v>200</v>
      </c>
      <c r="E116" s="237" t="s">
        <v>19</v>
      </c>
      <c r="F116" s="238" t="s">
        <v>861</v>
      </c>
      <c r="G116" s="236"/>
      <c r="H116" s="239">
        <v>-1.8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200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188</v>
      </c>
    </row>
    <row r="117" s="15" customFormat="1">
      <c r="A117" s="15"/>
      <c r="B117" s="246"/>
      <c r="C117" s="247"/>
      <c r="D117" s="226" t="s">
        <v>200</v>
      </c>
      <c r="E117" s="248" t="s">
        <v>19</v>
      </c>
      <c r="F117" s="249" t="s">
        <v>206</v>
      </c>
      <c r="G117" s="247"/>
      <c r="H117" s="250">
        <v>42.353999999999999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200</v>
      </c>
      <c r="AU117" s="256" t="s">
        <v>82</v>
      </c>
      <c r="AV117" s="15" t="s">
        <v>196</v>
      </c>
      <c r="AW117" s="15" t="s">
        <v>33</v>
      </c>
      <c r="AX117" s="15" t="s">
        <v>80</v>
      </c>
      <c r="AY117" s="256" t="s">
        <v>188</v>
      </c>
    </row>
    <row r="118" s="2" customFormat="1" ht="24.15" customHeight="1">
      <c r="A118" s="40"/>
      <c r="B118" s="41"/>
      <c r="C118" s="206" t="s">
        <v>231</v>
      </c>
      <c r="D118" s="206" t="s">
        <v>191</v>
      </c>
      <c r="E118" s="207" t="s">
        <v>242</v>
      </c>
      <c r="F118" s="208" t="s">
        <v>243</v>
      </c>
      <c r="G118" s="209" t="s">
        <v>194</v>
      </c>
      <c r="H118" s="210">
        <v>11.571</v>
      </c>
      <c r="I118" s="211"/>
      <c r="J118" s="212">
        <f>ROUND(I118*H118,2)</f>
        <v>0</v>
      </c>
      <c r="K118" s="208" t="s">
        <v>749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0.00012999999999999999</v>
      </c>
      <c r="R118" s="215">
        <f>Q118*H118</f>
        <v>0.0015042299999999999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196</v>
      </c>
      <c r="AT118" s="217" t="s">
        <v>191</v>
      </c>
      <c r="AU118" s="217" t="s">
        <v>82</v>
      </c>
      <c r="AY118" s="19" t="s">
        <v>188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196</v>
      </c>
      <c r="BM118" s="217" t="s">
        <v>867</v>
      </c>
    </row>
    <row r="119" s="2" customFormat="1">
      <c r="A119" s="40"/>
      <c r="B119" s="41"/>
      <c r="C119" s="42"/>
      <c r="D119" s="219" t="s">
        <v>198</v>
      </c>
      <c r="E119" s="42"/>
      <c r="F119" s="220" t="s">
        <v>756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198</v>
      </c>
      <c r="AU119" s="19" t="s">
        <v>82</v>
      </c>
    </row>
    <row r="120" s="14" customFormat="1">
      <c r="A120" s="14"/>
      <c r="B120" s="235"/>
      <c r="C120" s="236"/>
      <c r="D120" s="226" t="s">
        <v>200</v>
      </c>
      <c r="E120" s="237" t="s">
        <v>19</v>
      </c>
      <c r="F120" s="238" t="s">
        <v>868</v>
      </c>
      <c r="G120" s="236"/>
      <c r="H120" s="239">
        <v>11.571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200</v>
      </c>
      <c r="AU120" s="245" t="s">
        <v>82</v>
      </c>
      <c r="AV120" s="14" t="s">
        <v>82</v>
      </c>
      <c r="AW120" s="14" t="s">
        <v>33</v>
      </c>
      <c r="AX120" s="14" t="s">
        <v>80</v>
      </c>
      <c r="AY120" s="245" t="s">
        <v>188</v>
      </c>
    </row>
    <row r="121" s="2" customFormat="1" ht="24.15" customHeight="1">
      <c r="A121" s="40"/>
      <c r="B121" s="41"/>
      <c r="C121" s="206" t="s">
        <v>189</v>
      </c>
      <c r="D121" s="206" t="s">
        <v>191</v>
      </c>
      <c r="E121" s="207" t="s">
        <v>251</v>
      </c>
      <c r="F121" s="208" t="s">
        <v>252</v>
      </c>
      <c r="G121" s="209" t="s">
        <v>194</v>
      </c>
      <c r="H121" s="210">
        <v>11.571</v>
      </c>
      <c r="I121" s="211"/>
      <c r="J121" s="212">
        <f>ROUND(I121*H121,2)</f>
        <v>0</v>
      </c>
      <c r="K121" s="208" t="s">
        <v>749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4.0000000000000003E-05</v>
      </c>
      <c r="R121" s="215">
        <f>Q121*H121</f>
        <v>0.00046284000000000001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196</v>
      </c>
      <c r="AT121" s="217" t="s">
        <v>191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869</v>
      </c>
    </row>
    <row r="122" s="2" customFormat="1">
      <c r="A122" s="40"/>
      <c r="B122" s="41"/>
      <c r="C122" s="42"/>
      <c r="D122" s="219" t="s">
        <v>198</v>
      </c>
      <c r="E122" s="42"/>
      <c r="F122" s="220" t="s">
        <v>760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198</v>
      </c>
      <c r="AU122" s="19" t="s">
        <v>82</v>
      </c>
    </row>
    <row r="123" s="14" customFormat="1">
      <c r="A123" s="14"/>
      <c r="B123" s="235"/>
      <c r="C123" s="236"/>
      <c r="D123" s="226" t="s">
        <v>200</v>
      </c>
      <c r="E123" s="237" t="s">
        <v>19</v>
      </c>
      <c r="F123" s="238" t="s">
        <v>870</v>
      </c>
      <c r="G123" s="236"/>
      <c r="H123" s="239">
        <v>11.571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200</v>
      </c>
      <c r="AU123" s="245" t="s">
        <v>82</v>
      </c>
      <c r="AV123" s="14" t="s">
        <v>82</v>
      </c>
      <c r="AW123" s="14" t="s">
        <v>33</v>
      </c>
      <c r="AX123" s="14" t="s">
        <v>80</v>
      </c>
      <c r="AY123" s="245" t="s">
        <v>188</v>
      </c>
    </row>
    <row r="124" s="12" customFormat="1" ht="22.8" customHeight="1">
      <c r="A124" s="12"/>
      <c r="B124" s="190"/>
      <c r="C124" s="191"/>
      <c r="D124" s="192" t="s">
        <v>71</v>
      </c>
      <c r="E124" s="204" t="s">
        <v>256</v>
      </c>
      <c r="F124" s="204" t="s">
        <v>257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SUM(P125:P135)</f>
        <v>0</v>
      </c>
      <c r="Q124" s="198"/>
      <c r="R124" s="199">
        <f>SUM(R125:R135)</f>
        <v>0</v>
      </c>
      <c r="S124" s="198"/>
      <c r="T124" s="200">
        <f>SUM(T125:T135)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80</v>
      </c>
      <c r="AT124" s="202" t="s">
        <v>71</v>
      </c>
      <c r="AU124" s="202" t="s">
        <v>80</v>
      </c>
      <c r="AY124" s="201" t="s">
        <v>188</v>
      </c>
      <c r="BK124" s="203">
        <f>SUM(BK125:BK135)</f>
        <v>0</v>
      </c>
    </row>
    <row r="125" s="2" customFormat="1" ht="16.5" customHeight="1">
      <c r="A125" s="40"/>
      <c r="B125" s="41"/>
      <c r="C125" s="206" t="s">
        <v>241</v>
      </c>
      <c r="D125" s="206" t="s">
        <v>191</v>
      </c>
      <c r="E125" s="207" t="s">
        <v>258</v>
      </c>
      <c r="F125" s="208" t="s">
        <v>259</v>
      </c>
      <c r="G125" s="209" t="s">
        <v>260</v>
      </c>
      <c r="H125" s="210">
        <v>0.23999999999999999</v>
      </c>
      <c r="I125" s="211"/>
      <c r="J125" s="212">
        <f>ROUND(I125*H125,2)</f>
        <v>0</v>
      </c>
      <c r="K125" s="208" t="s">
        <v>749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196</v>
      </c>
      <c r="AT125" s="217" t="s">
        <v>191</v>
      </c>
      <c r="AU125" s="217" t="s">
        <v>82</v>
      </c>
      <c r="AY125" s="19" t="s">
        <v>188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196</v>
      </c>
      <c r="BM125" s="217" t="s">
        <v>871</v>
      </c>
    </row>
    <row r="126" s="2" customFormat="1">
      <c r="A126" s="40"/>
      <c r="B126" s="41"/>
      <c r="C126" s="42"/>
      <c r="D126" s="219" t="s">
        <v>198</v>
      </c>
      <c r="E126" s="42"/>
      <c r="F126" s="220" t="s">
        <v>763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198</v>
      </c>
      <c r="AU126" s="19" t="s">
        <v>82</v>
      </c>
    </row>
    <row r="127" s="2" customFormat="1" ht="24.15" customHeight="1">
      <c r="A127" s="40"/>
      <c r="B127" s="41"/>
      <c r="C127" s="206" t="s">
        <v>250</v>
      </c>
      <c r="D127" s="206" t="s">
        <v>191</v>
      </c>
      <c r="E127" s="207" t="s">
        <v>263</v>
      </c>
      <c r="F127" s="208" t="s">
        <v>264</v>
      </c>
      <c r="G127" s="209" t="s">
        <v>260</v>
      </c>
      <c r="H127" s="210">
        <v>0.23999999999999999</v>
      </c>
      <c r="I127" s="211"/>
      <c r="J127" s="212">
        <f>ROUND(I127*H127,2)</f>
        <v>0</v>
      </c>
      <c r="K127" s="208" t="s">
        <v>749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196</v>
      </c>
      <c r="AT127" s="217" t="s">
        <v>191</v>
      </c>
      <c r="AU127" s="217" t="s">
        <v>82</v>
      </c>
      <c r="AY127" s="19" t="s">
        <v>188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196</v>
      </c>
      <c r="BM127" s="217" t="s">
        <v>872</v>
      </c>
    </row>
    <row r="128" s="2" customFormat="1">
      <c r="A128" s="40"/>
      <c r="B128" s="41"/>
      <c r="C128" s="42"/>
      <c r="D128" s="219" t="s">
        <v>198</v>
      </c>
      <c r="E128" s="42"/>
      <c r="F128" s="220" t="s">
        <v>765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198</v>
      </c>
      <c r="AU128" s="19" t="s">
        <v>82</v>
      </c>
    </row>
    <row r="129" s="2" customFormat="1" ht="21.75" customHeight="1">
      <c r="A129" s="40"/>
      <c r="B129" s="41"/>
      <c r="C129" s="206" t="s">
        <v>229</v>
      </c>
      <c r="D129" s="206" t="s">
        <v>191</v>
      </c>
      <c r="E129" s="207" t="s">
        <v>267</v>
      </c>
      <c r="F129" s="208" t="s">
        <v>268</v>
      </c>
      <c r="G129" s="209" t="s">
        <v>260</v>
      </c>
      <c r="H129" s="210">
        <v>0.23999999999999999</v>
      </c>
      <c r="I129" s="211"/>
      <c r="J129" s="212">
        <f>ROUND(I129*H129,2)</f>
        <v>0</v>
      </c>
      <c r="K129" s="208" t="s">
        <v>749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196</v>
      </c>
      <c r="AT129" s="217" t="s">
        <v>191</v>
      </c>
      <c r="AU129" s="217" t="s">
        <v>82</v>
      </c>
      <c r="AY129" s="19" t="s">
        <v>188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196</v>
      </c>
      <c r="BM129" s="217" t="s">
        <v>873</v>
      </c>
    </row>
    <row r="130" s="2" customFormat="1">
      <c r="A130" s="40"/>
      <c r="B130" s="41"/>
      <c r="C130" s="42"/>
      <c r="D130" s="219" t="s">
        <v>198</v>
      </c>
      <c r="E130" s="42"/>
      <c r="F130" s="220" t="s">
        <v>767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198</v>
      </c>
      <c r="AU130" s="19" t="s">
        <v>82</v>
      </c>
    </row>
    <row r="131" s="2" customFormat="1" ht="24.15" customHeight="1">
      <c r="A131" s="40"/>
      <c r="B131" s="41"/>
      <c r="C131" s="206" t="s">
        <v>107</v>
      </c>
      <c r="D131" s="206" t="s">
        <v>191</v>
      </c>
      <c r="E131" s="207" t="s">
        <v>271</v>
      </c>
      <c r="F131" s="208" t="s">
        <v>272</v>
      </c>
      <c r="G131" s="209" t="s">
        <v>260</v>
      </c>
      <c r="H131" s="210">
        <v>1.44</v>
      </c>
      <c r="I131" s="211"/>
      <c r="J131" s="212">
        <f>ROUND(I131*H131,2)</f>
        <v>0</v>
      </c>
      <c r="K131" s="208" t="s">
        <v>749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874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769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4" customFormat="1">
      <c r="A133" s="14"/>
      <c r="B133" s="235"/>
      <c r="C133" s="236"/>
      <c r="D133" s="226" t="s">
        <v>200</v>
      </c>
      <c r="E133" s="237" t="s">
        <v>19</v>
      </c>
      <c r="F133" s="238" t="s">
        <v>875</v>
      </c>
      <c r="G133" s="236"/>
      <c r="H133" s="239">
        <v>1.44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200</v>
      </c>
      <c r="AU133" s="245" t="s">
        <v>82</v>
      </c>
      <c r="AV133" s="14" t="s">
        <v>82</v>
      </c>
      <c r="AW133" s="14" t="s">
        <v>33</v>
      </c>
      <c r="AX133" s="14" t="s">
        <v>80</v>
      </c>
      <c r="AY133" s="245" t="s">
        <v>188</v>
      </c>
    </row>
    <row r="134" s="2" customFormat="1" ht="24.15" customHeight="1">
      <c r="A134" s="40"/>
      <c r="B134" s="41"/>
      <c r="C134" s="206" t="s">
        <v>110</v>
      </c>
      <c r="D134" s="206" t="s">
        <v>191</v>
      </c>
      <c r="E134" s="207" t="s">
        <v>276</v>
      </c>
      <c r="F134" s="208" t="s">
        <v>277</v>
      </c>
      <c r="G134" s="209" t="s">
        <v>260</v>
      </c>
      <c r="H134" s="210">
        <v>0.23999999999999999</v>
      </c>
      <c r="I134" s="211"/>
      <c r="J134" s="212">
        <f>ROUND(I134*H134,2)</f>
        <v>0</v>
      </c>
      <c r="K134" s="208" t="s">
        <v>749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196</v>
      </c>
      <c r="AT134" s="217" t="s">
        <v>191</v>
      </c>
      <c r="AU134" s="217" t="s">
        <v>82</v>
      </c>
      <c r="AY134" s="19" t="s">
        <v>188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196</v>
      </c>
      <c r="BM134" s="217" t="s">
        <v>876</v>
      </c>
    </row>
    <row r="135" s="2" customFormat="1">
      <c r="A135" s="40"/>
      <c r="B135" s="41"/>
      <c r="C135" s="42"/>
      <c r="D135" s="219" t="s">
        <v>198</v>
      </c>
      <c r="E135" s="42"/>
      <c r="F135" s="220" t="s">
        <v>772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198</v>
      </c>
      <c r="AU135" s="19" t="s">
        <v>82</v>
      </c>
    </row>
    <row r="136" s="12" customFormat="1" ht="22.8" customHeight="1">
      <c r="A136" s="12"/>
      <c r="B136" s="190"/>
      <c r="C136" s="191"/>
      <c r="D136" s="192" t="s">
        <v>71</v>
      </c>
      <c r="E136" s="204" t="s">
        <v>280</v>
      </c>
      <c r="F136" s="204" t="s">
        <v>281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SUM(P137:P138)</f>
        <v>0</v>
      </c>
      <c r="Q136" s="198"/>
      <c r="R136" s="199">
        <f>SUM(R137:R138)</f>
        <v>0</v>
      </c>
      <c r="S136" s="198"/>
      <c r="T136" s="20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80</v>
      </c>
      <c r="AT136" s="202" t="s">
        <v>71</v>
      </c>
      <c r="AU136" s="202" t="s">
        <v>80</v>
      </c>
      <c r="AY136" s="201" t="s">
        <v>188</v>
      </c>
      <c r="BK136" s="203">
        <f>SUM(BK137:BK138)</f>
        <v>0</v>
      </c>
    </row>
    <row r="137" s="2" customFormat="1" ht="33" customHeight="1">
      <c r="A137" s="40"/>
      <c r="B137" s="41"/>
      <c r="C137" s="206" t="s">
        <v>113</v>
      </c>
      <c r="D137" s="206" t="s">
        <v>191</v>
      </c>
      <c r="E137" s="207" t="s">
        <v>282</v>
      </c>
      <c r="F137" s="208" t="s">
        <v>283</v>
      </c>
      <c r="G137" s="209" t="s">
        <v>260</v>
      </c>
      <c r="H137" s="210">
        <v>0.312</v>
      </c>
      <c r="I137" s="211"/>
      <c r="J137" s="212">
        <f>ROUND(I137*H137,2)</f>
        <v>0</v>
      </c>
      <c r="K137" s="208" t="s">
        <v>749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196</v>
      </c>
      <c r="AT137" s="217" t="s">
        <v>191</v>
      </c>
      <c r="AU137" s="217" t="s">
        <v>82</v>
      </c>
      <c r="AY137" s="19" t="s">
        <v>188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196</v>
      </c>
      <c r="BM137" s="217" t="s">
        <v>877</v>
      </c>
    </row>
    <row r="138" s="2" customFormat="1">
      <c r="A138" s="40"/>
      <c r="B138" s="41"/>
      <c r="C138" s="42"/>
      <c r="D138" s="219" t="s">
        <v>198</v>
      </c>
      <c r="E138" s="42"/>
      <c r="F138" s="220" t="s">
        <v>774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198</v>
      </c>
      <c r="AU138" s="19" t="s">
        <v>82</v>
      </c>
    </row>
    <row r="139" s="12" customFormat="1" ht="25.92" customHeight="1">
      <c r="A139" s="12"/>
      <c r="B139" s="190"/>
      <c r="C139" s="191"/>
      <c r="D139" s="192" t="s">
        <v>71</v>
      </c>
      <c r="E139" s="193" t="s">
        <v>286</v>
      </c>
      <c r="F139" s="193" t="s">
        <v>287</v>
      </c>
      <c r="G139" s="191"/>
      <c r="H139" s="191"/>
      <c r="I139" s="194"/>
      <c r="J139" s="195">
        <f>BK139</f>
        <v>0</v>
      </c>
      <c r="K139" s="191"/>
      <c r="L139" s="196"/>
      <c r="M139" s="197"/>
      <c r="N139" s="198"/>
      <c r="O139" s="198"/>
      <c r="P139" s="199">
        <f>P140+P146+P161+P195+P206</f>
        <v>0</v>
      </c>
      <c r="Q139" s="198"/>
      <c r="R139" s="199">
        <f>R140+R146+R161+R195+R206</f>
        <v>0.42720462000000009</v>
      </c>
      <c r="S139" s="198"/>
      <c r="T139" s="200">
        <f>T140+T146+T161+T195+T206</f>
        <v>0.070366390000000001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82</v>
      </c>
      <c r="AT139" s="202" t="s">
        <v>71</v>
      </c>
      <c r="AU139" s="202" t="s">
        <v>72</v>
      </c>
      <c r="AY139" s="201" t="s">
        <v>188</v>
      </c>
      <c r="BK139" s="203">
        <f>BK140+BK146+BK161+BK195+BK206</f>
        <v>0</v>
      </c>
    </row>
    <row r="140" s="12" customFormat="1" ht="22.8" customHeight="1">
      <c r="A140" s="12"/>
      <c r="B140" s="190"/>
      <c r="C140" s="191"/>
      <c r="D140" s="192" t="s">
        <v>71</v>
      </c>
      <c r="E140" s="204" t="s">
        <v>288</v>
      </c>
      <c r="F140" s="204" t="s">
        <v>289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SUM(P141:P145)</f>
        <v>0</v>
      </c>
      <c r="Q140" s="198"/>
      <c r="R140" s="199">
        <f>SUM(R141:R145)</f>
        <v>0.14116620000000002</v>
      </c>
      <c r="S140" s="198"/>
      <c r="T140" s="200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82</v>
      </c>
      <c r="AT140" s="202" t="s">
        <v>71</v>
      </c>
      <c r="AU140" s="202" t="s">
        <v>80</v>
      </c>
      <c r="AY140" s="201" t="s">
        <v>188</v>
      </c>
      <c r="BK140" s="203">
        <f>SUM(BK141:BK145)</f>
        <v>0</v>
      </c>
    </row>
    <row r="141" s="2" customFormat="1" ht="24.15" customHeight="1">
      <c r="A141" s="40"/>
      <c r="B141" s="41"/>
      <c r="C141" s="206" t="s">
        <v>116</v>
      </c>
      <c r="D141" s="206" t="s">
        <v>191</v>
      </c>
      <c r="E141" s="207" t="s">
        <v>290</v>
      </c>
      <c r="F141" s="208" t="s">
        <v>291</v>
      </c>
      <c r="G141" s="209" t="s">
        <v>194</v>
      </c>
      <c r="H141" s="210">
        <v>11.571</v>
      </c>
      <c r="I141" s="211"/>
      <c r="J141" s="212">
        <f>ROUND(I141*H141,2)</f>
        <v>0</v>
      </c>
      <c r="K141" s="208" t="s">
        <v>749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0.012200000000000001</v>
      </c>
      <c r="R141" s="215">
        <f>Q141*H141</f>
        <v>0.14116620000000002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124</v>
      </c>
      <c r="AT141" s="217" t="s">
        <v>191</v>
      </c>
      <c r="AU141" s="217" t="s">
        <v>82</v>
      </c>
      <c r="AY141" s="19" t="s">
        <v>188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124</v>
      </c>
      <c r="BM141" s="217" t="s">
        <v>878</v>
      </c>
    </row>
    <row r="142" s="2" customFormat="1">
      <c r="A142" s="40"/>
      <c r="B142" s="41"/>
      <c r="C142" s="42"/>
      <c r="D142" s="219" t="s">
        <v>198</v>
      </c>
      <c r="E142" s="42"/>
      <c r="F142" s="220" t="s">
        <v>776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198</v>
      </c>
      <c r="AU142" s="19" t="s">
        <v>82</v>
      </c>
    </row>
    <row r="143" s="14" customFormat="1">
      <c r="A143" s="14"/>
      <c r="B143" s="235"/>
      <c r="C143" s="236"/>
      <c r="D143" s="226" t="s">
        <v>200</v>
      </c>
      <c r="E143" s="237" t="s">
        <v>19</v>
      </c>
      <c r="F143" s="238" t="s">
        <v>868</v>
      </c>
      <c r="G143" s="236"/>
      <c r="H143" s="239">
        <v>11.571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200</v>
      </c>
      <c r="AU143" s="245" t="s">
        <v>82</v>
      </c>
      <c r="AV143" s="14" t="s">
        <v>82</v>
      </c>
      <c r="AW143" s="14" t="s">
        <v>33</v>
      </c>
      <c r="AX143" s="14" t="s">
        <v>80</v>
      </c>
      <c r="AY143" s="245" t="s">
        <v>188</v>
      </c>
    </row>
    <row r="144" s="2" customFormat="1" ht="24.15" customHeight="1">
      <c r="A144" s="40"/>
      <c r="B144" s="41"/>
      <c r="C144" s="206" t="s">
        <v>119</v>
      </c>
      <c r="D144" s="206" t="s">
        <v>191</v>
      </c>
      <c r="E144" s="207" t="s">
        <v>305</v>
      </c>
      <c r="F144" s="208" t="s">
        <v>306</v>
      </c>
      <c r="G144" s="209" t="s">
        <v>307</v>
      </c>
      <c r="H144" s="267"/>
      <c r="I144" s="211"/>
      <c r="J144" s="212">
        <f>ROUND(I144*H144,2)</f>
        <v>0</v>
      </c>
      <c r="K144" s="208" t="s">
        <v>749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124</v>
      </c>
      <c r="AT144" s="217" t="s">
        <v>191</v>
      </c>
      <c r="AU144" s="217" t="s">
        <v>82</v>
      </c>
      <c r="AY144" s="19" t="s">
        <v>188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124</v>
      </c>
      <c r="BM144" s="217" t="s">
        <v>879</v>
      </c>
    </row>
    <row r="145" s="2" customFormat="1">
      <c r="A145" s="40"/>
      <c r="B145" s="41"/>
      <c r="C145" s="42"/>
      <c r="D145" s="219" t="s">
        <v>198</v>
      </c>
      <c r="E145" s="42"/>
      <c r="F145" s="220" t="s">
        <v>778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198</v>
      </c>
      <c r="AU145" s="19" t="s">
        <v>82</v>
      </c>
    </row>
    <row r="146" s="12" customFormat="1" ht="22.8" customHeight="1">
      <c r="A146" s="12"/>
      <c r="B146" s="190"/>
      <c r="C146" s="191"/>
      <c r="D146" s="192" t="s">
        <v>71</v>
      </c>
      <c r="E146" s="204" t="s">
        <v>310</v>
      </c>
      <c r="F146" s="204" t="s">
        <v>311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SUM(P147:P160)</f>
        <v>0</v>
      </c>
      <c r="Q146" s="198"/>
      <c r="R146" s="199">
        <f>SUM(R147:R160)</f>
        <v>0.02085</v>
      </c>
      <c r="S146" s="198"/>
      <c r="T146" s="200">
        <f>SUM(T147:T160)</f>
        <v>0.0258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82</v>
      </c>
      <c r="AT146" s="202" t="s">
        <v>71</v>
      </c>
      <c r="AU146" s="202" t="s">
        <v>80</v>
      </c>
      <c r="AY146" s="201" t="s">
        <v>188</v>
      </c>
      <c r="BK146" s="203">
        <f>SUM(BK147:BK160)</f>
        <v>0</v>
      </c>
    </row>
    <row r="147" s="2" customFormat="1" ht="16.5" customHeight="1">
      <c r="A147" s="40"/>
      <c r="B147" s="41"/>
      <c r="C147" s="206" t="s">
        <v>8</v>
      </c>
      <c r="D147" s="206" t="s">
        <v>191</v>
      </c>
      <c r="E147" s="207" t="s">
        <v>312</v>
      </c>
      <c r="F147" s="208" t="s">
        <v>313</v>
      </c>
      <c r="G147" s="209" t="s">
        <v>296</v>
      </c>
      <c r="H147" s="210">
        <v>1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0.0018</v>
      </c>
      <c r="T147" s="216">
        <f>S147*H147</f>
        <v>0.0018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124</v>
      </c>
      <c r="AT147" s="217" t="s">
        <v>191</v>
      </c>
      <c r="AU147" s="217" t="s">
        <v>82</v>
      </c>
      <c r="AY147" s="19" t="s">
        <v>188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124</v>
      </c>
      <c r="BM147" s="217" t="s">
        <v>880</v>
      </c>
    </row>
    <row r="148" s="2" customFormat="1" ht="24.15" customHeight="1">
      <c r="A148" s="40"/>
      <c r="B148" s="41"/>
      <c r="C148" s="206" t="s">
        <v>124</v>
      </c>
      <c r="D148" s="206" t="s">
        <v>191</v>
      </c>
      <c r="E148" s="207" t="s">
        <v>316</v>
      </c>
      <c r="F148" s="208" t="s">
        <v>317</v>
      </c>
      <c r="G148" s="209" t="s">
        <v>296</v>
      </c>
      <c r="H148" s="210">
        <v>1</v>
      </c>
      <c r="I148" s="211"/>
      <c r="J148" s="212">
        <f>ROUND(I148*H148,2)</f>
        <v>0</v>
      </c>
      <c r="K148" s="208" t="s">
        <v>749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0.024</v>
      </c>
      <c r="T148" s="216">
        <f>S148*H148</f>
        <v>0.024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124</v>
      </c>
      <c r="AT148" s="217" t="s">
        <v>191</v>
      </c>
      <c r="AU148" s="217" t="s">
        <v>82</v>
      </c>
      <c r="AY148" s="19" t="s">
        <v>188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124</v>
      </c>
      <c r="BM148" s="217" t="s">
        <v>881</v>
      </c>
    </row>
    <row r="149" s="2" customFormat="1">
      <c r="A149" s="40"/>
      <c r="B149" s="41"/>
      <c r="C149" s="42"/>
      <c r="D149" s="219" t="s">
        <v>198</v>
      </c>
      <c r="E149" s="42"/>
      <c r="F149" s="220" t="s">
        <v>781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198</v>
      </c>
      <c r="AU149" s="19" t="s">
        <v>82</v>
      </c>
    </row>
    <row r="150" s="2" customFormat="1" ht="24.15" customHeight="1">
      <c r="A150" s="40"/>
      <c r="B150" s="41"/>
      <c r="C150" s="206" t="s">
        <v>127</v>
      </c>
      <c r="D150" s="206" t="s">
        <v>191</v>
      </c>
      <c r="E150" s="207" t="s">
        <v>591</v>
      </c>
      <c r="F150" s="208" t="s">
        <v>592</v>
      </c>
      <c r="G150" s="209" t="s">
        <v>296</v>
      </c>
      <c r="H150" s="210">
        <v>1</v>
      </c>
      <c r="I150" s="211"/>
      <c r="J150" s="212">
        <f>ROUND(I150*H150,2)</f>
        <v>0</v>
      </c>
      <c r="K150" s="208" t="s">
        <v>195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124</v>
      </c>
      <c r="AT150" s="217" t="s">
        <v>191</v>
      </c>
      <c r="AU150" s="217" t="s">
        <v>82</v>
      </c>
      <c r="AY150" s="19" t="s">
        <v>188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124</v>
      </c>
      <c r="BM150" s="217" t="s">
        <v>882</v>
      </c>
    </row>
    <row r="151" s="2" customFormat="1">
      <c r="A151" s="40"/>
      <c r="B151" s="41"/>
      <c r="C151" s="42"/>
      <c r="D151" s="219" t="s">
        <v>198</v>
      </c>
      <c r="E151" s="42"/>
      <c r="F151" s="220" t="s">
        <v>594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198</v>
      </c>
      <c r="AU151" s="19" t="s">
        <v>82</v>
      </c>
    </row>
    <row r="152" s="2" customFormat="1" ht="16.5" customHeight="1">
      <c r="A152" s="40"/>
      <c r="B152" s="41"/>
      <c r="C152" s="257" t="s">
        <v>130</v>
      </c>
      <c r="D152" s="257" t="s">
        <v>300</v>
      </c>
      <c r="E152" s="258" t="s">
        <v>324</v>
      </c>
      <c r="F152" s="259" t="s">
        <v>325</v>
      </c>
      <c r="G152" s="260" t="s">
        <v>296</v>
      </c>
      <c r="H152" s="261">
        <v>1</v>
      </c>
      <c r="I152" s="262"/>
      <c r="J152" s="263">
        <f>ROUND(I152*H152,2)</f>
        <v>0</v>
      </c>
      <c r="K152" s="259" t="s">
        <v>749</v>
      </c>
      <c r="L152" s="264"/>
      <c r="M152" s="265" t="s">
        <v>19</v>
      </c>
      <c r="N152" s="266" t="s">
        <v>43</v>
      </c>
      <c r="O152" s="86"/>
      <c r="P152" s="215">
        <f>O152*H152</f>
        <v>0</v>
      </c>
      <c r="Q152" s="215">
        <v>0.0195</v>
      </c>
      <c r="R152" s="215">
        <f>Q152*H152</f>
        <v>0.0195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303</v>
      </c>
      <c r="AT152" s="217" t="s">
        <v>300</v>
      </c>
      <c r="AU152" s="217" t="s">
        <v>82</v>
      </c>
      <c r="AY152" s="19" t="s">
        <v>188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124</v>
      </c>
      <c r="BM152" s="217" t="s">
        <v>883</v>
      </c>
    </row>
    <row r="153" s="2" customFormat="1" ht="16.5" customHeight="1">
      <c r="A153" s="40"/>
      <c r="B153" s="41"/>
      <c r="C153" s="206" t="s">
        <v>133</v>
      </c>
      <c r="D153" s="206" t="s">
        <v>191</v>
      </c>
      <c r="E153" s="207" t="s">
        <v>327</v>
      </c>
      <c r="F153" s="208" t="s">
        <v>328</v>
      </c>
      <c r="G153" s="209" t="s">
        <v>296</v>
      </c>
      <c r="H153" s="210">
        <v>1</v>
      </c>
      <c r="I153" s="211"/>
      <c r="J153" s="212">
        <f>ROUND(I153*H153,2)</f>
        <v>0</v>
      </c>
      <c r="K153" s="208" t="s">
        <v>749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124</v>
      </c>
      <c r="AT153" s="217" t="s">
        <v>191</v>
      </c>
      <c r="AU153" s="217" t="s">
        <v>82</v>
      </c>
      <c r="AY153" s="19" t="s">
        <v>188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124</v>
      </c>
      <c r="BM153" s="217" t="s">
        <v>884</v>
      </c>
    </row>
    <row r="154" s="2" customFormat="1">
      <c r="A154" s="40"/>
      <c r="B154" s="41"/>
      <c r="C154" s="42"/>
      <c r="D154" s="219" t="s">
        <v>198</v>
      </c>
      <c r="E154" s="42"/>
      <c r="F154" s="220" t="s">
        <v>785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198</v>
      </c>
      <c r="AU154" s="19" t="s">
        <v>82</v>
      </c>
    </row>
    <row r="155" s="2" customFormat="1" ht="16.5" customHeight="1">
      <c r="A155" s="40"/>
      <c r="B155" s="41"/>
      <c r="C155" s="257" t="s">
        <v>136</v>
      </c>
      <c r="D155" s="257" t="s">
        <v>300</v>
      </c>
      <c r="E155" s="258" t="s">
        <v>331</v>
      </c>
      <c r="F155" s="259" t="s">
        <v>332</v>
      </c>
      <c r="G155" s="260" t="s">
        <v>296</v>
      </c>
      <c r="H155" s="261">
        <v>1</v>
      </c>
      <c r="I155" s="262"/>
      <c r="J155" s="263">
        <f>ROUND(I155*H155,2)</f>
        <v>0</v>
      </c>
      <c r="K155" s="259" t="s">
        <v>19</v>
      </c>
      <c r="L155" s="264"/>
      <c r="M155" s="265" t="s">
        <v>19</v>
      </c>
      <c r="N155" s="266" t="s">
        <v>43</v>
      </c>
      <c r="O155" s="86"/>
      <c r="P155" s="215">
        <f>O155*H155</f>
        <v>0</v>
      </c>
      <c r="Q155" s="215">
        <v>0.0011999999999999999</v>
      </c>
      <c r="R155" s="215">
        <f>Q155*H155</f>
        <v>0.0011999999999999999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303</v>
      </c>
      <c r="AT155" s="217" t="s">
        <v>300</v>
      </c>
      <c r="AU155" s="217" t="s">
        <v>82</v>
      </c>
      <c r="AY155" s="19" t="s">
        <v>188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124</v>
      </c>
      <c r="BM155" s="217" t="s">
        <v>885</v>
      </c>
    </row>
    <row r="156" s="2" customFormat="1" ht="16.5" customHeight="1">
      <c r="A156" s="40"/>
      <c r="B156" s="41"/>
      <c r="C156" s="206" t="s">
        <v>7</v>
      </c>
      <c r="D156" s="206" t="s">
        <v>191</v>
      </c>
      <c r="E156" s="207" t="s">
        <v>334</v>
      </c>
      <c r="F156" s="208" t="s">
        <v>335</v>
      </c>
      <c r="G156" s="209" t="s">
        <v>296</v>
      </c>
      <c r="H156" s="210">
        <v>1</v>
      </c>
      <c r="I156" s="211"/>
      <c r="J156" s="212">
        <f>ROUND(I156*H156,2)</f>
        <v>0</v>
      </c>
      <c r="K156" s="208" t="s">
        <v>749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124</v>
      </c>
      <c r="AT156" s="217" t="s">
        <v>191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124</v>
      </c>
      <c r="BM156" s="217" t="s">
        <v>886</v>
      </c>
    </row>
    <row r="157" s="2" customFormat="1">
      <c r="A157" s="40"/>
      <c r="B157" s="41"/>
      <c r="C157" s="42"/>
      <c r="D157" s="219" t="s">
        <v>198</v>
      </c>
      <c r="E157" s="42"/>
      <c r="F157" s="220" t="s">
        <v>788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198</v>
      </c>
      <c r="AU157" s="19" t="s">
        <v>82</v>
      </c>
    </row>
    <row r="158" s="2" customFormat="1" ht="16.5" customHeight="1">
      <c r="A158" s="40"/>
      <c r="B158" s="41"/>
      <c r="C158" s="257" t="s">
        <v>141</v>
      </c>
      <c r="D158" s="257" t="s">
        <v>300</v>
      </c>
      <c r="E158" s="258" t="s">
        <v>339</v>
      </c>
      <c r="F158" s="259" t="s">
        <v>340</v>
      </c>
      <c r="G158" s="260" t="s">
        <v>296</v>
      </c>
      <c r="H158" s="261">
        <v>1</v>
      </c>
      <c r="I158" s="262"/>
      <c r="J158" s="263">
        <f>ROUND(I158*H158,2)</f>
        <v>0</v>
      </c>
      <c r="K158" s="259" t="s">
        <v>749</v>
      </c>
      <c r="L158" s="264"/>
      <c r="M158" s="265" t="s">
        <v>19</v>
      </c>
      <c r="N158" s="266" t="s">
        <v>43</v>
      </c>
      <c r="O158" s="86"/>
      <c r="P158" s="215">
        <f>O158*H158</f>
        <v>0</v>
      </c>
      <c r="Q158" s="215">
        <v>0.00014999999999999999</v>
      </c>
      <c r="R158" s="215">
        <f>Q158*H158</f>
        <v>0.00014999999999999999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303</v>
      </c>
      <c r="AT158" s="217" t="s">
        <v>300</v>
      </c>
      <c r="AU158" s="217" t="s">
        <v>82</v>
      </c>
      <c r="AY158" s="19" t="s">
        <v>188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124</v>
      </c>
      <c r="BM158" s="217" t="s">
        <v>887</v>
      </c>
    </row>
    <row r="159" s="2" customFormat="1" ht="24.15" customHeight="1">
      <c r="A159" s="40"/>
      <c r="B159" s="41"/>
      <c r="C159" s="206" t="s">
        <v>144</v>
      </c>
      <c r="D159" s="206" t="s">
        <v>191</v>
      </c>
      <c r="E159" s="207" t="s">
        <v>343</v>
      </c>
      <c r="F159" s="208" t="s">
        <v>344</v>
      </c>
      <c r="G159" s="209" t="s">
        <v>307</v>
      </c>
      <c r="H159" s="267"/>
      <c r="I159" s="211"/>
      <c r="J159" s="212">
        <f>ROUND(I159*H159,2)</f>
        <v>0</v>
      </c>
      <c r="K159" s="208" t="s">
        <v>749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124</v>
      </c>
      <c r="AT159" s="217" t="s">
        <v>191</v>
      </c>
      <c r="AU159" s="217" t="s">
        <v>82</v>
      </c>
      <c r="AY159" s="19" t="s">
        <v>188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124</v>
      </c>
      <c r="BM159" s="217" t="s">
        <v>888</v>
      </c>
    </row>
    <row r="160" s="2" customFormat="1">
      <c r="A160" s="40"/>
      <c r="B160" s="41"/>
      <c r="C160" s="42"/>
      <c r="D160" s="219" t="s">
        <v>198</v>
      </c>
      <c r="E160" s="42"/>
      <c r="F160" s="220" t="s">
        <v>791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198</v>
      </c>
      <c r="AU160" s="19" t="s">
        <v>82</v>
      </c>
    </row>
    <row r="161" s="12" customFormat="1" ht="22.8" customHeight="1">
      <c r="A161" s="12"/>
      <c r="B161" s="190"/>
      <c r="C161" s="191"/>
      <c r="D161" s="192" t="s">
        <v>71</v>
      </c>
      <c r="E161" s="204" t="s">
        <v>347</v>
      </c>
      <c r="F161" s="204" t="s">
        <v>348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SUM(P162:P194)</f>
        <v>0</v>
      </c>
      <c r="Q161" s="198"/>
      <c r="R161" s="199">
        <f>SUM(R162:R194)</f>
        <v>0.20082542000000003</v>
      </c>
      <c r="S161" s="198"/>
      <c r="T161" s="200">
        <f>SUM(T162:T194)</f>
        <v>0.032749500000000001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82</v>
      </c>
      <c r="AT161" s="202" t="s">
        <v>71</v>
      </c>
      <c r="AU161" s="202" t="s">
        <v>80</v>
      </c>
      <c r="AY161" s="201" t="s">
        <v>188</v>
      </c>
      <c r="BK161" s="203">
        <f>SUM(BK162:BK194)</f>
        <v>0</v>
      </c>
    </row>
    <row r="162" s="2" customFormat="1" ht="16.5" customHeight="1">
      <c r="A162" s="40"/>
      <c r="B162" s="41"/>
      <c r="C162" s="206" t="s">
        <v>147</v>
      </c>
      <c r="D162" s="206" t="s">
        <v>191</v>
      </c>
      <c r="E162" s="207" t="s">
        <v>350</v>
      </c>
      <c r="F162" s="208" t="s">
        <v>351</v>
      </c>
      <c r="G162" s="209" t="s">
        <v>194</v>
      </c>
      <c r="H162" s="210">
        <v>11.571</v>
      </c>
      <c r="I162" s="211"/>
      <c r="J162" s="212">
        <f>ROUND(I162*H162,2)</f>
        <v>0</v>
      </c>
      <c r="K162" s="208" t="s">
        <v>749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0.0025000000000000001</v>
      </c>
      <c r="T162" s="216">
        <f>S162*H162</f>
        <v>0.028927499999999998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124</v>
      </c>
      <c r="AT162" s="217" t="s">
        <v>191</v>
      </c>
      <c r="AU162" s="217" t="s">
        <v>82</v>
      </c>
      <c r="AY162" s="19" t="s">
        <v>188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124</v>
      </c>
      <c r="BM162" s="217" t="s">
        <v>889</v>
      </c>
    </row>
    <row r="163" s="2" customFormat="1">
      <c r="A163" s="40"/>
      <c r="B163" s="41"/>
      <c r="C163" s="42"/>
      <c r="D163" s="219" t="s">
        <v>198</v>
      </c>
      <c r="E163" s="42"/>
      <c r="F163" s="220" t="s">
        <v>793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198</v>
      </c>
      <c r="AU163" s="19" t="s">
        <v>82</v>
      </c>
    </row>
    <row r="164" s="14" customFormat="1">
      <c r="A164" s="14"/>
      <c r="B164" s="235"/>
      <c r="C164" s="236"/>
      <c r="D164" s="226" t="s">
        <v>200</v>
      </c>
      <c r="E164" s="237" t="s">
        <v>19</v>
      </c>
      <c r="F164" s="238" t="s">
        <v>868</v>
      </c>
      <c r="G164" s="236"/>
      <c r="H164" s="239">
        <v>11.571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200</v>
      </c>
      <c r="AU164" s="245" t="s">
        <v>82</v>
      </c>
      <c r="AV164" s="14" t="s">
        <v>82</v>
      </c>
      <c r="AW164" s="14" t="s">
        <v>33</v>
      </c>
      <c r="AX164" s="14" t="s">
        <v>80</v>
      </c>
      <c r="AY164" s="245" t="s">
        <v>188</v>
      </c>
    </row>
    <row r="165" s="2" customFormat="1" ht="16.5" customHeight="1">
      <c r="A165" s="40"/>
      <c r="B165" s="41"/>
      <c r="C165" s="206" t="s">
        <v>150</v>
      </c>
      <c r="D165" s="206" t="s">
        <v>191</v>
      </c>
      <c r="E165" s="207" t="s">
        <v>355</v>
      </c>
      <c r="F165" s="208" t="s">
        <v>356</v>
      </c>
      <c r="G165" s="209" t="s">
        <v>357</v>
      </c>
      <c r="H165" s="210">
        <v>12.74</v>
      </c>
      <c r="I165" s="211"/>
      <c r="J165" s="212">
        <f>ROUND(I165*H165,2)</f>
        <v>0</v>
      </c>
      <c r="K165" s="208" t="s">
        <v>749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0.00029999999999999997</v>
      </c>
      <c r="T165" s="216">
        <f>S165*H165</f>
        <v>0.0038219999999999999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124</v>
      </c>
      <c r="AT165" s="217" t="s">
        <v>191</v>
      </c>
      <c r="AU165" s="217" t="s">
        <v>82</v>
      </c>
      <c r="AY165" s="19" t="s">
        <v>188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124</v>
      </c>
      <c r="BM165" s="217" t="s">
        <v>890</v>
      </c>
    </row>
    <row r="166" s="2" customFormat="1">
      <c r="A166" s="40"/>
      <c r="B166" s="41"/>
      <c r="C166" s="42"/>
      <c r="D166" s="219" t="s">
        <v>198</v>
      </c>
      <c r="E166" s="42"/>
      <c r="F166" s="220" t="s">
        <v>796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198</v>
      </c>
      <c r="AU166" s="19" t="s">
        <v>82</v>
      </c>
    </row>
    <row r="167" s="14" customFormat="1">
      <c r="A167" s="14"/>
      <c r="B167" s="235"/>
      <c r="C167" s="236"/>
      <c r="D167" s="226" t="s">
        <v>200</v>
      </c>
      <c r="E167" s="237" t="s">
        <v>19</v>
      </c>
      <c r="F167" s="238" t="s">
        <v>891</v>
      </c>
      <c r="G167" s="236"/>
      <c r="H167" s="239">
        <v>12.74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200</v>
      </c>
      <c r="AU167" s="245" t="s">
        <v>82</v>
      </c>
      <c r="AV167" s="14" t="s">
        <v>82</v>
      </c>
      <c r="AW167" s="14" t="s">
        <v>33</v>
      </c>
      <c r="AX167" s="14" t="s">
        <v>80</v>
      </c>
      <c r="AY167" s="245" t="s">
        <v>188</v>
      </c>
    </row>
    <row r="168" s="2" customFormat="1" ht="21.75" customHeight="1">
      <c r="A168" s="40"/>
      <c r="B168" s="41"/>
      <c r="C168" s="206" t="s">
        <v>338</v>
      </c>
      <c r="D168" s="206" t="s">
        <v>191</v>
      </c>
      <c r="E168" s="207" t="s">
        <v>368</v>
      </c>
      <c r="F168" s="208" t="s">
        <v>369</v>
      </c>
      <c r="G168" s="209" t="s">
        <v>194</v>
      </c>
      <c r="H168" s="210">
        <v>11.571</v>
      </c>
      <c r="I168" s="211"/>
      <c r="J168" s="212">
        <f>ROUND(I168*H168,2)</f>
        <v>0</v>
      </c>
      <c r="K168" s="208" t="s">
        <v>749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124</v>
      </c>
      <c r="AT168" s="217" t="s">
        <v>191</v>
      </c>
      <c r="AU168" s="217" t="s">
        <v>82</v>
      </c>
      <c r="AY168" s="19" t="s">
        <v>188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124</v>
      </c>
      <c r="BM168" s="217" t="s">
        <v>892</v>
      </c>
    </row>
    <row r="169" s="2" customFormat="1">
      <c r="A169" s="40"/>
      <c r="B169" s="41"/>
      <c r="C169" s="42"/>
      <c r="D169" s="219" t="s">
        <v>198</v>
      </c>
      <c r="E169" s="42"/>
      <c r="F169" s="220" t="s">
        <v>799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198</v>
      </c>
      <c r="AU169" s="19" t="s">
        <v>82</v>
      </c>
    </row>
    <row r="170" s="2" customFormat="1" ht="16.5" customHeight="1">
      <c r="A170" s="40"/>
      <c r="B170" s="41"/>
      <c r="C170" s="206" t="s">
        <v>342</v>
      </c>
      <c r="D170" s="206" t="s">
        <v>191</v>
      </c>
      <c r="E170" s="207" t="s">
        <v>372</v>
      </c>
      <c r="F170" s="208" t="s">
        <v>373</v>
      </c>
      <c r="G170" s="209" t="s">
        <v>194</v>
      </c>
      <c r="H170" s="210">
        <v>11.571</v>
      </c>
      <c r="I170" s="211"/>
      <c r="J170" s="212">
        <f>ROUND(I170*H170,2)</f>
        <v>0</v>
      </c>
      <c r="K170" s="208" t="s">
        <v>749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124</v>
      </c>
      <c r="AT170" s="217" t="s">
        <v>191</v>
      </c>
      <c r="AU170" s="217" t="s">
        <v>82</v>
      </c>
      <c r="AY170" s="19" t="s">
        <v>188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124</v>
      </c>
      <c r="BM170" s="217" t="s">
        <v>893</v>
      </c>
    </row>
    <row r="171" s="2" customFormat="1">
      <c r="A171" s="40"/>
      <c r="B171" s="41"/>
      <c r="C171" s="42"/>
      <c r="D171" s="219" t="s">
        <v>198</v>
      </c>
      <c r="E171" s="42"/>
      <c r="F171" s="220" t="s">
        <v>801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198</v>
      </c>
      <c r="AU171" s="19" t="s">
        <v>82</v>
      </c>
    </row>
    <row r="172" s="2" customFormat="1" ht="16.5" customHeight="1">
      <c r="A172" s="40"/>
      <c r="B172" s="41"/>
      <c r="C172" s="206" t="s">
        <v>349</v>
      </c>
      <c r="D172" s="206" t="s">
        <v>191</v>
      </c>
      <c r="E172" s="207" t="s">
        <v>377</v>
      </c>
      <c r="F172" s="208" t="s">
        <v>378</v>
      </c>
      <c r="G172" s="209" t="s">
        <v>194</v>
      </c>
      <c r="H172" s="210">
        <v>23.141999999999999</v>
      </c>
      <c r="I172" s="211"/>
      <c r="J172" s="212">
        <f>ROUND(I172*H172,2)</f>
        <v>0</v>
      </c>
      <c r="K172" s="208" t="s">
        <v>749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3.0000000000000001E-05</v>
      </c>
      <c r="R172" s="215">
        <f>Q172*H172</f>
        <v>0.00069426000000000004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124</v>
      </c>
      <c r="AT172" s="217" t="s">
        <v>191</v>
      </c>
      <c r="AU172" s="217" t="s">
        <v>82</v>
      </c>
      <c r="AY172" s="19" t="s">
        <v>188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124</v>
      </c>
      <c r="BM172" s="217" t="s">
        <v>894</v>
      </c>
    </row>
    <row r="173" s="2" customFormat="1">
      <c r="A173" s="40"/>
      <c r="B173" s="41"/>
      <c r="C173" s="42"/>
      <c r="D173" s="219" t="s">
        <v>198</v>
      </c>
      <c r="E173" s="42"/>
      <c r="F173" s="220" t="s">
        <v>803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198</v>
      </c>
      <c r="AU173" s="19" t="s">
        <v>82</v>
      </c>
    </row>
    <row r="174" s="13" customFormat="1">
      <c r="A174" s="13"/>
      <c r="B174" s="224"/>
      <c r="C174" s="225"/>
      <c r="D174" s="226" t="s">
        <v>200</v>
      </c>
      <c r="E174" s="227" t="s">
        <v>19</v>
      </c>
      <c r="F174" s="228" t="s">
        <v>381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200</v>
      </c>
      <c r="AU174" s="234" t="s">
        <v>82</v>
      </c>
      <c r="AV174" s="13" t="s">
        <v>80</v>
      </c>
      <c r="AW174" s="13" t="s">
        <v>33</v>
      </c>
      <c r="AX174" s="13" t="s">
        <v>72</v>
      </c>
      <c r="AY174" s="234" t="s">
        <v>188</v>
      </c>
    </row>
    <row r="175" s="14" customFormat="1">
      <c r="A175" s="14"/>
      <c r="B175" s="235"/>
      <c r="C175" s="236"/>
      <c r="D175" s="226" t="s">
        <v>200</v>
      </c>
      <c r="E175" s="237" t="s">
        <v>19</v>
      </c>
      <c r="F175" s="238" t="s">
        <v>870</v>
      </c>
      <c r="G175" s="236"/>
      <c r="H175" s="239">
        <v>11.571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200</v>
      </c>
      <c r="AU175" s="245" t="s">
        <v>82</v>
      </c>
      <c r="AV175" s="14" t="s">
        <v>82</v>
      </c>
      <c r="AW175" s="14" t="s">
        <v>33</v>
      </c>
      <c r="AX175" s="14" t="s">
        <v>72</v>
      </c>
      <c r="AY175" s="245" t="s">
        <v>188</v>
      </c>
    </row>
    <row r="176" s="13" customFormat="1">
      <c r="A176" s="13"/>
      <c r="B176" s="224"/>
      <c r="C176" s="225"/>
      <c r="D176" s="226" t="s">
        <v>200</v>
      </c>
      <c r="E176" s="227" t="s">
        <v>19</v>
      </c>
      <c r="F176" s="228" t="s">
        <v>382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200</v>
      </c>
      <c r="AU176" s="234" t="s">
        <v>82</v>
      </c>
      <c r="AV176" s="13" t="s">
        <v>80</v>
      </c>
      <c r="AW176" s="13" t="s">
        <v>33</v>
      </c>
      <c r="AX176" s="13" t="s">
        <v>72</v>
      </c>
      <c r="AY176" s="234" t="s">
        <v>188</v>
      </c>
    </row>
    <row r="177" s="14" customFormat="1">
      <c r="A177" s="14"/>
      <c r="B177" s="235"/>
      <c r="C177" s="236"/>
      <c r="D177" s="226" t="s">
        <v>200</v>
      </c>
      <c r="E177" s="237" t="s">
        <v>19</v>
      </c>
      <c r="F177" s="238" t="s">
        <v>870</v>
      </c>
      <c r="G177" s="236"/>
      <c r="H177" s="239">
        <v>11.571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200</v>
      </c>
      <c r="AU177" s="245" t="s">
        <v>82</v>
      </c>
      <c r="AV177" s="14" t="s">
        <v>82</v>
      </c>
      <c r="AW177" s="14" t="s">
        <v>33</v>
      </c>
      <c r="AX177" s="14" t="s">
        <v>72</v>
      </c>
      <c r="AY177" s="245" t="s">
        <v>188</v>
      </c>
    </row>
    <row r="178" s="15" customFormat="1">
      <c r="A178" s="15"/>
      <c r="B178" s="246"/>
      <c r="C178" s="247"/>
      <c r="D178" s="226" t="s">
        <v>200</v>
      </c>
      <c r="E178" s="248" t="s">
        <v>19</v>
      </c>
      <c r="F178" s="249" t="s">
        <v>206</v>
      </c>
      <c r="G178" s="247"/>
      <c r="H178" s="250">
        <v>23.141999999999999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200</v>
      </c>
      <c r="AU178" s="256" t="s">
        <v>82</v>
      </c>
      <c r="AV178" s="15" t="s">
        <v>196</v>
      </c>
      <c r="AW178" s="15" t="s">
        <v>33</v>
      </c>
      <c r="AX178" s="15" t="s">
        <v>80</v>
      </c>
      <c r="AY178" s="256" t="s">
        <v>188</v>
      </c>
    </row>
    <row r="179" s="2" customFormat="1" ht="21.75" customHeight="1">
      <c r="A179" s="40"/>
      <c r="B179" s="41"/>
      <c r="C179" s="206" t="s">
        <v>354</v>
      </c>
      <c r="D179" s="206" t="s">
        <v>191</v>
      </c>
      <c r="E179" s="207" t="s">
        <v>384</v>
      </c>
      <c r="F179" s="208" t="s">
        <v>385</v>
      </c>
      <c r="G179" s="209" t="s">
        <v>194</v>
      </c>
      <c r="H179" s="210">
        <v>11.571</v>
      </c>
      <c r="I179" s="211"/>
      <c r="J179" s="212">
        <f>ROUND(I179*H179,2)</f>
        <v>0</v>
      </c>
      <c r="K179" s="208" t="s">
        <v>749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0.012</v>
      </c>
      <c r="R179" s="215">
        <f>Q179*H179</f>
        <v>0.138852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124</v>
      </c>
      <c r="AT179" s="217" t="s">
        <v>191</v>
      </c>
      <c r="AU179" s="217" t="s">
        <v>82</v>
      </c>
      <c r="AY179" s="19" t="s">
        <v>188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124</v>
      </c>
      <c r="BM179" s="217" t="s">
        <v>895</v>
      </c>
    </row>
    <row r="180" s="2" customFormat="1">
      <c r="A180" s="40"/>
      <c r="B180" s="41"/>
      <c r="C180" s="42"/>
      <c r="D180" s="219" t="s">
        <v>198</v>
      </c>
      <c r="E180" s="42"/>
      <c r="F180" s="220" t="s">
        <v>806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198</v>
      </c>
      <c r="AU180" s="19" t="s">
        <v>82</v>
      </c>
    </row>
    <row r="181" s="2" customFormat="1" ht="16.5" customHeight="1">
      <c r="A181" s="40"/>
      <c r="B181" s="41"/>
      <c r="C181" s="206" t="s">
        <v>361</v>
      </c>
      <c r="D181" s="206" t="s">
        <v>191</v>
      </c>
      <c r="E181" s="207" t="s">
        <v>389</v>
      </c>
      <c r="F181" s="208" t="s">
        <v>390</v>
      </c>
      <c r="G181" s="209" t="s">
        <v>194</v>
      </c>
      <c r="H181" s="210">
        <v>11.571</v>
      </c>
      <c r="I181" s="211"/>
      <c r="J181" s="212">
        <f>ROUND(I181*H181,2)</f>
        <v>0</v>
      </c>
      <c r="K181" s="208" t="s">
        <v>195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0.00029999999999999997</v>
      </c>
      <c r="R181" s="215">
        <f>Q181*H181</f>
        <v>0.0034712999999999996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124</v>
      </c>
      <c r="AT181" s="217" t="s">
        <v>191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124</v>
      </c>
      <c r="BM181" s="217" t="s">
        <v>896</v>
      </c>
    </row>
    <row r="182" s="2" customFormat="1">
      <c r="A182" s="40"/>
      <c r="B182" s="41"/>
      <c r="C182" s="42"/>
      <c r="D182" s="219" t="s">
        <v>198</v>
      </c>
      <c r="E182" s="42"/>
      <c r="F182" s="220" t="s">
        <v>392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198</v>
      </c>
      <c r="AU182" s="19" t="s">
        <v>82</v>
      </c>
    </row>
    <row r="183" s="2" customFormat="1" ht="24.15" customHeight="1">
      <c r="A183" s="40"/>
      <c r="B183" s="41"/>
      <c r="C183" s="257" t="s">
        <v>367</v>
      </c>
      <c r="D183" s="257" t="s">
        <v>300</v>
      </c>
      <c r="E183" s="258" t="s">
        <v>394</v>
      </c>
      <c r="F183" s="259" t="s">
        <v>395</v>
      </c>
      <c r="G183" s="260" t="s">
        <v>194</v>
      </c>
      <c r="H183" s="261">
        <v>12.728</v>
      </c>
      <c r="I183" s="262"/>
      <c r="J183" s="263">
        <f>ROUND(I183*H183,2)</f>
        <v>0</v>
      </c>
      <c r="K183" s="259" t="s">
        <v>195</v>
      </c>
      <c r="L183" s="264"/>
      <c r="M183" s="265" t="s">
        <v>19</v>
      </c>
      <c r="N183" s="266" t="s">
        <v>43</v>
      </c>
      <c r="O183" s="86"/>
      <c r="P183" s="215">
        <f>O183*H183</f>
        <v>0</v>
      </c>
      <c r="Q183" s="215">
        <v>0.0042900000000000004</v>
      </c>
      <c r="R183" s="215">
        <f>Q183*H183</f>
        <v>0.054603120000000005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303</v>
      </c>
      <c r="AT183" s="217" t="s">
        <v>300</v>
      </c>
      <c r="AU183" s="217" t="s">
        <v>82</v>
      </c>
      <c r="AY183" s="19" t="s">
        <v>188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124</v>
      </c>
      <c r="BM183" s="217" t="s">
        <v>897</v>
      </c>
    </row>
    <row r="184" s="14" customFormat="1">
      <c r="A184" s="14"/>
      <c r="B184" s="235"/>
      <c r="C184" s="236"/>
      <c r="D184" s="226" t="s">
        <v>200</v>
      </c>
      <c r="E184" s="236"/>
      <c r="F184" s="238" t="s">
        <v>898</v>
      </c>
      <c r="G184" s="236"/>
      <c r="H184" s="239">
        <v>12.728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200</v>
      </c>
      <c r="AU184" s="245" t="s">
        <v>82</v>
      </c>
      <c r="AV184" s="14" t="s">
        <v>82</v>
      </c>
      <c r="AW184" s="14" t="s">
        <v>4</v>
      </c>
      <c r="AX184" s="14" t="s">
        <v>80</v>
      </c>
      <c r="AY184" s="245" t="s">
        <v>188</v>
      </c>
    </row>
    <row r="185" s="2" customFormat="1" ht="16.5" customHeight="1">
      <c r="A185" s="40"/>
      <c r="B185" s="41"/>
      <c r="C185" s="206" t="s">
        <v>303</v>
      </c>
      <c r="D185" s="206" t="s">
        <v>191</v>
      </c>
      <c r="E185" s="207" t="s">
        <v>399</v>
      </c>
      <c r="F185" s="208" t="s">
        <v>400</v>
      </c>
      <c r="G185" s="209" t="s">
        <v>357</v>
      </c>
      <c r="H185" s="210">
        <v>12.74</v>
      </c>
      <c r="I185" s="211"/>
      <c r="J185" s="212">
        <f>ROUND(I185*H185,2)</f>
        <v>0</v>
      </c>
      <c r="K185" s="208" t="s">
        <v>749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1.0000000000000001E-05</v>
      </c>
      <c r="R185" s="215">
        <f>Q185*H185</f>
        <v>0.00012740000000000001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124</v>
      </c>
      <c r="AT185" s="217" t="s">
        <v>191</v>
      </c>
      <c r="AU185" s="217" t="s">
        <v>82</v>
      </c>
      <c r="AY185" s="19" t="s">
        <v>188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124</v>
      </c>
      <c r="BM185" s="217" t="s">
        <v>899</v>
      </c>
    </row>
    <row r="186" s="2" customFormat="1">
      <c r="A186" s="40"/>
      <c r="B186" s="41"/>
      <c r="C186" s="42"/>
      <c r="D186" s="219" t="s">
        <v>198</v>
      </c>
      <c r="E186" s="42"/>
      <c r="F186" s="220" t="s">
        <v>811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198</v>
      </c>
      <c r="AU186" s="19" t="s">
        <v>82</v>
      </c>
    </row>
    <row r="187" s="2" customFormat="1" ht="16.5" customHeight="1">
      <c r="A187" s="40"/>
      <c r="B187" s="41"/>
      <c r="C187" s="257" t="s">
        <v>376</v>
      </c>
      <c r="D187" s="257" t="s">
        <v>300</v>
      </c>
      <c r="E187" s="258" t="s">
        <v>404</v>
      </c>
      <c r="F187" s="259" t="s">
        <v>405</v>
      </c>
      <c r="G187" s="260" t="s">
        <v>357</v>
      </c>
      <c r="H187" s="261">
        <v>13.377000000000001</v>
      </c>
      <c r="I187" s="262"/>
      <c r="J187" s="263">
        <f>ROUND(I187*H187,2)</f>
        <v>0</v>
      </c>
      <c r="K187" s="259" t="s">
        <v>749</v>
      </c>
      <c r="L187" s="264"/>
      <c r="M187" s="265" t="s">
        <v>19</v>
      </c>
      <c r="N187" s="266" t="s">
        <v>43</v>
      </c>
      <c r="O187" s="86"/>
      <c r="P187" s="215">
        <f>O187*H187</f>
        <v>0</v>
      </c>
      <c r="Q187" s="215">
        <v>0.00022000000000000001</v>
      </c>
      <c r="R187" s="215">
        <f>Q187*H187</f>
        <v>0.0029429400000000002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303</v>
      </c>
      <c r="AT187" s="217" t="s">
        <v>300</v>
      </c>
      <c r="AU187" s="217" t="s">
        <v>82</v>
      </c>
      <c r="AY187" s="19" t="s">
        <v>188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124</v>
      </c>
      <c r="BM187" s="217" t="s">
        <v>900</v>
      </c>
    </row>
    <row r="188" s="14" customFormat="1">
      <c r="A188" s="14"/>
      <c r="B188" s="235"/>
      <c r="C188" s="236"/>
      <c r="D188" s="226" t="s">
        <v>200</v>
      </c>
      <c r="E188" s="236"/>
      <c r="F188" s="238" t="s">
        <v>901</v>
      </c>
      <c r="G188" s="236"/>
      <c r="H188" s="239">
        <v>13.377000000000001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200</v>
      </c>
      <c r="AU188" s="245" t="s">
        <v>82</v>
      </c>
      <c r="AV188" s="14" t="s">
        <v>82</v>
      </c>
      <c r="AW188" s="14" t="s">
        <v>4</v>
      </c>
      <c r="AX188" s="14" t="s">
        <v>80</v>
      </c>
      <c r="AY188" s="245" t="s">
        <v>188</v>
      </c>
    </row>
    <row r="189" s="2" customFormat="1" ht="16.5" customHeight="1">
      <c r="A189" s="40"/>
      <c r="B189" s="41"/>
      <c r="C189" s="206" t="s">
        <v>383</v>
      </c>
      <c r="D189" s="206" t="s">
        <v>191</v>
      </c>
      <c r="E189" s="207" t="s">
        <v>409</v>
      </c>
      <c r="F189" s="208" t="s">
        <v>410</v>
      </c>
      <c r="G189" s="209" t="s">
        <v>357</v>
      </c>
      <c r="H189" s="210">
        <v>0.80000000000000004</v>
      </c>
      <c r="I189" s="211"/>
      <c r="J189" s="212">
        <f>ROUND(I189*H189,2)</f>
        <v>0</v>
      </c>
      <c r="K189" s="208" t="s">
        <v>749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124</v>
      </c>
      <c r="AT189" s="217" t="s">
        <v>191</v>
      </c>
      <c r="AU189" s="217" t="s">
        <v>82</v>
      </c>
      <c r="AY189" s="19" t="s">
        <v>188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124</v>
      </c>
      <c r="BM189" s="217" t="s">
        <v>902</v>
      </c>
    </row>
    <row r="190" s="2" customFormat="1">
      <c r="A190" s="40"/>
      <c r="B190" s="41"/>
      <c r="C190" s="42"/>
      <c r="D190" s="219" t="s">
        <v>198</v>
      </c>
      <c r="E190" s="42"/>
      <c r="F190" s="220" t="s">
        <v>815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198</v>
      </c>
      <c r="AU190" s="19" t="s">
        <v>82</v>
      </c>
    </row>
    <row r="191" s="2" customFormat="1" ht="16.5" customHeight="1">
      <c r="A191" s="40"/>
      <c r="B191" s="41"/>
      <c r="C191" s="257" t="s">
        <v>388</v>
      </c>
      <c r="D191" s="257" t="s">
        <v>300</v>
      </c>
      <c r="E191" s="258" t="s">
        <v>415</v>
      </c>
      <c r="F191" s="259" t="s">
        <v>416</v>
      </c>
      <c r="G191" s="260" t="s">
        <v>357</v>
      </c>
      <c r="H191" s="261">
        <v>0.83999999999999997</v>
      </c>
      <c r="I191" s="262"/>
      <c r="J191" s="263">
        <f>ROUND(I191*H191,2)</f>
        <v>0</v>
      </c>
      <c r="K191" s="259" t="s">
        <v>749</v>
      </c>
      <c r="L191" s="264"/>
      <c r="M191" s="265" t="s">
        <v>19</v>
      </c>
      <c r="N191" s="266" t="s">
        <v>43</v>
      </c>
      <c r="O191" s="86"/>
      <c r="P191" s="215">
        <f>O191*H191</f>
        <v>0</v>
      </c>
      <c r="Q191" s="215">
        <v>0.00016000000000000001</v>
      </c>
      <c r="R191" s="215">
        <f>Q191*H191</f>
        <v>0.00013440000000000001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303</v>
      </c>
      <c r="AT191" s="217" t="s">
        <v>300</v>
      </c>
      <c r="AU191" s="217" t="s">
        <v>82</v>
      </c>
      <c r="AY191" s="19" t="s">
        <v>188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124</v>
      </c>
      <c r="BM191" s="217" t="s">
        <v>903</v>
      </c>
    </row>
    <row r="192" s="14" customFormat="1">
      <c r="A192" s="14"/>
      <c r="B192" s="235"/>
      <c r="C192" s="236"/>
      <c r="D192" s="226" t="s">
        <v>200</v>
      </c>
      <c r="E192" s="236"/>
      <c r="F192" s="238" t="s">
        <v>904</v>
      </c>
      <c r="G192" s="236"/>
      <c r="H192" s="239">
        <v>0.83999999999999997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200</v>
      </c>
      <c r="AU192" s="245" t="s">
        <v>82</v>
      </c>
      <c r="AV192" s="14" t="s">
        <v>82</v>
      </c>
      <c r="AW192" s="14" t="s">
        <v>4</v>
      </c>
      <c r="AX192" s="14" t="s">
        <v>80</v>
      </c>
      <c r="AY192" s="245" t="s">
        <v>188</v>
      </c>
    </row>
    <row r="193" s="2" customFormat="1" ht="24.15" customHeight="1">
      <c r="A193" s="40"/>
      <c r="B193" s="41"/>
      <c r="C193" s="206" t="s">
        <v>393</v>
      </c>
      <c r="D193" s="206" t="s">
        <v>191</v>
      </c>
      <c r="E193" s="207" t="s">
        <v>430</v>
      </c>
      <c r="F193" s="208" t="s">
        <v>431</v>
      </c>
      <c r="G193" s="209" t="s">
        <v>307</v>
      </c>
      <c r="H193" s="267"/>
      <c r="I193" s="211"/>
      <c r="J193" s="212">
        <f>ROUND(I193*H193,2)</f>
        <v>0</v>
      </c>
      <c r="K193" s="208" t="s">
        <v>749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124</v>
      </c>
      <c r="AT193" s="217" t="s">
        <v>191</v>
      </c>
      <c r="AU193" s="217" t="s">
        <v>82</v>
      </c>
      <c r="AY193" s="19" t="s">
        <v>188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124</v>
      </c>
      <c r="BM193" s="217" t="s">
        <v>905</v>
      </c>
    </row>
    <row r="194" s="2" customFormat="1">
      <c r="A194" s="40"/>
      <c r="B194" s="41"/>
      <c r="C194" s="42"/>
      <c r="D194" s="219" t="s">
        <v>198</v>
      </c>
      <c r="E194" s="42"/>
      <c r="F194" s="220" t="s">
        <v>818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198</v>
      </c>
      <c r="AU194" s="19" t="s">
        <v>82</v>
      </c>
    </row>
    <row r="195" s="12" customFormat="1" ht="22.8" customHeight="1">
      <c r="A195" s="12"/>
      <c r="B195" s="190"/>
      <c r="C195" s="191"/>
      <c r="D195" s="192" t="s">
        <v>71</v>
      </c>
      <c r="E195" s="204" t="s">
        <v>434</v>
      </c>
      <c r="F195" s="204" t="s">
        <v>435</v>
      </c>
      <c r="G195" s="191"/>
      <c r="H195" s="191"/>
      <c r="I195" s="194"/>
      <c r="J195" s="205">
        <f>BK195</f>
        <v>0</v>
      </c>
      <c r="K195" s="191"/>
      <c r="L195" s="196"/>
      <c r="M195" s="197"/>
      <c r="N195" s="198"/>
      <c r="O195" s="198"/>
      <c r="P195" s="199">
        <f>SUM(P196:P205)</f>
        <v>0</v>
      </c>
      <c r="Q195" s="198"/>
      <c r="R195" s="199">
        <f>SUM(R196:R205)</f>
        <v>0.00035999999999999997</v>
      </c>
      <c r="S195" s="198"/>
      <c r="T195" s="200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1" t="s">
        <v>82</v>
      </c>
      <c r="AT195" s="202" t="s">
        <v>71</v>
      </c>
      <c r="AU195" s="202" t="s">
        <v>80</v>
      </c>
      <c r="AY195" s="201" t="s">
        <v>188</v>
      </c>
      <c r="BK195" s="203">
        <f>SUM(BK196:BK205)</f>
        <v>0</v>
      </c>
    </row>
    <row r="196" s="2" customFormat="1" ht="16.5" customHeight="1">
      <c r="A196" s="40"/>
      <c r="B196" s="41"/>
      <c r="C196" s="206" t="s">
        <v>398</v>
      </c>
      <c r="D196" s="206" t="s">
        <v>191</v>
      </c>
      <c r="E196" s="207" t="s">
        <v>437</v>
      </c>
      <c r="F196" s="208" t="s">
        <v>438</v>
      </c>
      <c r="G196" s="209" t="s">
        <v>194</v>
      </c>
      <c r="H196" s="210">
        <v>1.2</v>
      </c>
      <c r="I196" s="211"/>
      <c r="J196" s="212">
        <f>ROUND(I196*H196,2)</f>
        <v>0</v>
      </c>
      <c r="K196" s="208" t="s">
        <v>749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6.0000000000000002E-05</v>
      </c>
      <c r="R196" s="215">
        <f>Q196*H196</f>
        <v>7.2000000000000002E-05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124</v>
      </c>
      <c r="AT196" s="217" t="s">
        <v>191</v>
      </c>
      <c r="AU196" s="217" t="s">
        <v>82</v>
      </c>
      <c r="AY196" s="19" t="s">
        <v>188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124</v>
      </c>
      <c r="BM196" s="217" t="s">
        <v>906</v>
      </c>
    </row>
    <row r="197" s="2" customFormat="1">
      <c r="A197" s="40"/>
      <c r="B197" s="41"/>
      <c r="C197" s="42"/>
      <c r="D197" s="219" t="s">
        <v>198</v>
      </c>
      <c r="E197" s="42"/>
      <c r="F197" s="220" t="s">
        <v>820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198</v>
      </c>
      <c r="AU197" s="19" t="s">
        <v>82</v>
      </c>
    </row>
    <row r="198" s="13" customFormat="1">
      <c r="A198" s="13"/>
      <c r="B198" s="224"/>
      <c r="C198" s="225"/>
      <c r="D198" s="226" t="s">
        <v>200</v>
      </c>
      <c r="E198" s="227" t="s">
        <v>19</v>
      </c>
      <c r="F198" s="228" t="s">
        <v>621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200</v>
      </c>
      <c r="AU198" s="234" t="s">
        <v>82</v>
      </c>
      <c r="AV198" s="13" t="s">
        <v>80</v>
      </c>
      <c r="AW198" s="13" t="s">
        <v>33</v>
      </c>
      <c r="AX198" s="13" t="s">
        <v>72</v>
      </c>
      <c r="AY198" s="234" t="s">
        <v>188</v>
      </c>
    </row>
    <row r="199" s="14" customFormat="1">
      <c r="A199" s="14"/>
      <c r="B199" s="235"/>
      <c r="C199" s="236"/>
      <c r="D199" s="226" t="s">
        <v>200</v>
      </c>
      <c r="E199" s="237" t="s">
        <v>19</v>
      </c>
      <c r="F199" s="238" t="s">
        <v>907</v>
      </c>
      <c r="G199" s="236"/>
      <c r="H199" s="239">
        <v>1.2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200</v>
      </c>
      <c r="AU199" s="245" t="s">
        <v>82</v>
      </c>
      <c r="AV199" s="14" t="s">
        <v>82</v>
      </c>
      <c r="AW199" s="14" t="s">
        <v>33</v>
      </c>
      <c r="AX199" s="14" t="s">
        <v>80</v>
      </c>
      <c r="AY199" s="245" t="s">
        <v>188</v>
      </c>
    </row>
    <row r="200" s="2" customFormat="1" ht="16.5" customHeight="1">
      <c r="A200" s="40"/>
      <c r="B200" s="41"/>
      <c r="C200" s="206" t="s">
        <v>403</v>
      </c>
      <c r="D200" s="206" t="s">
        <v>191</v>
      </c>
      <c r="E200" s="207" t="s">
        <v>444</v>
      </c>
      <c r="F200" s="208" t="s">
        <v>445</v>
      </c>
      <c r="G200" s="209" t="s">
        <v>194</v>
      </c>
      <c r="H200" s="210">
        <v>1.2</v>
      </c>
      <c r="I200" s="211"/>
      <c r="J200" s="212">
        <f>ROUND(I200*H200,2)</f>
        <v>0</v>
      </c>
      <c r="K200" s="208" t="s">
        <v>749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0.00012</v>
      </c>
      <c r="R200" s="215">
        <f>Q200*H200</f>
        <v>0.000144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124</v>
      </c>
      <c r="AT200" s="217" t="s">
        <v>191</v>
      </c>
      <c r="AU200" s="217" t="s">
        <v>82</v>
      </c>
      <c r="AY200" s="19" t="s">
        <v>188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124</v>
      </c>
      <c r="BM200" s="217" t="s">
        <v>908</v>
      </c>
    </row>
    <row r="201" s="2" customFormat="1">
      <c r="A201" s="40"/>
      <c r="B201" s="41"/>
      <c r="C201" s="42"/>
      <c r="D201" s="219" t="s">
        <v>198</v>
      </c>
      <c r="E201" s="42"/>
      <c r="F201" s="220" t="s">
        <v>822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198</v>
      </c>
      <c r="AU201" s="19" t="s">
        <v>82</v>
      </c>
    </row>
    <row r="202" s="2" customFormat="1" ht="16.5" customHeight="1">
      <c r="A202" s="40"/>
      <c r="B202" s="41"/>
      <c r="C202" s="206" t="s">
        <v>408</v>
      </c>
      <c r="D202" s="206" t="s">
        <v>191</v>
      </c>
      <c r="E202" s="207" t="s">
        <v>449</v>
      </c>
      <c r="F202" s="208" t="s">
        <v>450</v>
      </c>
      <c r="G202" s="209" t="s">
        <v>194</v>
      </c>
      <c r="H202" s="210">
        <v>1.2</v>
      </c>
      <c r="I202" s="211"/>
      <c r="J202" s="212">
        <f>ROUND(I202*H202,2)</f>
        <v>0</v>
      </c>
      <c r="K202" s="208" t="s">
        <v>749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0.00012</v>
      </c>
      <c r="R202" s="215">
        <f>Q202*H202</f>
        <v>0.000144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124</v>
      </c>
      <c r="AT202" s="217" t="s">
        <v>191</v>
      </c>
      <c r="AU202" s="217" t="s">
        <v>82</v>
      </c>
      <c r="AY202" s="19" t="s">
        <v>188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124</v>
      </c>
      <c r="BM202" s="217" t="s">
        <v>909</v>
      </c>
    </row>
    <row r="203" s="2" customFormat="1">
      <c r="A203" s="40"/>
      <c r="B203" s="41"/>
      <c r="C203" s="42"/>
      <c r="D203" s="219" t="s">
        <v>198</v>
      </c>
      <c r="E203" s="42"/>
      <c r="F203" s="220" t="s">
        <v>824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198</v>
      </c>
      <c r="AU203" s="19" t="s">
        <v>82</v>
      </c>
    </row>
    <row r="204" s="2" customFormat="1" ht="16.5" customHeight="1">
      <c r="A204" s="40"/>
      <c r="B204" s="41"/>
      <c r="C204" s="206" t="s">
        <v>414</v>
      </c>
      <c r="D204" s="206" t="s">
        <v>191</v>
      </c>
      <c r="E204" s="207" t="s">
        <v>472</v>
      </c>
      <c r="F204" s="208" t="s">
        <v>473</v>
      </c>
      <c r="G204" s="209" t="s">
        <v>296</v>
      </c>
      <c r="H204" s="210">
        <v>1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124</v>
      </c>
      <c r="AT204" s="217" t="s">
        <v>191</v>
      </c>
      <c r="AU204" s="217" t="s">
        <v>82</v>
      </c>
      <c r="AY204" s="19" t="s">
        <v>188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124</v>
      </c>
      <c r="BM204" s="217" t="s">
        <v>910</v>
      </c>
    </row>
    <row r="205" s="2" customFormat="1" ht="16.5" customHeight="1">
      <c r="A205" s="40"/>
      <c r="B205" s="41"/>
      <c r="C205" s="206" t="s">
        <v>419</v>
      </c>
      <c r="D205" s="206" t="s">
        <v>191</v>
      </c>
      <c r="E205" s="207" t="s">
        <v>476</v>
      </c>
      <c r="F205" s="208" t="s">
        <v>477</v>
      </c>
      <c r="G205" s="209" t="s">
        <v>478</v>
      </c>
      <c r="H205" s="210">
        <v>1</v>
      </c>
      <c r="I205" s="211"/>
      <c r="J205" s="212">
        <f>ROUND(I205*H205,2)</f>
        <v>0</v>
      </c>
      <c r="K205" s="208" t="s">
        <v>19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124</v>
      </c>
      <c r="AT205" s="217" t="s">
        <v>191</v>
      </c>
      <c r="AU205" s="217" t="s">
        <v>82</v>
      </c>
      <c r="AY205" s="19" t="s">
        <v>188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124</v>
      </c>
      <c r="BM205" s="217" t="s">
        <v>911</v>
      </c>
    </row>
    <row r="206" s="12" customFormat="1" ht="22.8" customHeight="1">
      <c r="A206" s="12"/>
      <c r="B206" s="190"/>
      <c r="C206" s="191"/>
      <c r="D206" s="192" t="s">
        <v>71</v>
      </c>
      <c r="E206" s="204" t="s">
        <v>480</v>
      </c>
      <c r="F206" s="204" t="s">
        <v>481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SUM(P207:P239)</f>
        <v>0</v>
      </c>
      <c r="Q206" s="198"/>
      <c r="R206" s="199">
        <f>SUM(R207:R239)</f>
        <v>0.06400299999999999</v>
      </c>
      <c r="S206" s="198"/>
      <c r="T206" s="200">
        <f>SUM(T207:T239)</f>
        <v>0.01181689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82</v>
      </c>
      <c r="AT206" s="202" t="s">
        <v>71</v>
      </c>
      <c r="AU206" s="202" t="s">
        <v>80</v>
      </c>
      <c r="AY206" s="201" t="s">
        <v>188</v>
      </c>
      <c r="BK206" s="203">
        <f>SUM(BK207:BK239)</f>
        <v>0</v>
      </c>
    </row>
    <row r="207" s="2" customFormat="1" ht="16.5" customHeight="1">
      <c r="A207" s="40"/>
      <c r="B207" s="41"/>
      <c r="C207" s="206" t="s">
        <v>424</v>
      </c>
      <c r="D207" s="206" t="s">
        <v>191</v>
      </c>
      <c r="E207" s="207" t="s">
        <v>483</v>
      </c>
      <c r="F207" s="208" t="s">
        <v>484</v>
      </c>
      <c r="G207" s="209" t="s">
        <v>194</v>
      </c>
      <c r="H207" s="210">
        <v>38.119</v>
      </c>
      <c r="I207" s="211"/>
      <c r="J207" s="212">
        <f>ROUND(I207*H207,2)</f>
        <v>0</v>
      </c>
      <c r="K207" s="208" t="s">
        <v>749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0.001</v>
      </c>
      <c r="R207" s="215">
        <f>Q207*H207</f>
        <v>0.038119</v>
      </c>
      <c r="S207" s="215">
        <v>0.00031</v>
      </c>
      <c r="T207" s="216">
        <f>S207*H207</f>
        <v>0.01181689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124</v>
      </c>
      <c r="AT207" s="217" t="s">
        <v>191</v>
      </c>
      <c r="AU207" s="217" t="s">
        <v>82</v>
      </c>
      <c r="AY207" s="19" t="s">
        <v>188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124</v>
      </c>
      <c r="BM207" s="217" t="s">
        <v>912</v>
      </c>
    </row>
    <row r="208" s="2" customFormat="1">
      <c r="A208" s="40"/>
      <c r="B208" s="41"/>
      <c r="C208" s="42"/>
      <c r="D208" s="219" t="s">
        <v>198</v>
      </c>
      <c r="E208" s="42"/>
      <c r="F208" s="220" t="s">
        <v>833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198</v>
      </c>
      <c r="AU208" s="19" t="s">
        <v>82</v>
      </c>
    </row>
    <row r="209" s="13" customFormat="1">
      <c r="A209" s="13"/>
      <c r="B209" s="224"/>
      <c r="C209" s="225"/>
      <c r="D209" s="226" t="s">
        <v>200</v>
      </c>
      <c r="E209" s="227" t="s">
        <v>19</v>
      </c>
      <c r="F209" s="228" t="s">
        <v>913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200</v>
      </c>
      <c r="AU209" s="234" t="s">
        <v>82</v>
      </c>
      <c r="AV209" s="13" t="s">
        <v>80</v>
      </c>
      <c r="AW209" s="13" t="s">
        <v>33</v>
      </c>
      <c r="AX209" s="13" t="s">
        <v>72</v>
      </c>
      <c r="AY209" s="234" t="s">
        <v>188</v>
      </c>
    </row>
    <row r="210" s="14" customFormat="1">
      <c r="A210" s="14"/>
      <c r="B210" s="235"/>
      <c r="C210" s="236"/>
      <c r="D210" s="226" t="s">
        <v>200</v>
      </c>
      <c r="E210" s="237" t="s">
        <v>19</v>
      </c>
      <c r="F210" s="238" t="s">
        <v>914</v>
      </c>
      <c r="G210" s="236"/>
      <c r="H210" s="239">
        <v>42.475000000000001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200</v>
      </c>
      <c r="AU210" s="245" t="s">
        <v>82</v>
      </c>
      <c r="AV210" s="14" t="s">
        <v>82</v>
      </c>
      <c r="AW210" s="14" t="s">
        <v>33</v>
      </c>
      <c r="AX210" s="14" t="s">
        <v>72</v>
      </c>
      <c r="AY210" s="245" t="s">
        <v>188</v>
      </c>
    </row>
    <row r="211" s="14" customFormat="1">
      <c r="A211" s="14"/>
      <c r="B211" s="235"/>
      <c r="C211" s="236"/>
      <c r="D211" s="226" t="s">
        <v>200</v>
      </c>
      <c r="E211" s="237" t="s">
        <v>19</v>
      </c>
      <c r="F211" s="238" t="s">
        <v>915</v>
      </c>
      <c r="G211" s="236"/>
      <c r="H211" s="239">
        <v>-4.2569999999999997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200</v>
      </c>
      <c r="AU211" s="245" t="s">
        <v>82</v>
      </c>
      <c r="AV211" s="14" t="s">
        <v>82</v>
      </c>
      <c r="AW211" s="14" t="s">
        <v>33</v>
      </c>
      <c r="AX211" s="14" t="s">
        <v>72</v>
      </c>
      <c r="AY211" s="245" t="s">
        <v>188</v>
      </c>
    </row>
    <row r="212" s="14" customFormat="1">
      <c r="A212" s="14"/>
      <c r="B212" s="235"/>
      <c r="C212" s="236"/>
      <c r="D212" s="226" t="s">
        <v>200</v>
      </c>
      <c r="E212" s="237" t="s">
        <v>19</v>
      </c>
      <c r="F212" s="238" t="s">
        <v>916</v>
      </c>
      <c r="G212" s="236"/>
      <c r="H212" s="239">
        <v>1.5209999999999999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200</v>
      </c>
      <c r="AU212" s="245" t="s">
        <v>82</v>
      </c>
      <c r="AV212" s="14" t="s">
        <v>82</v>
      </c>
      <c r="AW212" s="14" t="s">
        <v>33</v>
      </c>
      <c r="AX212" s="14" t="s">
        <v>72</v>
      </c>
      <c r="AY212" s="245" t="s">
        <v>188</v>
      </c>
    </row>
    <row r="213" s="14" customFormat="1">
      <c r="A213" s="14"/>
      <c r="B213" s="235"/>
      <c r="C213" s="236"/>
      <c r="D213" s="226" t="s">
        <v>200</v>
      </c>
      <c r="E213" s="237" t="s">
        <v>19</v>
      </c>
      <c r="F213" s="238" t="s">
        <v>917</v>
      </c>
      <c r="G213" s="236"/>
      <c r="H213" s="239">
        <v>-1.6200000000000001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200</v>
      </c>
      <c r="AU213" s="245" t="s">
        <v>82</v>
      </c>
      <c r="AV213" s="14" t="s">
        <v>82</v>
      </c>
      <c r="AW213" s="14" t="s">
        <v>33</v>
      </c>
      <c r="AX213" s="14" t="s">
        <v>72</v>
      </c>
      <c r="AY213" s="245" t="s">
        <v>188</v>
      </c>
    </row>
    <row r="214" s="15" customFormat="1">
      <c r="A214" s="15"/>
      <c r="B214" s="246"/>
      <c r="C214" s="247"/>
      <c r="D214" s="226" t="s">
        <v>200</v>
      </c>
      <c r="E214" s="248" t="s">
        <v>19</v>
      </c>
      <c r="F214" s="249" t="s">
        <v>206</v>
      </c>
      <c r="G214" s="247"/>
      <c r="H214" s="250">
        <v>38.119000000000007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200</v>
      </c>
      <c r="AU214" s="256" t="s">
        <v>82</v>
      </c>
      <c r="AV214" s="15" t="s">
        <v>196</v>
      </c>
      <c r="AW214" s="15" t="s">
        <v>33</v>
      </c>
      <c r="AX214" s="15" t="s">
        <v>80</v>
      </c>
      <c r="AY214" s="256" t="s">
        <v>188</v>
      </c>
    </row>
    <row r="215" s="2" customFormat="1" ht="16.5" customHeight="1">
      <c r="A215" s="40"/>
      <c r="B215" s="41"/>
      <c r="C215" s="206" t="s">
        <v>429</v>
      </c>
      <c r="D215" s="206" t="s">
        <v>191</v>
      </c>
      <c r="E215" s="207" t="s">
        <v>493</v>
      </c>
      <c r="F215" s="208" t="s">
        <v>494</v>
      </c>
      <c r="G215" s="209" t="s">
        <v>194</v>
      </c>
      <c r="H215" s="210">
        <v>53.924999999999997</v>
      </c>
      <c r="I215" s="211"/>
      <c r="J215" s="212">
        <f>ROUND(I215*H215,2)</f>
        <v>0</v>
      </c>
      <c r="K215" s="208" t="s">
        <v>749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124</v>
      </c>
      <c r="AT215" s="217" t="s">
        <v>191</v>
      </c>
      <c r="AU215" s="217" t="s">
        <v>82</v>
      </c>
      <c r="AY215" s="19" t="s">
        <v>188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124</v>
      </c>
      <c r="BM215" s="217" t="s">
        <v>918</v>
      </c>
    </row>
    <row r="216" s="2" customFormat="1">
      <c r="A216" s="40"/>
      <c r="B216" s="41"/>
      <c r="C216" s="42"/>
      <c r="D216" s="219" t="s">
        <v>198</v>
      </c>
      <c r="E216" s="42"/>
      <c r="F216" s="220" t="s">
        <v>837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198</v>
      </c>
      <c r="AU216" s="19" t="s">
        <v>82</v>
      </c>
    </row>
    <row r="217" s="13" customFormat="1">
      <c r="A217" s="13"/>
      <c r="B217" s="224"/>
      <c r="C217" s="225"/>
      <c r="D217" s="226" t="s">
        <v>200</v>
      </c>
      <c r="E217" s="227" t="s">
        <v>19</v>
      </c>
      <c r="F217" s="228" t="s">
        <v>497</v>
      </c>
      <c r="G217" s="225"/>
      <c r="H217" s="227" t="s">
        <v>19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200</v>
      </c>
      <c r="AU217" s="234" t="s">
        <v>82</v>
      </c>
      <c r="AV217" s="13" t="s">
        <v>80</v>
      </c>
      <c r="AW217" s="13" t="s">
        <v>33</v>
      </c>
      <c r="AX217" s="13" t="s">
        <v>72</v>
      </c>
      <c r="AY217" s="234" t="s">
        <v>188</v>
      </c>
    </row>
    <row r="218" s="14" customFormat="1">
      <c r="A218" s="14"/>
      <c r="B218" s="235"/>
      <c r="C218" s="236"/>
      <c r="D218" s="226" t="s">
        <v>200</v>
      </c>
      <c r="E218" s="237" t="s">
        <v>19</v>
      </c>
      <c r="F218" s="238" t="s">
        <v>919</v>
      </c>
      <c r="G218" s="236"/>
      <c r="H218" s="239">
        <v>42.353999999999999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200</v>
      </c>
      <c r="AU218" s="245" t="s">
        <v>82</v>
      </c>
      <c r="AV218" s="14" t="s">
        <v>82</v>
      </c>
      <c r="AW218" s="14" t="s">
        <v>33</v>
      </c>
      <c r="AX218" s="14" t="s">
        <v>72</v>
      </c>
      <c r="AY218" s="245" t="s">
        <v>188</v>
      </c>
    </row>
    <row r="219" s="13" customFormat="1">
      <c r="A219" s="13"/>
      <c r="B219" s="224"/>
      <c r="C219" s="225"/>
      <c r="D219" s="226" t="s">
        <v>200</v>
      </c>
      <c r="E219" s="227" t="s">
        <v>19</v>
      </c>
      <c r="F219" s="228" t="s">
        <v>499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200</v>
      </c>
      <c r="AU219" s="234" t="s">
        <v>82</v>
      </c>
      <c r="AV219" s="13" t="s">
        <v>80</v>
      </c>
      <c r="AW219" s="13" t="s">
        <v>33</v>
      </c>
      <c r="AX219" s="13" t="s">
        <v>72</v>
      </c>
      <c r="AY219" s="234" t="s">
        <v>188</v>
      </c>
    </row>
    <row r="220" s="14" customFormat="1">
      <c r="A220" s="14"/>
      <c r="B220" s="235"/>
      <c r="C220" s="236"/>
      <c r="D220" s="226" t="s">
        <v>200</v>
      </c>
      <c r="E220" s="237" t="s">
        <v>19</v>
      </c>
      <c r="F220" s="238" t="s">
        <v>870</v>
      </c>
      <c r="G220" s="236"/>
      <c r="H220" s="239">
        <v>11.571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200</v>
      </c>
      <c r="AU220" s="245" t="s">
        <v>82</v>
      </c>
      <c r="AV220" s="14" t="s">
        <v>82</v>
      </c>
      <c r="AW220" s="14" t="s">
        <v>33</v>
      </c>
      <c r="AX220" s="14" t="s">
        <v>72</v>
      </c>
      <c r="AY220" s="245" t="s">
        <v>188</v>
      </c>
    </row>
    <row r="221" s="15" customFormat="1">
      <c r="A221" s="15"/>
      <c r="B221" s="246"/>
      <c r="C221" s="247"/>
      <c r="D221" s="226" t="s">
        <v>200</v>
      </c>
      <c r="E221" s="248" t="s">
        <v>19</v>
      </c>
      <c r="F221" s="249" t="s">
        <v>206</v>
      </c>
      <c r="G221" s="247"/>
      <c r="H221" s="250">
        <v>53.924999999999997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200</v>
      </c>
      <c r="AU221" s="256" t="s">
        <v>82</v>
      </c>
      <c r="AV221" s="15" t="s">
        <v>196</v>
      </c>
      <c r="AW221" s="15" t="s">
        <v>33</v>
      </c>
      <c r="AX221" s="15" t="s">
        <v>80</v>
      </c>
      <c r="AY221" s="256" t="s">
        <v>188</v>
      </c>
    </row>
    <row r="222" s="2" customFormat="1" ht="24.15" customHeight="1">
      <c r="A222" s="40"/>
      <c r="B222" s="41"/>
      <c r="C222" s="206" t="s">
        <v>436</v>
      </c>
      <c r="D222" s="206" t="s">
        <v>191</v>
      </c>
      <c r="E222" s="207" t="s">
        <v>502</v>
      </c>
      <c r="F222" s="208" t="s">
        <v>503</v>
      </c>
      <c r="G222" s="209" t="s">
        <v>357</v>
      </c>
      <c r="H222" s="210">
        <v>13.26</v>
      </c>
      <c r="I222" s="211"/>
      <c r="J222" s="212">
        <f>ROUND(I222*H222,2)</f>
        <v>0</v>
      </c>
      <c r="K222" s="208" t="s">
        <v>749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124</v>
      </c>
      <c r="AT222" s="217" t="s">
        <v>191</v>
      </c>
      <c r="AU222" s="217" t="s">
        <v>82</v>
      </c>
      <c r="AY222" s="19" t="s">
        <v>188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124</v>
      </c>
      <c r="BM222" s="217" t="s">
        <v>920</v>
      </c>
    </row>
    <row r="223" s="2" customFormat="1">
      <c r="A223" s="40"/>
      <c r="B223" s="41"/>
      <c r="C223" s="42"/>
      <c r="D223" s="219" t="s">
        <v>198</v>
      </c>
      <c r="E223" s="42"/>
      <c r="F223" s="220" t="s">
        <v>841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198</v>
      </c>
      <c r="AU223" s="19" t="s">
        <v>82</v>
      </c>
    </row>
    <row r="224" s="13" customFormat="1">
      <c r="A224" s="13"/>
      <c r="B224" s="224"/>
      <c r="C224" s="225"/>
      <c r="D224" s="226" t="s">
        <v>200</v>
      </c>
      <c r="E224" s="227" t="s">
        <v>19</v>
      </c>
      <c r="F224" s="228" t="s">
        <v>921</v>
      </c>
      <c r="G224" s="225"/>
      <c r="H224" s="227" t="s">
        <v>19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200</v>
      </c>
      <c r="AU224" s="234" t="s">
        <v>82</v>
      </c>
      <c r="AV224" s="13" t="s">
        <v>80</v>
      </c>
      <c r="AW224" s="13" t="s">
        <v>33</v>
      </c>
      <c r="AX224" s="13" t="s">
        <v>72</v>
      </c>
      <c r="AY224" s="234" t="s">
        <v>188</v>
      </c>
    </row>
    <row r="225" s="14" customFormat="1">
      <c r="A225" s="14"/>
      <c r="B225" s="235"/>
      <c r="C225" s="236"/>
      <c r="D225" s="226" t="s">
        <v>200</v>
      </c>
      <c r="E225" s="237" t="s">
        <v>19</v>
      </c>
      <c r="F225" s="238" t="s">
        <v>922</v>
      </c>
      <c r="G225" s="236"/>
      <c r="H225" s="239">
        <v>13.26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200</v>
      </c>
      <c r="AU225" s="245" t="s">
        <v>82</v>
      </c>
      <c r="AV225" s="14" t="s">
        <v>82</v>
      </c>
      <c r="AW225" s="14" t="s">
        <v>33</v>
      </c>
      <c r="AX225" s="14" t="s">
        <v>80</v>
      </c>
      <c r="AY225" s="245" t="s">
        <v>188</v>
      </c>
    </row>
    <row r="226" s="2" customFormat="1" ht="16.5" customHeight="1">
      <c r="A226" s="40"/>
      <c r="B226" s="41"/>
      <c r="C226" s="257" t="s">
        <v>443</v>
      </c>
      <c r="D226" s="257" t="s">
        <v>300</v>
      </c>
      <c r="E226" s="258" t="s">
        <v>511</v>
      </c>
      <c r="F226" s="259" t="s">
        <v>512</v>
      </c>
      <c r="G226" s="260" t="s">
        <v>357</v>
      </c>
      <c r="H226" s="261">
        <v>15.912000000000001</v>
      </c>
      <c r="I226" s="262"/>
      <c r="J226" s="263">
        <f>ROUND(I226*H226,2)</f>
        <v>0</v>
      </c>
      <c r="K226" s="259" t="s">
        <v>749</v>
      </c>
      <c r="L226" s="264"/>
      <c r="M226" s="265" t="s">
        <v>19</v>
      </c>
      <c r="N226" s="266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303</v>
      </c>
      <c r="AT226" s="217" t="s">
        <v>300</v>
      </c>
      <c r="AU226" s="217" t="s">
        <v>82</v>
      </c>
      <c r="AY226" s="19" t="s">
        <v>188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124</v>
      </c>
      <c r="BM226" s="217" t="s">
        <v>923</v>
      </c>
    </row>
    <row r="227" s="14" customFormat="1">
      <c r="A227" s="14"/>
      <c r="B227" s="235"/>
      <c r="C227" s="236"/>
      <c r="D227" s="226" t="s">
        <v>200</v>
      </c>
      <c r="E227" s="236"/>
      <c r="F227" s="238" t="s">
        <v>924</v>
      </c>
      <c r="G227" s="236"/>
      <c r="H227" s="239">
        <v>15.912000000000001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200</v>
      </c>
      <c r="AU227" s="245" t="s">
        <v>82</v>
      </c>
      <c r="AV227" s="14" t="s">
        <v>82</v>
      </c>
      <c r="AW227" s="14" t="s">
        <v>4</v>
      </c>
      <c r="AX227" s="14" t="s">
        <v>80</v>
      </c>
      <c r="AY227" s="245" t="s">
        <v>188</v>
      </c>
    </row>
    <row r="228" s="2" customFormat="1" ht="24.15" customHeight="1">
      <c r="A228" s="40"/>
      <c r="B228" s="41"/>
      <c r="C228" s="206" t="s">
        <v>448</v>
      </c>
      <c r="D228" s="206" t="s">
        <v>191</v>
      </c>
      <c r="E228" s="207" t="s">
        <v>516</v>
      </c>
      <c r="F228" s="208" t="s">
        <v>517</v>
      </c>
      <c r="G228" s="209" t="s">
        <v>194</v>
      </c>
      <c r="H228" s="210">
        <v>4.8810000000000002</v>
      </c>
      <c r="I228" s="211"/>
      <c r="J228" s="212">
        <f>ROUND(I228*H228,2)</f>
        <v>0</v>
      </c>
      <c r="K228" s="208" t="s">
        <v>749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124</v>
      </c>
      <c r="AT228" s="217" t="s">
        <v>191</v>
      </c>
      <c r="AU228" s="217" t="s">
        <v>82</v>
      </c>
      <c r="AY228" s="19" t="s">
        <v>188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124</v>
      </c>
      <c r="BM228" s="217" t="s">
        <v>925</v>
      </c>
    </row>
    <row r="229" s="2" customFormat="1">
      <c r="A229" s="40"/>
      <c r="B229" s="41"/>
      <c r="C229" s="42"/>
      <c r="D229" s="219" t="s">
        <v>198</v>
      </c>
      <c r="E229" s="42"/>
      <c r="F229" s="220" t="s">
        <v>844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198</v>
      </c>
      <c r="AU229" s="19" t="s">
        <v>82</v>
      </c>
    </row>
    <row r="230" s="13" customFormat="1">
      <c r="A230" s="13"/>
      <c r="B230" s="224"/>
      <c r="C230" s="225"/>
      <c r="D230" s="226" t="s">
        <v>200</v>
      </c>
      <c r="E230" s="227" t="s">
        <v>19</v>
      </c>
      <c r="F230" s="228" t="s">
        <v>921</v>
      </c>
      <c r="G230" s="225"/>
      <c r="H230" s="227" t="s">
        <v>19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200</v>
      </c>
      <c r="AU230" s="234" t="s">
        <v>82</v>
      </c>
      <c r="AV230" s="13" t="s">
        <v>80</v>
      </c>
      <c r="AW230" s="13" t="s">
        <v>33</v>
      </c>
      <c r="AX230" s="13" t="s">
        <v>72</v>
      </c>
      <c r="AY230" s="234" t="s">
        <v>188</v>
      </c>
    </row>
    <row r="231" s="14" customFormat="1">
      <c r="A231" s="14"/>
      <c r="B231" s="235"/>
      <c r="C231" s="236"/>
      <c r="D231" s="226" t="s">
        <v>200</v>
      </c>
      <c r="E231" s="237" t="s">
        <v>19</v>
      </c>
      <c r="F231" s="238" t="s">
        <v>926</v>
      </c>
      <c r="G231" s="236"/>
      <c r="H231" s="239">
        <v>4.8810000000000002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200</v>
      </c>
      <c r="AU231" s="245" t="s">
        <v>82</v>
      </c>
      <c r="AV231" s="14" t="s">
        <v>82</v>
      </c>
      <c r="AW231" s="14" t="s">
        <v>33</v>
      </c>
      <c r="AX231" s="14" t="s">
        <v>80</v>
      </c>
      <c r="AY231" s="245" t="s">
        <v>188</v>
      </c>
    </row>
    <row r="232" s="2" customFormat="1" ht="16.5" customHeight="1">
      <c r="A232" s="40"/>
      <c r="B232" s="41"/>
      <c r="C232" s="257" t="s">
        <v>453</v>
      </c>
      <c r="D232" s="257" t="s">
        <v>300</v>
      </c>
      <c r="E232" s="258" t="s">
        <v>523</v>
      </c>
      <c r="F232" s="259" t="s">
        <v>524</v>
      </c>
      <c r="G232" s="260" t="s">
        <v>194</v>
      </c>
      <c r="H232" s="261">
        <v>5.8570000000000002</v>
      </c>
      <c r="I232" s="262"/>
      <c r="J232" s="263">
        <f>ROUND(I232*H232,2)</f>
        <v>0</v>
      </c>
      <c r="K232" s="259" t="s">
        <v>749</v>
      </c>
      <c r="L232" s="264"/>
      <c r="M232" s="265" t="s">
        <v>19</v>
      </c>
      <c r="N232" s="266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303</v>
      </c>
      <c r="AT232" s="217" t="s">
        <v>300</v>
      </c>
      <c r="AU232" s="217" t="s">
        <v>82</v>
      </c>
      <c r="AY232" s="19" t="s">
        <v>188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124</v>
      </c>
      <c r="BM232" s="217" t="s">
        <v>927</v>
      </c>
    </row>
    <row r="233" s="14" customFormat="1">
      <c r="A233" s="14"/>
      <c r="B233" s="235"/>
      <c r="C233" s="236"/>
      <c r="D233" s="226" t="s">
        <v>200</v>
      </c>
      <c r="E233" s="236"/>
      <c r="F233" s="238" t="s">
        <v>928</v>
      </c>
      <c r="G233" s="236"/>
      <c r="H233" s="239">
        <v>5.8570000000000002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200</v>
      </c>
      <c r="AU233" s="245" t="s">
        <v>82</v>
      </c>
      <c r="AV233" s="14" t="s">
        <v>82</v>
      </c>
      <c r="AW233" s="14" t="s">
        <v>4</v>
      </c>
      <c r="AX233" s="14" t="s">
        <v>80</v>
      </c>
      <c r="AY233" s="245" t="s">
        <v>188</v>
      </c>
    </row>
    <row r="234" s="2" customFormat="1" ht="16.5" customHeight="1">
      <c r="A234" s="40"/>
      <c r="B234" s="41"/>
      <c r="C234" s="206" t="s">
        <v>461</v>
      </c>
      <c r="D234" s="206" t="s">
        <v>191</v>
      </c>
      <c r="E234" s="207" t="s">
        <v>528</v>
      </c>
      <c r="F234" s="208" t="s">
        <v>529</v>
      </c>
      <c r="G234" s="209" t="s">
        <v>194</v>
      </c>
      <c r="H234" s="210">
        <v>53.924999999999997</v>
      </c>
      <c r="I234" s="211"/>
      <c r="J234" s="212">
        <f>ROUND(I234*H234,2)</f>
        <v>0</v>
      </c>
      <c r="K234" s="208" t="s">
        <v>749</v>
      </c>
      <c r="L234" s="46"/>
      <c r="M234" s="213" t="s">
        <v>19</v>
      </c>
      <c r="N234" s="214" t="s">
        <v>43</v>
      </c>
      <c r="O234" s="86"/>
      <c r="P234" s="215">
        <f>O234*H234</f>
        <v>0</v>
      </c>
      <c r="Q234" s="215">
        <v>0.00020000000000000001</v>
      </c>
      <c r="R234" s="215">
        <f>Q234*H234</f>
        <v>0.010784999999999999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124</v>
      </c>
      <c r="AT234" s="217" t="s">
        <v>191</v>
      </c>
      <c r="AU234" s="217" t="s">
        <v>82</v>
      </c>
      <c r="AY234" s="19" t="s">
        <v>188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80</v>
      </c>
      <c r="BK234" s="218">
        <f>ROUND(I234*H234,2)</f>
        <v>0</v>
      </c>
      <c r="BL234" s="19" t="s">
        <v>124</v>
      </c>
      <c r="BM234" s="217" t="s">
        <v>929</v>
      </c>
    </row>
    <row r="235" s="2" customFormat="1">
      <c r="A235" s="40"/>
      <c r="B235" s="41"/>
      <c r="C235" s="42"/>
      <c r="D235" s="219" t="s">
        <v>198</v>
      </c>
      <c r="E235" s="42"/>
      <c r="F235" s="220" t="s">
        <v>847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198</v>
      </c>
      <c r="AU235" s="19" t="s">
        <v>82</v>
      </c>
    </row>
    <row r="236" s="2" customFormat="1" ht="24.15" customHeight="1">
      <c r="A236" s="40"/>
      <c r="B236" s="41"/>
      <c r="C236" s="206" t="s">
        <v>467</v>
      </c>
      <c r="D236" s="206" t="s">
        <v>191</v>
      </c>
      <c r="E236" s="207" t="s">
        <v>533</v>
      </c>
      <c r="F236" s="208" t="s">
        <v>534</v>
      </c>
      <c r="G236" s="209" t="s">
        <v>194</v>
      </c>
      <c r="H236" s="210">
        <v>53.924999999999997</v>
      </c>
      <c r="I236" s="211"/>
      <c r="J236" s="212">
        <f>ROUND(I236*H236,2)</f>
        <v>0</v>
      </c>
      <c r="K236" s="208" t="s">
        <v>749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0.00025999999999999998</v>
      </c>
      <c r="R236" s="215">
        <f>Q236*H236</f>
        <v>0.014020499999999998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124</v>
      </c>
      <c r="AT236" s="217" t="s">
        <v>191</v>
      </c>
      <c r="AU236" s="217" t="s">
        <v>82</v>
      </c>
      <c r="AY236" s="19" t="s">
        <v>188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124</v>
      </c>
      <c r="BM236" s="217" t="s">
        <v>930</v>
      </c>
    </row>
    <row r="237" s="2" customFormat="1">
      <c r="A237" s="40"/>
      <c r="B237" s="41"/>
      <c r="C237" s="42"/>
      <c r="D237" s="219" t="s">
        <v>198</v>
      </c>
      <c r="E237" s="42"/>
      <c r="F237" s="220" t="s">
        <v>849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198</v>
      </c>
      <c r="AU237" s="19" t="s">
        <v>82</v>
      </c>
    </row>
    <row r="238" s="2" customFormat="1" ht="24.15" customHeight="1">
      <c r="A238" s="40"/>
      <c r="B238" s="41"/>
      <c r="C238" s="206" t="s">
        <v>471</v>
      </c>
      <c r="D238" s="206" t="s">
        <v>191</v>
      </c>
      <c r="E238" s="207" t="s">
        <v>538</v>
      </c>
      <c r="F238" s="208" t="s">
        <v>539</v>
      </c>
      <c r="G238" s="209" t="s">
        <v>194</v>
      </c>
      <c r="H238" s="210">
        <v>53.924999999999997</v>
      </c>
      <c r="I238" s="211"/>
      <c r="J238" s="212">
        <f>ROUND(I238*H238,2)</f>
        <v>0</v>
      </c>
      <c r="K238" s="208" t="s">
        <v>749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2.0000000000000002E-05</v>
      </c>
      <c r="R238" s="215">
        <f>Q238*H238</f>
        <v>0.0010785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124</v>
      </c>
      <c r="AT238" s="217" t="s">
        <v>191</v>
      </c>
      <c r="AU238" s="217" t="s">
        <v>82</v>
      </c>
      <c r="AY238" s="19" t="s">
        <v>188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124</v>
      </c>
      <c r="BM238" s="217" t="s">
        <v>931</v>
      </c>
    </row>
    <row r="239" s="2" customFormat="1">
      <c r="A239" s="40"/>
      <c r="B239" s="41"/>
      <c r="C239" s="42"/>
      <c r="D239" s="219" t="s">
        <v>198</v>
      </c>
      <c r="E239" s="42"/>
      <c r="F239" s="220" t="s">
        <v>851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198</v>
      </c>
      <c r="AU239" s="19" t="s">
        <v>82</v>
      </c>
    </row>
    <row r="240" s="12" customFormat="1" ht="25.92" customHeight="1">
      <c r="A240" s="12"/>
      <c r="B240" s="190"/>
      <c r="C240" s="191"/>
      <c r="D240" s="192" t="s">
        <v>71</v>
      </c>
      <c r="E240" s="193" t="s">
        <v>542</v>
      </c>
      <c r="F240" s="193" t="s">
        <v>543</v>
      </c>
      <c r="G240" s="191"/>
      <c r="H240" s="191"/>
      <c r="I240" s="194"/>
      <c r="J240" s="195">
        <f>BK240</f>
        <v>0</v>
      </c>
      <c r="K240" s="191"/>
      <c r="L240" s="196"/>
      <c r="M240" s="197"/>
      <c r="N240" s="198"/>
      <c r="O240" s="198"/>
      <c r="P240" s="199">
        <f>P241</f>
        <v>0</v>
      </c>
      <c r="Q240" s="198"/>
      <c r="R240" s="199">
        <f>R241</f>
        <v>0</v>
      </c>
      <c r="S240" s="198"/>
      <c r="T240" s="200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231</v>
      </c>
      <c r="AT240" s="202" t="s">
        <v>71</v>
      </c>
      <c r="AU240" s="202" t="s">
        <v>72</v>
      </c>
      <c r="AY240" s="201" t="s">
        <v>188</v>
      </c>
      <c r="BK240" s="203">
        <f>BK241</f>
        <v>0</v>
      </c>
    </row>
    <row r="241" s="12" customFormat="1" ht="22.8" customHeight="1">
      <c r="A241" s="12"/>
      <c r="B241" s="190"/>
      <c r="C241" s="191"/>
      <c r="D241" s="192" t="s">
        <v>71</v>
      </c>
      <c r="E241" s="204" t="s">
        <v>544</v>
      </c>
      <c r="F241" s="204" t="s">
        <v>545</v>
      </c>
      <c r="G241" s="191"/>
      <c r="H241" s="191"/>
      <c r="I241" s="194"/>
      <c r="J241" s="205">
        <f>BK241</f>
        <v>0</v>
      </c>
      <c r="K241" s="191"/>
      <c r="L241" s="196"/>
      <c r="M241" s="197"/>
      <c r="N241" s="198"/>
      <c r="O241" s="198"/>
      <c r="P241" s="199">
        <f>SUM(P242:P244)</f>
        <v>0</v>
      </c>
      <c r="Q241" s="198"/>
      <c r="R241" s="199">
        <f>SUM(R242:R244)</f>
        <v>0</v>
      </c>
      <c r="S241" s="198"/>
      <c r="T241" s="200">
        <f>SUM(T242:T244)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1" t="s">
        <v>231</v>
      </c>
      <c r="AT241" s="202" t="s">
        <v>71</v>
      </c>
      <c r="AU241" s="202" t="s">
        <v>80</v>
      </c>
      <c r="AY241" s="201" t="s">
        <v>188</v>
      </c>
      <c r="BK241" s="203">
        <f>SUM(BK242:BK244)</f>
        <v>0</v>
      </c>
    </row>
    <row r="242" s="2" customFormat="1" ht="16.5" customHeight="1">
      <c r="A242" s="40"/>
      <c r="B242" s="41"/>
      <c r="C242" s="206" t="s">
        <v>475</v>
      </c>
      <c r="D242" s="206" t="s">
        <v>191</v>
      </c>
      <c r="E242" s="207" t="s">
        <v>650</v>
      </c>
      <c r="F242" s="208" t="s">
        <v>932</v>
      </c>
      <c r="G242" s="209" t="s">
        <v>478</v>
      </c>
      <c r="H242" s="210">
        <v>1</v>
      </c>
      <c r="I242" s="211"/>
      <c r="J242" s="212">
        <f>ROUND(I242*H242,2)</f>
        <v>0</v>
      </c>
      <c r="K242" s="208" t="s">
        <v>19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196</v>
      </c>
      <c r="AT242" s="217" t="s">
        <v>191</v>
      </c>
      <c r="AU242" s="217" t="s">
        <v>82</v>
      </c>
      <c r="AY242" s="19" t="s">
        <v>188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196</v>
      </c>
      <c r="BM242" s="217" t="s">
        <v>933</v>
      </c>
    </row>
    <row r="243" s="2" customFormat="1" ht="16.5" customHeight="1">
      <c r="A243" s="40"/>
      <c r="B243" s="41"/>
      <c r="C243" s="206" t="s">
        <v>482</v>
      </c>
      <c r="D243" s="206" t="s">
        <v>191</v>
      </c>
      <c r="E243" s="207" t="s">
        <v>653</v>
      </c>
      <c r="F243" s="208" t="s">
        <v>934</v>
      </c>
      <c r="G243" s="209" t="s">
        <v>478</v>
      </c>
      <c r="H243" s="210">
        <v>1</v>
      </c>
      <c r="I243" s="211"/>
      <c r="J243" s="212">
        <f>ROUND(I243*H243,2)</f>
        <v>0</v>
      </c>
      <c r="K243" s="208" t="s">
        <v>19</v>
      </c>
      <c r="L243" s="46"/>
      <c r="M243" s="213" t="s">
        <v>19</v>
      </c>
      <c r="N243" s="214" t="s">
        <v>43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196</v>
      </c>
      <c r="AT243" s="217" t="s">
        <v>191</v>
      </c>
      <c r="AU243" s="217" t="s">
        <v>82</v>
      </c>
      <c r="AY243" s="19" t="s">
        <v>188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80</v>
      </c>
      <c r="BK243" s="218">
        <f>ROUND(I243*H243,2)</f>
        <v>0</v>
      </c>
      <c r="BL243" s="19" t="s">
        <v>196</v>
      </c>
      <c r="BM243" s="217" t="s">
        <v>935</v>
      </c>
    </row>
    <row r="244" s="2" customFormat="1" ht="21.75" customHeight="1">
      <c r="A244" s="40"/>
      <c r="B244" s="41"/>
      <c r="C244" s="206" t="s">
        <v>492</v>
      </c>
      <c r="D244" s="206" t="s">
        <v>191</v>
      </c>
      <c r="E244" s="207" t="s">
        <v>547</v>
      </c>
      <c r="F244" s="208" t="s">
        <v>548</v>
      </c>
      <c r="G244" s="209" t="s">
        <v>478</v>
      </c>
      <c r="H244" s="210">
        <v>1</v>
      </c>
      <c r="I244" s="211"/>
      <c r="J244" s="212">
        <f>ROUND(I244*H244,2)</f>
        <v>0</v>
      </c>
      <c r="K244" s="208" t="s">
        <v>19</v>
      </c>
      <c r="L244" s="46"/>
      <c r="M244" s="268" t="s">
        <v>19</v>
      </c>
      <c r="N244" s="269" t="s">
        <v>43</v>
      </c>
      <c r="O244" s="270"/>
      <c r="P244" s="271">
        <f>O244*H244</f>
        <v>0</v>
      </c>
      <c r="Q244" s="271">
        <v>0</v>
      </c>
      <c r="R244" s="271">
        <f>Q244*H244</f>
        <v>0</v>
      </c>
      <c r="S244" s="271">
        <v>0</v>
      </c>
      <c r="T244" s="272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196</v>
      </c>
      <c r="AT244" s="217" t="s">
        <v>191</v>
      </c>
      <c r="AU244" s="217" t="s">
        <v>82</v>
      </c>
      <c r="AY244" s="19" t="s">
        <v>188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196</v>
      </c>
      <c r="BM244" s="217" t="s">
        <v>936</v>
      </c>
    </row>
    <row r="245" s="2" customFormat="1" ht="6.96" customHeight="1">
      <c r="A245" s="40"/>
      <c r="B245" s="61"/>
      <c r="C245" s="62"/>
      <c r="D245" s="62"/>
      <c r="E245" s="62"/>
      <c r="F245" s="62"/>
      <c r="G245" s="62"/>
      <c r="H245" s="62"/>
      <c r="I245" s="62"/>
      <c r="J245" s="62"/>
      <c r="K245" s="62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9Q8Yv6VJXBi10queUUhtqb9BpNodLV64vKAJ9jjNY+0yVgxHpfmINUGhMIlDh52HlDtNW0nHzUYRI1tZjUoqUQ==" hashValue="3Bk959fErOvK9D34yZsZzy86P+nrK8MdGvFF5+srkmeHHGFgkSBgJqdrhtKLay/6Yi5fyvgnN1bg+OcNT1M1FQ==" algorithmName="SHA-512" password="80EB"/>
  <autoFilter ref="C91:K24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612325411"/>
    <hyperlink ref="F104" r:id="rId2" display="https://podminky.urs.cz/item/CS_URS_2024_01/612131121"/>
    <hyperlink ref="F108" r:id="rId3" display="https://podminky.urs.cz/item/CS_URS_2024_01/612311131"/>
    <hyperlink ref="F111" r:id="rId4" display="https://podminky.urs.cz/item/CS_URS_2022_01/978013121"/>
    <hyperlink ref="F119" r:id="rId5" display="https://podminky.urs.cz/item/CS_URS_2022_01/949101111"/>
    <hyperlink ref="F122" r:id="rId6" display="https://podminky.urs.cz/item/CS_URS_2022_01/952901111"/>
    <hyperlink ref="F126" r:id="rId7" display="https://podminky.urs.cz/item/CS_URS_2022_01/997002611"/>
    <hyperlink ref="F128" r:id="rId8" display="https://podminky.urs.cz/item/CS_URS_2022_01/997013212"/>
    <hyperlink ref="F130" r:id="rId9" display="https://podminky.urs.cz/item/CS_URS_2022_01/997013501"/>
    <hyperlink ref="F132" r:id="rId10" display="https://podminky.urs.cz/item/CS_URS_2022_01/997013509"/>
    <hyperlink ref="F135" r:id="rId11" display="https://podminky.urs.cz/item/CS_URS_2022_01/997013631"/>
    <hyperlink ref="F138" r:id="rId12" display="https://podminky.urs.cz/item/CS_URS_2022_01/998018002"/>
    <hyperlink ref="F142" r:id="rId13" display="https://podminky.urs.cz/item/CS_URS_2022_01/763131411"/>
    <hyperlink ref="F145" r:id="rId14" display="https://podminky.urs.cz/item/CS_URS_2022_01/998763402"/>
    <hyperlink ref="F149" r:id="rId15" display="https://podminky.urs.cz/item/CS_URS_2022_01/766691914"/>
    <hyperlink ref="F151" r:id="rId16" display="https://podminky.urs.cz/item/CS_URS_2024_01/766660002"/>
    <hyperlink ref="F154" r:id="rId17" display="https://podminky.urs.cz/item/CS_URS_2022_01/766660729"/>
    <hyperlink ref="F157" r:id="rId18" display="https://podminky.urs.cz/item/CS_URS_2022_01/766660728"/>
    <hyperlink ref="F160" r:id="rId19" display="https://podminky.urs.cz/item/CS_URS_2022_01/998766202"/>
    <hyperlink ref="F163" r:id="rId20" display="https://podminky.urs.cz/item/CS_URS_2022_01/776201811"/>
    <hyperlink ref="F166" r:id="rId21" display="https://podminky.urs.cz/item/CS_URS_2022_01/776410811"/>
    <hyperlink ref="F169" r:id="rId22" display="https://podminky.urs.cz/item/CS_URS_2022_01/776111117"/>
    <hyperlink ref="F171" r:id="rId23" display="https://podminky.urs.cz/item/CS_URS_2022_01/776111311"/>
    <hyperlink ref="F173" r:id="rId24" display="https://podminky.urs.cz/item/CS_URS_2022_01/776121112"/>
    <hyperlink ref="F180" r:id="rId25" display="https://podminky.urs.cz/item/CS_URS_2022_01/776141113"/>
    <hyperlink ref="F182" r:id="rId26" display="https://podminky.urs.cz/item/CS_URS_2024_01/776231111"/>
    <hyperlink ref="F186" r:id="rId27" display="https://podminky.urs.cz/item/CS_URS_2022_01/776411111"/>
    <hyperlink ref="F190" r:id="rId28" display="https://podminky.urs.cz/item/CS_URS_2022_01/776421312"/>
    <hyperlink ref="F194" r:id="rId29" display="https://podminky.urs.cz/item/CS_URS_2022_01/998776202"/>
    <hyperlink ref="F197" r:id="rId30" display="https://podminky.urs.cz/item/CS_URS_2022_01/783306801"/>
    <hyperlink ref="F201" r:id="rId31" display="https://podminky.urs.cz/item/CS_URS_2022_01/783315101"/>
    <hyperlink ref="F203" r:id="rId32" display="https://podminky.urs.cz/item/CS_URS_2022_01/783317101"/>
    <hyperlink ref="F208" r:id="rId33" display="https://podminky.urs.cz/item/CS_URS_2022_01/784121001"/>
    <hyperlink ref="F216" r:id="rId34" display="https://podminky.urs.cz/item/CS_URS_2022_01/784111001"/>
    <hyperlink ref="F223" r:id="rId35" display="https://podminky.urs.cz/item/CS_URS_2022_01/784171001"/>
    <hyperlink ref="F229" r:id="rId36" display="https://podminky.urs.cz/item/CS_URS_2022_01/784171111"/>
    <hyperlink ref="F235" r:id="rId37" display="https://podminky.urs.cz/item/CS_URS_2022_01/784181121"/>
    <hyperlink ref="F237" r:id="rId38" display="https://podminky.urs.cz/item/CS_URS_2022_01/784211101"/>
    <hyperlink ref="F239" r:id="rId39" display="https://podminky.urs.cz/item/CS_URS_2022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937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ROUND((SUM(BE92:BE244)),  2)</f>
        <v>0</v>
      </c>
      <c r="G33" s="40"/>
      <c r="H33" s="40"/>
      <c r="I33" s="150">
        <v>0.20999999999999999</v>
      </c>
      <c r="J33" s="149">
        <f>ROUND(((SUM(BE92:BE244))*I33),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ROUND((SUM(BF92:BF244)),  2)</f>
        <v>0</v>
      </c>
      <c r="G34" s="40"/>
      <c r="H34" s="40"/>
      <c r="I34" s="150">
        <v>0.14999999999999999</v>
      </c>
      <c r="J34" s="149">
        <f>ROUND(((SUM(BF92:BF244))*I34),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ROUND((SUM(BG92:BG244)),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ROUND((SUM(BH92:BH244)),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ROUND((SUM(BI92:BI244)),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06 - m.č. 208 -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160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161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162</v>
      </c>
      <c r="E62" s="176"/>
      <c r="F62" s="176"/>
      <c r="G62" s="176"/>
      <c r="H62" s="176"/>
      <c r="I62" s="176"/>
      <c r="J62" s="177">
        <f>J109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163</v>
      </c>
      <c r="E63" s="176"/>
      <c r="F63" s="176"/>
      <c r="G63" s="176"/>
      <c r="H63" s="176"/>
      <c r="I63" s="176"/>
      <c r="J63" s="177">
        <f>J124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164</v>
      </c>
      <c r="E64" s="176"/>
      <c r="F64" s="176"/>
      <c r="G64" s="176"/>
      <c r="H64" s="176"/>
      <c r="I64" s="176"/>
      <c r="J64" s="177">
        <f>J136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165</v>
      </c>
      <c r="E65" s="170"/>
      <c r="F65" s="170"/>
      <c r="G65" s="170"/>
      <c r="H65" s="170"/>
      <c r="I65" s="170"/>
      <c r="J65" s="171">
        <f>J139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166</v>
      </c>
      <c r="E66" s="176"/>
      <c r="F66" s="176"/>
      <c r="G66" s="176"/>
      <c r="H66" s="176"/>
      <c r="I66" s="176"/>
      <c r="J66" s="177">
        <f>J140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167</v>
      </c>
      <c r="E67" s="176"/>
      <c r="F67" s="176"/>
      <c r="G67" s="176"/>
      <c r="H67" s="176"/>
      <c r="I67" s="176"/>
      <c r="J67" s="177">
        <f>J146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168</v>
      </c>
      <c r="E68" s="176"/>
      <c r="F68" s="176"/>
      <c r="G68" s="176"/>
      <c r="H68" s="176"/>
      <c r="I68" s="176"/>
      <c r="J68" s="177">
        <f>J161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169</v>
      </c>
      <c r="E69" s="176"/>
      <c r="F69" s="176"/>
      <c r="G69" s="176"/>
      <c r="H69" s="176"/>
      <c r="I69" s="176"/>
      <c r="J69" s="177">
        <f>J195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170</v>
      </c>
      <c r="E70" s="176"/>
      <c r="F70" s="176"/>
      <c r="G70" s="176"/>
      <c r="H70" s="176"/>
      <c r="I70" s="176"/>
      <c r="J70" s="177">
        <f>J206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171</v>
      </c>
      <c r="E71" s="170"/>
      <c r="F71" s="170"/>
      <c r="G71" s="170"/>
      <c r="H71" s="170"/>
      <c r="I71" s="170"/>
      <c r="J71" s="171">
        <f>J240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172</v>
      </c>
      <c r="E72" s="176"/>
      <c r="F72" s="176"/>
      <c r="G72" s="176"/>
      <c r="H72" s="176"/>
      <c r="I72" s="176"/>
      <c r="J72" s="177">
        <f>J241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ZŠ Pionýrů, Sokolov - Oprava elektroinstalace učeben v 2.NP 2. stupně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06 - m.č. 208 - stavební část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Sokolov, Pionýrů 1614</v>
      </c>
      <c r="G86" s="42"/>
      <c r="H86" s="42"/>
      <c r="I86" s="34" t="s">
        <v>23</v>
      </c>
      <c r="J86" s="74" t="str">
        <f>IF(J12="","",J12)</f>
        <v>8. 2. 2024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Město Sokolov</v>
      </c>
      <c r="G88" s="42"/>
      <c r="H88" s="42"/>
      <c r="I88" s="34" t="s">
        <v>31</v>
      </c>
      <c r="J88" s="38" t="str">
        <f>E21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Michal Kubelka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174</v>
      </c>
      <c r="D91" s="182" t="s">
        <v>57</v>
      </c>
      <c r="E91" s="182" t="s">
        <v>53</v>
      </c>
      <c r="F91" s="182" t="s">
        <v>54</v>
      </c>
      <c r="G91" s="182" t="s">
        <v>175</v>
      </c>
      <c r="H91" s="182" t="s">
        <v>176</v>
      </c>
      <c r="I91" s="182" t="s">
        <v>177</v>
      </c>
      <c r="J91" s="182" t="s">
        <v>158</v>
      </c>
      <c r="K91" s="183" t="s">
        <v>178</v>
      </c>
      <c r="L91" s="184"/>
      <c r="M91" s="94" t="s">
        <v>19</v>
      </c>
      <c r="N91" s="95" t="s">
        <v>42</v>
      </c>
      <c r="O91" s="95" t="s">
        <v>179</v>
      </c>
      <c r="P91" s="95" t="s">
        <v>180</v>
      </c>
      <c r="Q91" s="95" t="s">
        <v>181</v>
      </c>
      <c r="R91" s="95" t="s">
        <v>182</v>
      </c>
      <c r="S91" s="95" t="s">
        <v>183</v>
      </c>
      <c r="T91" s="96" t="s">
        <v>184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185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P93+P139+P240</f>
        <v>0</v>
      </c>
      <c r="Q92" s="98"/>
      <c r="R92" s="187">
        <f>R93+R139+R240</f>
        <v>0.61479229999999996</v>
      </c>
      <c r="S92" s="98"/>
      <c r="T92" s="188">
        <f>T93+T139+T240</f>
        <v>0.20924646999999999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89">
        <f>BK93+BK139+BK240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186</v>
      </c>
      <c r="F93" s="193" t="s">
        <v>187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P94+P109+P124+P136</f>
        <v>0</v>
      </c>
      <c r="Q93" s="198"/>
      <c r="R93" s="199">
        <f>R94+R109+R124+R136</f>
        <v>0.27141001999999997</v>
      </c>
      <c r="S93" s="198"/>
      <c r="T93" s="200">
        <f>T94+T109+T124+T136</f>
        <v>0.14727199999999999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188</v>
      </c>
      <c r="BK93" s="203">
        <f>BK94+BK109+BK124+BK136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189</v>
      </c>
      <c r="F94" s="204" t="s">
        <v>190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SUM(P95:P108)</f>
        <v>0</v>
      </c>
      <c r="Q94" s="198"/>
      <c r="R94" s="199">
        <f>SUM(R95:R108)</f>
        <v>0.26987593999999998</v>
      </c>
      <c r="S94" s="198"/>
      <c r="T94" s="200">
        <f>SUM(T95:T108)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188</v>
      </c>
      <c r="BK94" s="203">
        <f>SUM(BK95:BK108)</f>
        <v>0</v>
      </c>
    </row>
    <row r="95" s="2" customFormat="1" ht="24.15" customHeight="1">
      <c r="A95" s="40"/>
      <c r="B95" s="41"/>
      <c r="C95" s="206" t="s">
        <v>80</v>
      </c>
      <c r="D95" s="206" t="s">
        <v>191</v>
      </c>
      <c r="E95" s="207" t="s">
        <v>192</v>
      </c>
      <c r="F95" s="208" t="s">
        <v>193</v>
      </c>
      <c r="G95" s="209" t="s">
        <v>194</v>
      </c>
      <c r="H95" s="210">
        <v>36.817999999999998</v>
      </c>
      <c r="I95" s="211"/>
      <c r="J95" s="212">
        <f>ROUND(I95*H95,2)</f>
        <v>0</v>
      </c>
      <c r="K95" s="208" t="s">
        <v>195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0.0051999999999999998</v>
      </c>
      <c r="R95" s="215">
        <f>Q95*H95</f>
        <v>0.19145359999999997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196</v>
      </c>
      <c r="AT95" s="217" t="s">
        <v>191</v>
      </c>
      <c r="AU95" s="217" t="s">
        <v>82</v>
      </c>
      <c r="AY95" s="19" t="s">
        <v>188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196</v>
      </c>
      <c r="BM95" s="217" t="s">
        <v>938</v>
      </c>
    </row>
    <row r="96" s="2" customFormat="1">
      <c r="A96" s="40"/>
      <c r="B96" s="41"/>
      <c r="C96" s="42"/>
      <c r="D96" s="219" t="s">
        <v>198</v>
      </c>
      <c r="E96" s="42"/>
      <c r="F96" s="220" t="s">
        <v>199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198</v>
      </c>
      <c r="AU96" s="19" t="s">
        <v>82</v>
      </c>
    </row>
    <row r="97" s="13" customFormat="1">
      <c r="A97" s="13"/>
      <c r="B97" s="224"/>
      <c r="C97" s="225"/>
      <c r="D97" s="226" t="s">
        <v>200</v>
      </c>
      <c r="E97" s="227" t="s">
        <v>19</v>
      </c>
      <c r="F97" s="228" t="s">
        <v>857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200</v>
      </c>
      <c r="AU97" s="234" t="s">
        <v>82</v>
      </c>
      <c r="AV97" s="13" t="s">
        <v>80</v>
      </c>
      <c r="AW97" s="13" t="s">
        <v>33</v>
      </c>
      <c r="AX97" s="13" t="s">
        <v>72</v>
      </c>
      <c r="AY97" s="234" t="s">
        <v>188</v>
      </c>
    </row>
    <row r="98" s="14" customFormat="1">
      <c r="A98" s="14"/>
      <c r="B98" s="235"/>
      <c r="C98" s="236"/>
      <c r="D98" s="226" t="s">
        <v>200</v>
      </c>
      <c r="E98" s="237" t="s">
        <v>19</v>
      </c>
      <c r="F98" s="238" t="s">
        <v>939</v>
      </c>
      <c r="G98" s="236"/>
      <c r="H98" s="239">
        <v>41.658000000000001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200</v>
      </c>
      <c r="AU98" s="245" t="s">
        <v>82</v>
      </c>
      <c r="AV98" s="14" t="s">
        <v>82</v>
      </c>
      <c r="AW98" s="14" t="s">
        <v>33</v>
      </c>
      <c r="AX98" s="14" t="s">
        <v>72</v>
      </c>
      <c r="AY98" s="245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859</v>
      </c>
      <c r="G99" s="236"/>
      <c r="H99" s="239">
        <v>-4.7300000000000004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4" customFormat="1">
      <c r="A100" s="14"/>
      <c r="B100" s="235"/>
      <c r="C100" s="236"/>
      <c r="D100" s="226" t="s">
        <v>200</v>
      </c>
      <c r="E100" s="237" t="s">
        <v>19</v>
      </c>
      <c r="F100" s="238" t="s">
        <v>860</v>
      </c>
      <c r="G100" s="236"/>
      <c r="H100" s="239">
        <v>1.69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200</v>
      </c>
      <c r="AU100" s="245" t="s">
        <v>82</v>
      </c>
      <c r="AV100" s="14" t="s">
        <v>82</v>
      </c>
      <c r="AW100" s="14" t="s">
        <v>33</v>
      </c>
      <c r="AX100" s="14" t="s">
        <v>72</v>
      </c>
      <c r="AY100" s="245" t="s">
        <v>188</v>
      </c>
    </row>
    <row r="101" s="14" customFormat="1">
      <c r="A101" s="14"/>
      <c r="B101" s="235"/>
      <c r="C101" s="236"/>
      <c r="D101" s="226" t="s">
        <v>200</v>
      </c>
      <c r="E101" s="237" t="s">
        <v>19</v>
      </c>
      <c r="F101" s="238" t="s">
        <v>861</v>
      </c>
      <c r="G101" s="236"/>
      <c r="H101" s="239">
        <v>-1.8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200</v>
      </c>
      <c r="AU101" s="245" t="s">
        <v>82</v>
      </c>
      <c r="AV101" s="14" t="s">
        <v>82</v>
      </c>
      <c r="AW101" s="14" t="s">
        <v>33</v>
      </c>
      <c r="AX101" s="14" t="s">
        <v>72</v>
      </c>
      <c r="AY101" s="245" t="s">
        <v>188</v>
      </c>
    </row>
    <row r="102" s="15" customFormat="1">
      <c r="A102" s="15"/>
      <c r="B102" s="246"/>
      <c r="C102" s="247"/>
      <c r="D102" s="226" t="s">
        <v>200</v>
      </c>
      <c r="E102" s="248" t="s">
        <v>19</v>
      </c>
      <c r="F102" s="249" t="s">
        <v>206</v>
      </c>
      <c r="G102" s="247"/>
      <c r="H102" s="250">
        <v>36.817999999999998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200</v>
      </c>
      <c r="AU102" s="256" t="s">
        <v>82</v>
      </c>
      <c r="AV102" s="15" t="s">
        <v>196</v>
      </c>
      <c r="AW102" s="15" t="s">
        <v>33</v>
      </c>
      <c r="AX102" s="15" t="s">
        <v>80</v>
      </c>
      <c r="AY102" s="256" t="s">
        <v>188</v>
      </c>
    </row>
    <row r="103" s="2" customFormat="1" ht="16.5" customHeight="1">
      <c r="A103" s="40"/>
      <c r="B103" s="41"/>
      <c r="C103" s="206" t="s">
        <v>82</v>
      </c>
      <c r="D103" s="206" t="s">
        <v>191</v>
      </c>
      <c r="E103" s="207" t="s">
        <v>217</v>
      </c>
      <c r="F103" s="208" t="s">
        <v>218</v>
      </c>
      <c r="G103" s="209" t="s">
        <v>194</v>
      </c>
      <c r="H103" s="210">
        <v>18.408999999999999</v>
      </c>
      <c r="I103" s="211"/>
      <c r="J103" s="212">
        <f>ROUND(I103*H103,2)</f>
        <v>0</v>
      </c>
      <c r="K103" s="208" t="s">
        <v>195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0.00025999999999999998</v>
      </c>
      <c r="R103" s="215">
        <f>Q103*H103</f>
        <v>0.0047863399999999992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196</v>
      </c>
      <c r="AT103" s="217" t="s">
        <v>191</v>
      </c>
      <c r="AU103" s="217" t="s">
        <v>82</v>
      </c>
      <c r="AY103" s="19" t="s">
        <v>188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196</v>
      </c>
      <c r="BM103" s="217" t="s">
        <v>940</v>
      </c>
    </row>
    <row r="104" s="2" customFormat="1">
      <c r="A104" s="40"/>
      <c r="B104" s="41"/>
      <c r="C104" s="42"/>
      <c r="D104" s="219" t="s">
        <v>198</v>
      </c>
      <c r="E104" s="42"/>
      <c r="F104" s="220" t="s">
        <v>220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198</v>
      </c>
      <c r="AU104" s="19" t="s">
        <v>82</v>
      </c>
    </row>
    <row r="105" s="13" customFormat="1">
      <c r="A105" s="13"/>
      <c r="B105" s="224"/>
      <c r="C105" s="225"/>
      <c r="D105" s="226" t="s">
        <v>200</v>
      </c>
      <c r="E105" s="227" t="s">
        <v>19</v>
      </c>
      <c r="F105" s="228" t="s">
        <v>863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200</v>
      </c>
      <c r="AU105" s="234" t="s">
        <v>82</v>
      </c>
      <c r="AV105" s="13" t="s">
        <v>80</v>
      </c>
      <c r="AW105" s="13" t="s">
        <v>33</v>
      </c>
      <c r="AX105" s="13" t="s">
        <v>72</v>
      </c>
      <c r="AY105" s="234" t="s">
        <v>188</v>
      </c>
    </row>
    <row r="106" s="14" customFormat="1">
      <c r="A106" s="14"/>
      <c r="B106" s="235"/>
      <c r="C106" s="236"/>
      <c r="D106" s="226" t="s">
        <v>200</v>
      </c>
      <c r="E106" s="237" t="s">
        <v>19</v>
      </c>
      <c r="F106" s="238" t="s">
        <v>941</v>
      </c>
      <c r="G106" s="236"/>
      <c r="H106" s="239">
        <v>18.408999999999999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200</v>
      </c>
      <c r="AU106" s="245" t="s">
        <v>82</v>
      </c>
      <c r="AV106" s="14" t="s">
        <v>82</v>
      </c>
      <c r="AW106" s="14" t="s">
        <v>33</v>
      </c>
      <c r="AX106" s="14" t="s">
        <v>80</v>
      </c>
      <c r="AY106" s="245" t="s">
        <v>188</v>
      </c>
    </row>
    <row r="107" s="2" customFormat="1" ht="16.5" customHeight="1">
      <c r="A107" s="40"/>
      <c r="B107" s="41"/>
      <c r="C107" s="206" t="s">
        <v>216</v>
      </c>
      <c r="D107" s="206" t="s">
        <v>191</v>
      </c>
      <c r="E107" s="207" t="s">
        <v>225</v>
      </c>
      <c r="F107" s="208" t="s">
        <v>226</v>
      </c>
      <c r="G107" s="209" t="s">
        <v>194</v>
      </c>
      <c r="H107" s="210">
        <v>18.408999999999999</v>
      </c>
      <c r="I107" s="211"/>
      <c r="J107" s="212">
        <f>ROUND(I107*H107,2)</f>
        <v>0</v>
      </c>
      <c r="K107" s="208" t="s">
        <v>195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0.0040000000000000001</v>
      </c>
      <c r="R107" s="215">
        <f>Q107*H107</f>
        <v>0.073635999999999993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196</v>
      </c>
      <c r="AT107" s="217" t="s">
        <v>191</v>
      </c>
      <c r="AU107" s="217" t="s">
        <v>82</v>
      </c>
      <c r="AY107" s="19" t="s">
        <v>188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196</v>
      </c>
      <c r="BM107" s="217" t="s">
        <v>942</v>
      </c>
    </row>
    <row r="108" s="2" customFormat="1">
      <c r="A108" s="40"/>
      <c r="B108" s="41"/>
      <c r="C108" s="42"/>
      <c r="D108" s="219" t="s">
        <v>198</v>
      </c>
      <c r="E108" s="42"/>
      <c r="F108" s="220" t="s">
        <v>228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198</v>
      </c>
      <c r="AU108" s="19" t="s">
        <v>82</v>
      </c>
    </row>
    <row r="109" s="12" customFormat="1" ht="22.8" customHeight="1">
      <c r="A109" s="12"/>
      <c r="B109" s="190"/>
      <c r="C109" s="191"/>
      <c r="D109" s="192" t="s">
        <v>71</v>
      </c>
      <c r="E109" s="204" t="s">
        <v>229</v>
      </c>
      <c r="F109" s="204" t="s">
        <v>230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SUM(P110:P123)</f>
        <v>0</v>
      </c>
      <c r="Q109" s="198"/>
      <c r="R109" s="199">
        <f>SUM(R110:R123)</f>
        <v>0.0015340799999999997</v>
      </c>
      <c r="S109" s="198"/>
      <c r="T109" s="200">
        <f>SUM(T110:T123)</f>
        <v>0.14727199999999999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80</v>
      </c>
      <c r="AT109" s="202" t="s">
        <v>71</v>
      </c>
      <c r="AU109" s="202" t="s">
        <v>80</v>
      </c>
      <c r="AY109" s="201" t="s">
        <v>188</v>
      </c>
      <c r="BK109" s="203">
        <f>SUM(BK110:BK123)</f>
        <v>0</v>
      </c>
    </row>
    <row r="110" s="2" customFormat="1" ht="24.15" customHeight="1">
      <c r="A110" s="40"/>
      <c r="B110" s="41"/>
      <c r="C110" s="206" t="s">
        <v>196</v>
      </c>
      <c r="D110" s="206" t="s">
        <v>191</v>
      </c>
      <c r="E110" s="207" t="s">
        <v>232</v>
      </c>
      <c r="F110" s="208" t="s">
        <v>233</v>
      </c>
      <c r="G110" s="209" t="s">
        <v>194</v>
      </c>
      <c r="H110" s="210">
        <v>36.817999999999998</v>
      </c>
      <c r="I110" s="211"/>
      <c r="J110" s="212">
        <f>ROUND(I110*H110,2)</f>
        <v>0</v>
      </c>
      <c r="K110" s="208" t="s">
        <v>749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0.0040000000000000001</v>
      </c>
      <c r="T110" s="216">
        <f>S110*H110</f>
        <v>0.14727199999999999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196</v>
      </c>
      <c r="AT110" s="217" t="s">
        <v>191</v>
      </c>
      <c r="AU110" s="217" t="s">
        <v>82</v>
      </c>
      <c r="AY110" s="19" t="s">
        <v>188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196</v>
      </c>
      <c r="BM110" s="217" t="s">
        <v>943</v>
      </c>
    </row>
    <row r="111" s="2" customFormat="1">
      <c r="A111" s="40"/>
      <c r="B111" s="41"/>
      <c r="C111" s="42"/>
      <c r="D111" s="219" t="s">
        <v>198</v>
      </c>
      <c r="E111" s="42"/>
      <c r="F111" s="220" t="s">
        <v>751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198</v>
      </c>
      <c r="AU111" s="19" t="s">
        <v>82</v>
      </c>
    </row>
    <row r="112" s="13" customFormat="1">
      <c r="A112" s="13"/>
      <c r="B112" s="224"/>
      <c r="C112" s="225"/>
      <c r="D112" s="226" t="s">
        <v>200</v>
      </c>
      <c r="E112" s="227" t="s">
        <v>19</v>
      </c>
      <c r="F112" s="228" t="s">
        <v>857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200</v>
      </c>
      <c r="AU112" s="234" t="s">
        <v>82</v>
      </c>
      <c r="AV112" s="13" t="s">
        <v>80</v>
      </c>
      <c r="AW112" s="13" t="s">
        <v>33</v>
      </c>
      <c r="AX112" s="13" t="s">
        <v>72</v>
      </c>
      <c r="AY112" s="234" t="s">
        <v>188</v>
      </c>
    </row>
    <row r="113" s="14" customFormat="1">
      <c r="A113" s="14"/>
      <c r="B113" s="235"/>
      <c r="C113" s="236"/>
      <c r="D113" s="226" t="s">
        <v>200</v>
      </c>
      <c r="E113" s="237" t="s">
        <v>19</v>
      </c>
      <c r="F113" s="238" t="s">
        <v>939</v>
      </c>
      <c r="G113" s="236"/>
      <c r="H113" s="239">
        <v>41.658000000000001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200</v>
      </c>
      <c r="AU113" s="245" t="s">
        <v>82</v>
      </c>
      <c r="AV113" s="14" t="s">
        <v>82</v>
      </c>
      <c r="AW113" s="14" t="s">
        <v>33</v>
      </c>
      <c r="AX113" s="14" t="s">
        <v>72</v>
      </c>
      <c r="AY113" s="245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859</v>
      </c>
      <c r="G114" s="236"/>
      <c r="H114" s="239">
        <v>-4.7300000000000004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4" customFormat="1">
      <c r="A115" s="14"/>
      <c r="B115" s="235"/>
      <c r="C115" s="236"/>
      <c r="D115" s="226" t="s">
        <v>200</v>
      </c>
      <c r="E115" s="237" t="s">
        <v>19</v>
      </c>
      <c r="F115" s="238" t="s">
        <v>860</v>
      </c>
      <c r="G115" s="236"/>
      <c r="H115" s="239">
        <v>1.69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200</v>
      </c>
      <c r="AU115" s="245" t="s">
        <v>82</v>
      </c>
      <c r="AV115" s="14" t="s">
        <v>82</v>
      </c>
      <c r="AW115" s="14" t="s">
        <v>33</v>
      </c>
      <c r="AX115" s="14" t="s">
        <v>72</v>
      </c>
      <c r="AY115" s="245" t="s">
        <v>188</v>
      </c>
    </row>
    <row r="116" s="14" customFormat="1">
      <c r="A116" s="14"/>
      <c r="B116" s="235"/>
      <c r="C116" s="236"/>
      <c r="D116" s="226" t="s">
        <v>200</v>
      </c>
      <c r="E116" s="237" t="s">
        <v>19</v>
      </c>
      <c r="F116" s="238" t="s">
        <v>861</v>
      </c>
      <c r="G116" s="236"/>
      <c r="H116" s="239">
        <v>-1.8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200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188</v>
      </c>
    </row>
    <row r="117" s="15" customFormat="1">
      <c r="A117" s="15"/>
      <c r="B117" s="246"/>
      <c r="C117" s="247"/>
      <c r="D117" s="226" t="s">
        <v>200</v>
      </c>
      <c r="E117" s="248" t="s">
        <v>19</v>
      </c>
      <c r="F117" s="249" t="s">
        <v>206</v>
      </c>
      <c r="G117" s="247"/>
      <c r="H117" s="250">
        <v>36.817999999999998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200</v>
      </c>
      <c r="AU117" s="256" t="s">
        <v>82</v>
      </c>
      <c r="AV117" s="15" t="s">
        <v>196</v>
      </c>
      <c r="AW117" s="15" t="s">
        <v>33</v>
      </c>
      <c r="AX117" s="15" t="s">
        <v>80</v>
      </c>
      <c r="AY117" s="256" t="s">
        <v>188</v>
      </c>
    </row>
    <row r="118" s="2" customFormat="1" ht="24.15" customHeight="1">
      <c r="A118" s="40"/>
      <c r="B118" s="41"/>
      <c r="C118" s="206" t="s">
        <v>231</v>
      </c>
      <c r="D118" s="206" t="s">
        <v>191</v>
      </c>
      <c r="E118" s="207" t="s">
        <v>242</v>
      </c>
      <c r="F118" s="208" t="s">
        <v>243</v>
      </c>
      <c r="G118" s="209" t="s">
        <v>194</v>
      </c>
      <c r="H118" s="210">
        <v>9.0239999999999991</v>
      </c>
      <c r="I118" s="211"/>
      <c r="J118" s="212">
        <f>ROUND(I118*H118,2)</f>
        <v>0</v>
      </c>
      <c r="K118" s="208" t="s">
        <v>749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0.00012999999999999999</v>
      </c>
      <c r="R118" s="215">
        <f>Q118*H118</f>
        <v>0.0011731199999999997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196</v>
      </c>
      <c r="AT118" s="217" t="s">
        <v>191</v>
      </c>
      <c r="AU118" s="217" t="s">
        <v>82</v>
      </c>
      <c r="AY118" s="19" t="s">
        <v>188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196</v>
      </c>
      <c r="BM118" s="217" t="s">
        <v>944</v>
      </c>
    </row>
    <row r="119" s="2" customFormat="1">
      <c r="A119" s="40"/>
      <c r="B119" s="41"/>
      <c r="C119" s="42"/>
      <c r="D119" s="219" t="s">
        <v>198</v>
      </c>
      <c r="E119" s="42"/>
      <c r="F119" s="220" t="s">
        <v>756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198</v>
      </c>
      <c r="AU119" s="19" t="s">
        <v>82</v>
      </c>
    </row>
    <row r="120" s="14" customFormat="1">
      <c r="A120" s="14"/>
      <c r="B120" s="235"/>
      <c r="C120" s="236"/>
      <c r="D120" s="226" t="s">
        <v>200</v>
      </c>
      <c r="E120" s="237" t="s">
        <v>19</v>
      </c>
      <c r="F120" s="238" t="s">
        <v>945</v>
      </c>
      <c r="G120" s="236"/>
      <c r="H120" s="239">
        <v>9.0239999999999991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200</v>
      </c>
      <c r="AU120" s="245" t="s">
        <v>82</v>
      </c>
      <c r="AV120" s="14" t="s">
        <v>82</v>
      </c>
      <c r="AW120" s="14" t="s">
        <v>33</v>
      </c>
      <c r="AX120" s="14" t="s">
        <v>80</v>
      </c>
      <c r="AY120" s="245" t="s">
        <v>188</v>
      </c>
    </row>
    <row r="121" s="2" customFormat="1" ht="24.15" customHeight="1">
      <c r="A121" s="40"/>
      <c r="B121" s="41"/>
      <c r="C121" s="206" t="s">
        <v>189</v>
      </c>
      <c r="D121" s="206" t="s">
        <v>191</v>
      </c>
      <c r="E121" s="207" t="s">
        <v>251</v>
      </c>
      <c r="F121" s="208" t="s">
        <v>252</v>
      </c>
      <c r="G121" s="209" t="s">
        <v>194</v>
      </c>
      <c r="H121" s="210">
        <v>9.0239999999999991</v>
      </c>
      <c r="I121" s="211"/>
      <c r="J121" s="212">
        <f>ROUND(I121*H121,2)</f>
        <v>0</v>
      </c>
      <c r="K121" s="208" t="s">
        <v>749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4.0000000000000003E-05</v>
      </c>
      <c r="R121" s="215">
        <f>Q121*H121</f>
        <v>0.00036096000000000001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196</v>
      </c>
      <c r="AT121" s="217" t="s">
        <v>191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946</v>
      </c>
    </row>
    <row r="122" s="2" customFormat="1">
      <c r="A122" s="40"/>
      <c r="B122" s="41"/>
      <c r="C122" s="42"/>
      <c r="D122" s="219" t="s">
        <v>198</v>
      </c>
      <c r="E122" s="42"/>
      <c r="F122" s="220" t="s">
        <v>760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198</v>
      </c>
      <c r="AU122" s="19" t="s">
        <v>82</v>
      </c>
    </row>
    <row r="123" s="14" customFormat="1">
      <c r="A123" s="14"/>
      <c r="B123" s="235"/>
      <c r="C123" s="236"/>
      <c r="D123" s="226" t="s">
        <v>200</v>
      </c>
      <c r="E123" s="237" t="s">
        <v>19</v>
      </c>
      <c r="F123" s="238" t="s">
        <v>947</v>
      </c>
      <c r="G123" s="236"/>
      <c r="H123" s="239">
        <v>9.0239999999999991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200</v>
      </c>
      <c r="AU123" s="245" t="s">
        <v>82</v>
      </c>
      <c r="AV123" s="14" t="s">
        <v>82</v>
      </c>
      <c r="AW123" s="14" t="s">
        <v>33</v>
      </c>
      <c r="AX123" s="14" t="s">
        <v>80</v>
      </c>
      <c r="AY123" s="245" t="s">
        <v>188</v>
      </c>
    </row>
    <row r="124" s="12" customFormat="1" ht="22.8" customHeight="1">
      <c r="A124" s="12"/>
      <c r="B124" s="190"/>
      <c r="C124" s="191"/>
      <c r="D124" s="192" t="s">
        <v>71</v>
      </c>
      <c r="E124" s="204" t="s">
        <v>256</v>
      </c>
      <c r="F124" s="204" t="s">
        <v>257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SUM(P125:P135)</f>
        <v>0</v>
      </c>
      <c r="Q124" s="198"/>
      <c r="R124" s="199">
        <f>SUM(R125:R135)</f>
        <v>0</v>
      </c>
      <c r="S124" s="198"/>
      <c r="T124" s="200">
        <f>SUM(T125:T135)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80</v>
      </c>
      <c r="AT124" s="202" t="s">
        <v>71</v>
      </c>
      <c r="AU124" s="202" t="s">
        <v>80</v>
      </c>
      <c r="AY124" s="201" t="s">
        <v>188</v>
      </c>
      <c r="BK124" s="203">
        <f>SUM(BK125:BK135)</f>
        <v>0</v>
      </c>
    </row>
    <row r="125" s="2" customFormat="1" ht="16.5" customHeight="1">
      <c r="A125" s="40"/>
      <c r="B125" s="41"/>
      <c r="C125" s="206" t="s">
        <v>241</v>
      </c>
      <c r="D125" s="206" t="s">
        <v>191</v>
      </c>
      <c r="E125" s="207" t="s">
        <v>258</v>
      </c>
      <c r="F125" s="208" t="s">
        <v>259</v>
      </c>
      <c r="G125" s="209" t="s">
        <v>260</v>
      </c>
      <c r="H125" s="210">
        <v>0.20899999999999999</v>
      </c>
      <c r="I125" s="211"/>
      <c r="J125" s="212">
        <f>ROUND(I125*H125,2)</f>
        <v>0</v>
      </c>
      <c r="K125" s="208" t="s">
        <v>749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196</v>
      </c>
      <c r="AT125" s="217" t="s">
        <v>191</v>
      </c>
      <c r="AU125" s="217" t="s">
        <v>82</v>
      </c>
      <c r="AY125" s="19" t="s">
        <v>188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196</v>
      </c>
      <c r="BM125" s="217" t="s">
        <v>948</v>
      </c>
    </row>
    <row r="126" s="2" customFormat="1">
      <c r="A126" s="40"/>
      <c r="B126" s="41"/>
      <c r="C126" s="42"/>
      <c r="D126" s="219" t="s">
        <v>198</v>
      </c>
      <c r="E126" s="42"/>
      <c r="F126" s="220" t="s">
        <v>763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198</v>
      </c>
      <c r="AU126" s="19" t="s">
        <v>82</v>
      </c>
    </row>
    <row r="127" s="2" customFormat="1" ht="24.15" customHeight="1">
      <c r="A127" s="40"/>
      <c r="B127" s="41"/>
      <c r="C127" s="206" t="s">
        <v>250</v>
      </c>
      <c r="D127" s="206" t="s">
        <v>191</v>
      </c>
      <c r="E127" s="207" t="s">
        <v>263</v>
      </c>
      <c r="F127" s="208" t="s">
        <v>264</v>
      </c>
      <c r="G127" s="209" t="s">
        <v>260</v>
      </c>
      <c r="H127" s="210">
        <v>0.20899999999999999</v>
      </c>
      <c r="I127" s="211"/>
      <c r="J127" s="212">
        <f>ROUND(I127*H127,2)</f>
        <v>0</v>
      </c>
      <c r="K127" s="208" t="s">
        <v>749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196</v>
      </c>
      <c r="AT127" s="217" t="s">
        <v>191</v>
      </c>
      <c r="AU127" s="217" t="s">
        <v>82</v>
      </c>
      <c r="AY127" s="19" t="s">
        <v>188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196</v>
      </c>
      <c r="BM127" s="217" t="s">
        <v>949</v>
      </c>
    </row>
    <row r="128" s="2" customFormat="1">
      <c r="A128" s="40"/>
      <c r="B128" s="41"/>
      <c r="C128" s="42"/>
      <c r="D128" s="219" t="s">
        <v>198</v>
      </c>
      <c r="E128" s="42"/>
      <c r="F128" s="220" t="s">
        <v>765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198</v>
      </c>
      <c r="AU128" s="19" t="s">
        <v>82</v>
      </c>
    </row>
    <row r="129" s="2" customFormat="1" ht="21.75" customHeight="1">
      <c r="A129" s="40"/>
      <c r="B129" s="41"/>
      <c r="C129" s="206" t="s">
        <v>229</v>
      </c>
      <c r="D129" s="206" t="s">
        <v>191</v>
      </c>
      <c r="E129" s="207" t="s">
        <v>267</v>
      </c>
      <c r="F129" s="208" t="s">
        <v>268</v>
      </c>
      <c r="G129" s="209" t="s">
        <v>260</v>
      </c>
      <c r="H129" s="210">
        <v>0.20899999999999999</v>
      </c>
      <c r="I129" s="211"/>
      <c r="J129" s="212">
        <f>ROUND(I129*H129,2)</f>
        <v>0</v>
      </c>
      <c r="K129" s="208" t="s">
        <v>749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196</v>
      </c>
      <c r="AT129" s="217" t="s">
        <v>191</v>
      </c>
      <c r="AU129" s="217" t="s">
        <v>82</v>
      </c>
      <c r="AY129" s="19" t="s">
        <v>188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196</v>
      </c>
      <c r="BM129" s="217" t="s">
        <v>950</v>
      </c>
    </row>
    <row r="130" s="2" customFormat="1">
      <c r="A130" s="40"/>
      <c r="B130" s="41"/>
      <c r="C130" s="42"/>
      <c r="D130" s="219" t="s">
        <v>198</v>
      </c>
      <c r="E130" s="42"/>
      <c r="F130" s="220" t="s">
        <v>767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198</v>
      </c>
      <c r="AU130" s="19" t="s">
        <v>82</v>
      </c>
    </row>
    <row r="131" s="2" customFormat="1" ht="24.15" customHeight="1">
      <c r="A131" s="40"/>
      <c r="B131" s="41"/>
      <c r="C131" s="206" t="s">
        <v>107</v>
      </c>
      <c r="D131" s="206" t="s">
        <v>191</v>
      </c>
      <c r="E131" s="207" t="s">
        <v>271</v>
      </c>
      <c r="F131" s="208" t="s">
        <v>272</v>
      </c>
      <c r="G131" s="209" t="s">
        <v>260</v>
      </c>
      <c r="H131" s="210">
        <v>1.254</v>
      </c>
      <c r="I131" s="211"/>
      <c r="J131" s="212">
        <f>ROUND(I131*H131,2)</f>
        <v>0</v>
      </c>
      <c r="K131" s="208" t="s">
        <v>749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951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769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4" customFormat="1">
      <c r="A133" s="14"/>
      <c r="B133" s="235"/>
      <c r="C133" s="236"/>
      <c r="D133" s="226" t="s">
        <v>200</v>
      </c>
      <c r="E133" s="237" t="s">
        <v>19</v>
      </c>
      <c r="F133" s="238" t="s">
        <v>952</v>
      </c>
      <c r="G133" s="236"/>
      <c r="H133" s="239">
        <v>1.254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200</v>
      </c>
      <c r="AU133" s="245" t="s">
        <v>82</v>
      </c>
      <c r="AV133" s="14" t="s">
        <v>82</v>
      </c>
      <c r="AW133" s="14" t="s">
        <v>33</v>
      </c>
      <c r="AX133" s="14" t="s">
        <v>80</v>
      </c>
      <c r="AY133" s="245" t="s">
        <v>188</v>
      </c>
    </row>
    <row r="134" s="2" customFormat="1" ht="24.15" customHeight="1">
      <c r="A134" s="40"/>
      <c r="B134" s="41"/>
      <c r="C134" s="206" t="s">
        <v>110</v>
      </c>
      <c r="D134" s="206" t="s">
        <v>191</v>
      </c>
      <c r="E134" s="207" t="s">
        <v>276</v>
      </c>
      <c r="F134" s="208" t="s">
        <v>277</v>
      </c>
      <c r="G134" s="209" t="s">
        <v>260</v>
      </c>
      <c r="H134" s="210">
        <v>0.20899999999999999</v>
      </c>
      <c r="I134" s="211"/>
      <c r="J134" s="212">
        <f>ROUND(I134*H134,2)</f>
        <v>0</v>
      </c>
      <c r="K134" s="208" t="s">
        <v>749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196</v>
      </c>
      <c r="AT134" s="217" t="s">
        <v>191</v>
      </c>
      <c r="AU134" s="217" t="s">
        <v>82</v>
      </c>
      <c r="AY134" s="19" t="s">
        <v>188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196</v>
      </c>
      <c r="BM134" s="217" t="s">
        <v>953</v>
      </c>
    </row>
    <row r="135" s="2" customFormat="1">
      <c r="A135" s="40"/>
      <c r="B135" s="41"/>
      <c r="C135" s="42"/>
      <c r="D135" s="219" t="s">
        <v>198</v>
      </c>
      <c r="E135" s="42"/>
      <c r="F135" s="220" t="s">
        <v>772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198</v>
      </c>
      <c r="AU135" s="19" t="s">
        <v>82</v>
      </c>
    </row>
    <row r="136" s="12" customFormat="1" ht="22.8" customHeight="1">
      <c r="A136" s="12"/>
      <c r="B136" s="190"/>
      <c r="C136" s="191"/>
      <c r="D136" s="192" t="s">
        <v>71</v>
      </c>
      <c r="E136" s="204" t="s">
        <v>280</v>
      </c>
      <c r="F136" s="204" t="s">
        <v>281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SUM(P137:P138)</f>
        <v>0</v>
      </c>
      <c r="Q136" s="198"/>
      <c r="R136" s="199">
        <f>SUM(R137:R138)</f>
        <v>0</v>
      </c>
      <c r="S136" s="198"/>
      <c r="T136" s="20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80</v>
      </c>
      <c r="AT136" s="202" t="s">
        <v>71</v>
      </c>
      <c r="AU136" s="202" t="s">
        <v>80</v>
      </c>
      <c r="AY136" s="201" t="s">
        <v>188</v>
      </c>
      <c r="BK136" s="203">
        <f>SUM(BK137:BK138)</f>
        <v>0</v>
      </c>
    </row>
    <row r="137" s="2" customFormat="1" ht="33" customHeight="1">
      <c r="A137" s="40"/>
      <c r="B137" s="41"/>
      <c r="C137" s="206" t="s">
        <v>113</v>
      </c>
      <c r="D137" s="206" t="s">
        <v>191</v>
      </c>
      <c r="E137" s="207" t="s">
        <v>282</v>
      </c>
      <c r="F137" s="208" t="s">
        <v>283</v>
      </c>
      <c r="G137" s="209" t="s">
        <v>260</v>
      </c>
      <c r="H137" s="210">
        <v>0.27100000000000002</v>
      </c>
      <c r="I137" s="211"/>
      <c r="J137" s="212">
        <f>ROUND(I137*H137,2)</f>
        <v>0</v>
      </c>
      <c r="K137" s="208" t="s">
        <v>749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196</v>
      </c>
      <c r="AT137" s="217" t="s">
        <v>191</v>
      </c>
      <c r="AU137" s="217" t="s">
        <v>82</v>
      </c>
      <c r="AY137" s="19" t="s">
        <v>188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196</v>
      </c>
      <c r="BM137" s="217" t="s">
        <v>954</v>
      </c>
    </row>
    <row r="138" s="2" customFormat="1">
      <c r="A138" s="40"/>
      <c r="B138" s="41"/>
      <c r="C138" s="42"/>
      <c r="D138" s="219" t="s">
        <v>198</v>
      </c>
      <c r="E138" s="42"/>
      <c r="F138" s="220" t="s">
        <v>774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198</v>
      </c>
      <c r="AU138" s="19" t="s">
        <v>82</v>
      </c>
    </row>
    <row r="139" s="12" customFormat="1" ht="25.92" customHeight="1">
      <c r="A139" s="12"/>
      <c r="B139" s="190"/>
      <c r="C139" s="191"/>
      <c r="D139" s="192" t="s">
        <v>71</v>
      </c>
      <c r="E139" s="193" t="s">
        <v>286</v>
      </c>
      <c r="F139" s="193" t="s">
        <v>287</v>
      </c>
      <c r="G139" s="191"/>
      <c r="H139" s="191"/>
      <c r="I139" s="194"/>
      <c r="J139" s="195">
        <f>BK139</f>
        <v>0</v>
      </c>
      <c r="K139" s="191"/>
      <c r="L139" s="196"/>
      <c r="M139" s="197"/>
      <c r="N139" s="198"/>
      <c r="O139" s="198"/>
      <c r="P139" s="199">
        <f>P140+P146+P161+P195+P206</f>
        <v>0</v>
      </c>
      <c r="Q139" s="198"/>
      <c r="R139" s="199">
        <f>R140+R146+R161+R195+R206</f>
        <v>0.34338228000000004</v>
      </c>
      <c r="S139" s="198"/>
      <c r="T139" s="200">
        <f>T140+T146+T161+T195+T206</f>
        <v>0.061974469999999997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82</v>
      </c>
      <c r="AT139" s="202" t="s">
        <v>71</v>
      </c>
      <c r="AU139" s="202" t="s">
        <v>72</v>
      </c>
      <c r="AY139" s="201" t="s">
        <v>188</v>
      </c>
      <c r="BK139" s="203">
        <f>BK140+BK146+BK161+BK195+BK206</f>
        <v>0</v>
      </c>
    </row>
    <row r="140" s="12" customFormat="1" ht="22.8" customHeight="1">
      <c r="A140" s="12"/>
      <c r="B140" s="190"/>
      <c r="C140" s="191"/>
      <c r="D140" s="192" t="s">
        <v>71</v>
      </c>
      <c r="E140" s="204" t="s">
        <v>288</v>
      </c>
      <c r="F140" s="204" t="s">
        <v>289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SUM(P141:P145)</f>
        <v>0</v>
      </c>
      <c r="Q140" s="198"/>
      <c r="R140" s="199">
        <f>SUM(R141:R145)</f>
        <v>0.11009279999999999</v>
      </c>
      <c r="S140" s="198"/>
      <c r="T140" s="200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82</v>
      </c>
      <c r="AT140" s="202" t="s">
        <v>71</v>
      </c>
      <c r="AU140" s="202" t="s">
        <v>80</v>
      </c>
      <c r="AY140" s="201" t="s">
        <v>188</v>
      </c>
      <c r="BK140" s="203">
        <f>SUM(BK141:BK145)</f>
        <v>0</v>
      </c>
    </row>
    <row r="141" s="2" customFormat="1" ht="24.15" customHeight="1">
      <c r="A141" s="40"/>
      <c r="B141" s="41"/>
      <c r="C141" s="206" t="s">
        <v>116</v>
      </c>
      <c r="D141" s="206" t="s">
        <v>191</v>
      </c>
      <c r="E141" s="207" t="s">
        <v>290</v>
      </c>
      <c r="F141" s="208" t="s">
        <v>291</v>
      </c>
      <c r="G141" s="209" t="s">
        <v>194</v>
      </c>
      <c r="H141" s="210">
        <v>9.0239999999999991</v>
      </c>
      <c r="I141" s="211"/>
      <c r="J141" s="212">
        <f>ROUND(I141*H141,2)</f>
        <v>0</v>
      </c>
      <c r="K141" s="208" t="s">
        <v>749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0.012200000000000001</v>
      </c>
      <c r="R141" s="215">
        <f>Q141*H141</f>
        <v>0.11009279999999999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124</v>
      </c>
      <c r="AT141" s="217" t="s">
        <v>191</v>
      </c>
      <c r="AU141" s="217" t="s">
        <v>82</v>
      </c>
      <c r="AY141" s="19" t="s">
        <v>188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124</v>
      </c>
      <c r="BM141" s="217" t="s">
        <v>955</v>
      </c>
    </row>
    <row r="142" s="2" customFormat="1">
      <c r="A142" s="40"/>
      <c r="B142" s="41"/>
      <c r="C142" s="42"/>
      <c r="D142" s="219" t="s">
        <v>198</v>
      </c>
      <c r="E142" s="42"/>
      <c r="F142" s="220" t="s">
        <v>776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198</v>
      </c>
      <c r="AU142" s="19" t="s">
        <v>82</v>
      </c>
    </row>
    <row r="143" s="14" customFormat="1">
      <c r="A143" s="14"/>
      <c r="B143" s="235"/>
      <c r="C143" s="236"/>
      <c r="D143" s="226" t="s">
        <v>200</v>
      </c>
      <c r="E143" s="237" t="s">
        <v>19</v>
      </c>
      <c r="F143" s="238" t="s">
        <v>945</v>
      </c>
      <c r="G143" s="236"/>
      <c r="H143" s="239">
        <v>9.0239999999999991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200</v>
      </c>
      <c r="AU143" s="245" t="s">
        <v>82</v>
      </c>
      <c r="AV143" s="14" t="s">
        <v>82</v>
      </c>
      <c r="AW143" s="14" t="s">
        <v>33</v>
      </c>
      <c r="AX143" s="14" t="s">
        <v>80</v>
      </c>
      <c r="AY143" s="245" t="s">
        <v>188</v>
      </c>
    </row>
    <row r="144" s="2" customFormat="1" ht="24.15" customHeight="1">
      <c r="A144" s="40"/>
      <c r="B144" s="41"/>
      <c r="C144" s="206" t="s">
        <v>119</v>
      </c>
      <c r="D144" s="206" t="s">
        <v>191</v>
      </c>
      <c r="E144" s="207" t="s">
        <v>305</v>
      </c>
      <c r="F144" s="208" t="s">
        <v>306</v>
      </c>
      <c r="G144" s="209" t="s">
        <v>307</v>
      </c>
      <c r="H144" s="267"/>
      <c r="I144" s="211"/>
      <c r="J144" s="212">
        <f>ROUND(I144*H144,2)</f>
        <v>0</v>
      </c>
      <c r="K144" s="208" t="s">
        <v>749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124</v>
      </c>
      <c r="AT144" s="217" t="s">
        <v>191</v>
      </c>
      <c r="AU144" s="217" t="s">
        <v>82</v>
      </c>
      <c r="AY144" s="19" t="s">
        <v>188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124</v>
      </c>
      <c r="BM144" s="217" t="s">
        <v>956</v>
      </c>
    </row>
    <row r="145" s="2" customFormat="1">
      <c r="A145" s="40"/>
      <c r="B145" s="41"/>
      <c r="C145" s="42"/>
      <c r="D145" s="219" t="s">
        <v>198</v>
      </c>
      <c r="E145" s="42"/>
      <c r="F145" s="220" t="s">
        <v>778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198</v>
      </c>
      <c r="AU145" s="19" t="s">
        <v>82</v>
      </c>
    </row>
    <row r="146" s="12" customFormat="1" ht="22.8" customHeight="1">
      <c r="A146" s="12"/>
      <c r="B146" s="190"/>
      <c r="C146" s="191"/>
      <c r="D146" s="192" t="s">
        <v>71</v>
      </c>
      <c r="E146" s="204" t="s">
        <v>310</v>
      </c>
      <c r="F146" s="204" t="s">
        <v>311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SUM(P147:P160)</f>
        <v>0</v>
      </c>
      <c r="Q146" s="198"/>
      <c r="R146" s="199">
        <f>SUM(R147:R160)</f>
        <v>0.02085</v>
      </c>
      <c r="S146" s="198"/>
      <c r="T146" s="200">
        <f>SUM(T147:T160)</f>
        <v>0.0258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82</v>
      </c>
      <c r="AT146" s="202" t="s">
        <v>71</v>
      </c>
      <c r="AU146" s="202" t="s">
        <v>80</v>
      </c>
      <c r="AY146" s="201" t="s">
        <v>188</v>
      </c>
      <c r="BK146" s="203">
        <f>SUM(BK147:BK160)</f>
        <v>0</v>
      </c>
    </row>
    <row r="147" s="2" customFormat="1" ht="16.5" customHeight="1">
      <c r="A147" s="40"/>
      <c r="B147" s="41"/>
      <c r="C147" s="206" t="s">
        <v>8</v>
      </c>
      <c r="D147" s="206" t="s">
        <v>191</v>
      </c>
      <c r="E147" s="207" t="s">
        <v>312</v>
      </c>
      <c r="F147" s="208" t="s">
        <v>313</v>
      </c>
      <c r="G147" s="209" t="s">
        <v>296</v>
      </c>
      <c r="H147" s="210">
        <v>1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0.0018</v>
      </c>
      <c r="T147" s="216">
        <f>S147*H147</f>
        <v>0.0018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124</v>
      </c>
      <c r="AT147" s="217" t="s">
        <v>191</v>
      </c>
      <c r="AU147" s="217" t="s">
        <v>82</v>
      </c>
      <c r="AY147" s="19" t="s">
        <v>188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124</v>
      </c>
      <c r="BM147" s="217" t="s">
        <v>957</v>
      </c>
    </row>
    <row r="148" s="2" customFormat="1" ht="24.15" customHeight="1">
      <c r="A148" s="40"/>
      <c r="B148" s="41"/>
      <c r="C148" s="206" t="s">
        <v>124</v>
      </c>
      <c r="D148" s="206" t="s">
        <v>191</v>
      </c>
      <c r="E148" s="207" t="s">
        <v>316</v>
      </c>
      <c r="F148" s="208" t="s">
        <v>317</v>
      </c>
      <c r="G148" s="209" t="s">
        <v>296</v>
      </c>
      <c r="H148" s="210">
        <v>1</v>
      </c>
      <c r="I148" s="211"/>
      <c r="J148" s="212">
        <f>ROUND(I148*H148,2)</f>
        <v>0</v>
      </c>
      <c r="K148" s="208" t="s">
        <v>749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0.024</v>
      </c>
      <c r="T148" s="216">
        <f>S148*H148</f>
        <v>0.024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124</v>
      </c>
      <c r="AT148" s="217" t="s">
        <v>191</v>
      </c>
      <c r="AU148" s="217" t="s">
        <v>82</v>
      </c>
      <c r="AY148" s="19" t="s">
        <v>188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124</v>
      </c>
      <c r="BM148" s="217" t="s">
        <v>958</v>
      </c>
    </row>
    <row r="149" s="2" customFormat="1">
      <c r="A149" s="40"/>
      <c r="B149" s="41"/>
      <c r="C149" s="42"/>
      <c r="D149" s="219" t="s">
        <v>198</v>
      </c>
      <c r="E149" s="42"/>
      <c r="F149" s="220" t="s">
        <v>781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198</v>
      </c>
      <c r="AU149" s="19" t="s">
        <v>82</v>
      </c>
    </row>
    <row r="150" s="2" customFormat="1" ht="24.15" customHeight="1">
      <c r="A150" s="40"/>
      <c r="B150" s="41"/>
      <c r="C150" s="206" t="s">
        <v>127</v>
      </c>
      <c r="D150" s="206" t="s">
        <v>191</v>
      </c>
      <c r="E150" s="207" t="s">
        <v>591</v>
      </c>
      <c r="F150" s="208" t="s">
        <v>592</v>
      </c>
      <c r="G150" s="209" t="s">
        <v>296</v>
      </c>
      <c r="H150" s="210">
        <v>1</v>
      </c>
      <c r="I150" s="211"/>
      <c r="J150" s="212">
        <f>ROUND(I150*H150,2)</f>
        <v>0</v>
      </c>
      <c r="K150" s="208" t="s">
        <v>195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124</v>
      </c>
      <c r="AT150" s="217" t="s">
        <v>191</v>
      </c>
      <c r="AU150" s="217" t="s">
        <v>82</v>
      </c>
      <c r="AY150" s="19" t="s">
        <v>188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124</v>
      </c>
      <c r="BM150" s="217" t="s">
        <v>959</v>
      </c>
    </row>
    <row r="151" s="2" customFormat="1">
      <c r="A151" s="40"/>
      <c r="B151" s="41"/>
      <c r="C151" s="42"/>
      <c r="D151" s="219" t="s">
        <v>198</v>
      </c>
      <c r="E151" s="42"/>
      <c r="F151" s="220" t="s">
        <v>594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198</v>
      </c>
      <c r="AU151" s="19" t="s">
        <v>82</v>
      </c>
    </row>
    <row r="152" s="2" customFormat="1" ht="16.5" customHeight="1">
      <c r="A152" s="40"/>
      <c r="B152" s="41"/>
      <c r="C152" s="257" t="s">
        <v>130</v>
      </c>
      <c r="D152" s="257" t="s">
        <v>300</v>
      </c>
      <c r="E152" s="258" t="s">
        <v>324</v>
      </c>
      <c r="F152" s="259" t="s">
        <v>325</v>
      </c>
      <c r="G152" s="260" t="s">
        <v>296</v>
      </c>
      <c r="H152" s="261">
        <v>1</v>
      </c>
      <c r="I152" s="262"/>
      <c r="J152" s="263">
        <f>ROUND(I152*H152,2)</f>
        <v>0</v>
      </c>
      <c r="K152" s="259" t="s">
        <v>749</v>
      </c>
      <c r="L152" s="264"/>
      <c r="M152" s="265" t="s">
        <v>19</v>
      </c>
      <c r="N152" s="266" t="s">
        <v>43</v>
      </c>
      <c r="O152" s="86"/>
      <c r="P152" s="215">
        <f>O152*H152</f>
        <v>0</v>
      </c>
      <c r="Q152" s="215">
        <v>0.0195</v>
      </c>
      <c r="R152" s="215">
        <f>Q152*H152</f>
        <v>0.0195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303</v>
      </c>
      <c r="AT152" s="217" t="s">
        <v>300</v>
      </c>
      <c r="AU152" s="217" t="s">
        <v>82</v>
      </c>
      <c r="AY152" s="19" t="s">
        <v>188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124</v>
      </c>
      <c r="BM152" s="217" t="s">
        <v>960</v>
      </c>
    </row>
    <row r="153" s="2" customFormat="1" ht="16.5" customHeight="1">
      <c r="A153" s="40"/>
      <c r="B153" s="41"/>
      <c r="C153" s="206" t="s">
        <v>133</v>
      </c>
      <c r="D153" s="206" t="s">
        <v>191</v>
      </c>
      <c r="E153" s="207" t="s">
        <v>327</v>
      </c>
      <c r="F153" s="208" t="s">
        <v>328</v>
      </c>
      <c r="G153" s="209" t="s">
        <v>296</v>
      </c>
      <c r="H153" s="210">
        <v>1</v>
      </c>
      <c r="I153" s="211"/>
      <c r="J153" s="212">
        <f>ROUND(I153*H153,2)</f>
        <v>0</v>
      </c>
      <c r="K153" s="208" t="s">
        <v>749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124</v>
      </c>
      <c r="AT153" s="217" t="s">
        <v>191</v>
      </c>
      <c r="AU153" s="217" t="s">
        <v>82</v>
      </c>
      <c r="AY153" s="19" t="s">
        <v>188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124</v>
      </c>
      <c r="BM153" s="217" t="s">
        <v>961</v>
      </c>
    </row>
    <row r="154" s="2" customFormat="1">
      <c r="A154" s="40"/>
      <c r="B154" s="41"/>
      <c r="C154" s="42"/>
      <c r="D154" s="219" t="s">
        <v>198</v>
      </c>
      <c r="E154" s="42"/>
      <c r="F154" s="220" t="s">
        <v>785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198</v>
      </c>
      <c r="AU154" s="19" t="s">
        <v>82</v>
      </c>
    </row>
    <row r="155" s="2" customFormat="1" ht="16.5" customHeight="1">
      <c r="A155" s="40"/>
      <c r="B155" s="41"/>
      <c r="C155" s="257" t="s">
        <v>136</v>
      </c>
      <c r="D155" s="257" t="s">
        <v>300</v>
      </c>
      <c r="E155" s="258" t="s">
        <v>331</v>
      </c>
      <c r="F155" s="259" t="s">
        <v>332</v>
      </c>
      <c r="G155" s="260" t="s">
        <v>296</v>
      </c>
      <c r="H155" s="261">
        <v>1</v>
      </c>
      <c r="I155" s="262"/>
      <c r="J155" s="263">
        <f>ROUND(I155*H155,2)</f>
        <v>0</v>
      </c>
      <c r="K155" s="259" t="s">
        <v>19</v>
      </c>
      <c r="L155" s="264"/>
      <c r="M155" s="265" t="s">
        <v>19</v>
      </c>
      <c r="N155" s="266" t="s">
        <v>43</v>
      </c>
      <c r="O155" s="86"/>
      <c r="P155" s="215">
        <f>O155*H155</f>
        <v>0</v>
      </c>
      <c r="Q155" s="215">
        <v>0.0011999999999999999</v>
      </c>
      <c r="R155" s="215">
        <f>Q155*H155</f>
        <v>0.0011999999999999999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303</v>
      </c>
      <c r="AT155" s="217" t="s">
        <v>300</v>
      </c>
      <c r="AU155" s="217" t="s">
        <v>82</v>
      </c>
      <c r="AY155" s="19" t="s">
        <v>188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124</v>
      </c>
      <c r="BM155" s="217" t="s">
        <v>962</v>
      </c>
    </row>
    <row r="156" s="2" customFormat="1" ht="16.5" customHeight="1">
      <c r="A156" s="40"/>
      <c r="B156" s="41"/>
      <c r="C156" s="206" t="s">
        <v>7</v>
      </c>
      <c r="D156" s="206" t="s">
        <v>191</v>
      </c>
      <c r="E156" s="207" t="s">
        <v>334</v>
      </c>
      <c r="F156" s="208" t="s">
        <v>335</v>
      </c>
      <c r="G156" s="209" t="s">
        <v>296</v>
      </c>
      <c r="H156" s="210">
        <v>1</v>
      </c>
      <c r="I156" s="211"/>
      <c r="J156" s="212">
        <f>ROUND(I156*H156,2)</f>
        <v>0</v>
      </c>
      <c r="K156" s="208" t="s">
        <v>749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124</v>
      </c>
      <c r="AT156" s="217" t="s">
        <v>191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124</v>
      </c>
      <c r="BM156" s="217" t="s">
        <v>963</v>
      </c>
    </row>
    <row r="157" s="2" customFormat="1">
      <c r="A157" s="40"/>
      <c r="B157" s="41"/>
      <c r="C157" s="42"/>
      <c r="D157" s="219" t="s">
        <v>198</v>
      </c>
      <c r="E157" s="42"/>
      <c r="F157" s="220" t="s">
        <v>788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198</v>
      </c>
      <c r="AU157" s="19" t="s">
        <v>82</v>
      </c>
    </row>
    <row r="158" s="2" customFormat="1" ht="16.5" customHeight="1">
      <c r="A158" s="40"/>
      <c r="B158" s="41"/>
      <c r="C158" s="257" t="s">
        <v>141</v>
      </c>
      <c r="D158" s="257" t="s">
        <v>300</v>
      </c>
      <c r="E158" s="258" t="s">
        <v>339</v>
      </c>
      <c r="F158" s="259" t="s">
        <v>340</v>
      </c>
      <c r="G158" s="260" t="s">
        <v>296</v>
      </c>
      <c r="H158" s="261">
        <v>1</v>
      </c>
      <c r="I158" s="262"/>
      <c r="J158" s="263">
        <f>ROUND(I158*H158,2)</f>
        <v>0</v>
      </c>
      <c r="K158" s="259" t="s">
        <v>749</v>
      </c>
      <c r="L158" s="264"/>
      <c r="M158" s="265" t="s">
        <v>19</v>
      </c>
      <c r="N158" s="266" t="s">
        <v>43</v>
      </c>
      <c r="O158" s="86"/>
      <c r="P158" s="215">
        <f>O158*H158</f>
        <v>0</v>
      </c>
      <c r="Q158" s="215">
        <v>0.00014999999999999999</v>
      </c>
      <c r="R158" s="215">
        <f>Q158*H158</f>
        <v>0.00014999999999999999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303</v>
      </c>
      <c r="AT158" s="217" t="s">
        <v>300</v>
      </c>
      <c r="AU158" s="217" t="s">
        <v>82</v>
      </c>
      <c r="AY158" s="19" t="s">
        <v>188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124</v>
      </c>
      <c r="BM158" s="217" t="s">
        <v>964</v>
      </c>
    </row>
    <row r="159" s="2" customFormat="1" ht="24.15" customHeight="1">
      <c r="A159" s="40"/>
      <c r="B159" s="41"/>
      <c r="C159" s="206" t="s">
        <v>144</v>
      </c>
      <c r="D159" s="206" t="s">
        <v>191</v>
      </c>
      <c r="E159" s="207" t="s">
        <v>343</v>
      </c>
      <c r="F159" s="208" t="s">
        <v>344</v>
      </c>
      <c r="G159" s="209" t="s">
        <v>307</v>
      </c>
      <c r="H159" s="267"/>
      <c r="I159" s="211"/>
      <c r="J159" s="212">
        <f>ROUND(I159*H159,2)</f>
        <v>0</v>
      </c>
      <c r="K159" s="208" t="s">
        <v>749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124</v>
      </c>
      <c r="AT159" s="217" t="s">
        <v>191</v>
      </c>
      <c r="AU159" s="217" t="s">
        <v>82</v>
      </c>
      <c r="AY159" s="19" t="s">
        <v>188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124</v>
      </c>
      <c r="BM159" s="217" t="s">
        <v>965</v>
      </c>
    </row>
    <row r="160" s="2" customFormat="1">
      <c r="A160" s="40"/>
      <c r="B160" s="41"/>
      <c r="C160" s="42"/>
      <c r="D160" s="219" t="s">
        <v>198</v>
      </c>
      <c r="E160" s="42"/>
      <c r="F160" s="220" t="s">
        <v>791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198</v>
      </c>
      <c r="AU160" s="19" t="s">
        <v>82</v>
      </c>
    </row>
    <row r="161" s="12" customFormat="1" ht="22.8" customHeight="1">
      <c r="A161" s="12"/>
      <c r="B161" s="190"/>
      <c r="C161" s="191"/>
      <c r="D161" s="192" t="s">
        <v>71</v>
      </c>
      <c r="E161" s="204" t="s">
        <v>347</v>
      </c>
      <c r="F161" s="204" t="s">
        <v>348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SUM(P162:P194)</f>
        <v>0</v>
      </c>
      <c r="Q161" s="198"/>
      <c r="R161" s="199">
        <f>SUM(R162:R194)</f>
        <v>0.15693831999999999</v>
      </c>
      <c r="S161" s="198"/>
      <c r="T161" s="200">
        <f>SUM(T162:T194)</f>
        <v>0.025901999999999998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82</v>
      </c>
      <c r="AT161" s="202" t="s">
        <v>71</v>
      </c>
      <c r="AU161" s="202" t="s">
        <v>80</v>
      </c>
      <c r="AY161" s="201" t="s">
        <v>188</v>
      </c>
      <c r="BK161" s="203">
        <f>SUM(BK162:BK194)</f>
        <v>0</v>
      </c>
    </row>
    <row r="162" s="2" customFormat="1" ht="16.5" customHeight="1">
      <c r="A162" s="40"/>
      <c r="B162" s="41"/>
      <c r="C162" s="206" t="s">
        <v>147</v>
      </c>
      <c r="D162" s="206" t="s">
        <v>191</v>
      </c>
      <c r="E162" s="207" t="s">
        <v>350</v>
      </c>
      <c r="F162" s="208" t="s">
        <v>351</v>
      </c>
      <c r="G162" s="209" t="s">
        <v>194</v>
      </c>
      <c r="H162" s="210">
        <v>9.0239999999999991</v>
      </c>
      <c r="I162" s="211"/>
      <c r="J162" s="212">
        <f>ROUND(I162*H162,2)</f>
        <v>0</v>
      </c>
      <c r="K162" s="208" t="s">
        <v>749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0.0025000000000000001</v>
      </c>
      <c r="T162" s="216">
        <f>S162*H162</f>
        <v>0.022559999999999997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124</v>
      </c>
      <c r="AT162" s="217" t="s">
        <v>191</v>
      </c>
      <c r="AU162" s="217" t="s">
        <v>82</v>
      </c>
      <c r="AY162" s="19" t="s">
        <v>188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124</v>
      </c>
      <c r="BM162" s="217" t="s">
        <v>966</v>
      </c>
    </row>
    <row r="163" s="2" customFormat="1">
      <c r="A163" s="40"/>
      <c r="B163" s="41"/>
      <c r="C163" s="42"/>
      <c r="D163" s="219" t="s">
        <v>198</v>
      </c>
      <c r="E163" s="42"/>
      <c r="F163" s="220" t="s">
        <v>793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198</v>
      </c>
      <c r="AU163" s="19" t="s">
        <v>82</v>
      </c>
    </row>
    <row r="164" s="14" customFormat="1">
      <c r="A164" s="14"/>
      <c r="B164" s="235"/>
      <c r="C164" s="236"/>
      <c r="D164" s="226" t="s">
        <v>200</v>
      </c>
      <c r="E164" s="237" t="s">
        <v>19</v>
      </c>
      <c r="F164" s="238" t="s">
        <v>945</v>
      </c>
      <c r="G164" s="236"/>
      <c r="H164" s="239">
        <v>9.0239999999999991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200</v>
      </c>
      <c r="AU164" s="245" t="s">
        <v>82</v>
      </c>
      <c r="AV164" s="14" t="s">
        <v>82</v>
      </c>
      <c r="AW164" s="14" t="s">
        <v>33</v>
      </c>
      <c r="AX164" s="14" t="s">
        <v>80</v>
      </c>
      <c r="AY164" s="245" t="s">
        <v>188</v>
      </c>
    </row>
    <row r="165" s="2" customFormat="1" ht="16.5" customHeight="1">
      <c r="A165" s="40"/>
      <c r="B165" s="41"/>
      <c r="C165" s="206" t="s">
        <v>150</v>
      </c>
      <c r="D165" s="206" t="s">
        <v>191</v>
      </c>
      <c r="E165" s="207" t="s">
        <v>355</v>
      </c>
      <c r="F165" s="208" t="s">
        <v>356</v>
      </c>
      <c r="G165" s="209" t="s">
        <v>357</v>
      </c>
      <c r="H165" s="210">
        <v>11.140000000000001</v>
      </c>
      <c r="I165" s="211"/>
      <c r="J165" s="212">
        <f>ROUND(I165*H165,2)</f>
        <v>0</v>
      </c>
      <c r="K165" s="208" t="s">
        <v>749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0.00029999999999999997</v>
      </c>
      <c r="T165" s="216">
        <f>S165*H165</f>
        <v>0.0033419999999999999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124</v>
      </c>
      <c r="AT165" s="217" t="s">
        <v>191</v>
      </c>
      <c r="AU165" s="217" t="s">
        <v>82</v>
      </c>
      <c r="AY165" s="19" t="s">
        <v>188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124</v>
      </c>
      <c r="BM165" s="217" t="s">
        <v>967</v>
      </c>
    </row>
    <row r="166" s="2" customFormat="1">
      <c r="A166" s="40"/>
      <c r="B166" s="41"/>
      <c r="C166" s="42"/>
      <c r="D166" s="219" t="s">
        <v>198</v>
      </c>
      <c r="E166" s="42"/>
      <c r="F166" s="220" t="s">
        <v>796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198</v>
      </c>
      <c r="AU166" s="19" t="s">
        <v>82</v>
      </c>
    </row>
    <row r="167" s="14" customFormat="1">
      <c r="A167" s="14"/>
      <c r="B167" s="235"/>
      <c r="C167" s="236"/>
      <c r="D167" s="226" t="s">
        <v>200</v>
      </c>
      <c r="E167" s="237" t="s">
        <v>19</v>
      </c>
      <c r="F167" s="238" t="s">
        <v>968</v>
      </c>
      <c r="G167" s="236"/>
      <c r="H167" s="239">
        <v>11.140000000000001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200</v>
      </c>
      <c r="AU167" s="245" t="s">
        <v>82</v>
      </c>
      <c r="AV167" s="14" t="s">
        <v>82</v>
      </c>
      <c r="AW167" s="14" t="s">
        <v>33</v>
      </c>
      <c r="AX167" s="14" t="s">
        <v>80</v>
      </c>
      <c r="AY167" s="245" t="s">
        <v>188</v>
      </c>
    </row>
    <row r="168" s="2" customFormat="1" ht="21.75" customHeight="1">
      <c r="A168" s="40"/>
      <c r="B168" s="41"/>
      <c r="C168" s="206" t="s">
        <v>338</v>
      </c>
      <c r="D168" s="206" t="s">
        <v>191</v>
      </c>
      <c r="E168" s="207" t="s">
        <v>368</v>
      </c>
      <c r="F168" s="208" t="s">
        <v>369</v>
      </c>
      <c r="G168" s="209" t="s">
        <v>194</v>
      </c>
      <c r="H168" s="210">
        <v>9.0239999999999991</v>
      </c>
      <c r="I168" s="211"/>
      <c r="J168" s="212">
        <f>ROUND(I168*H168,2)</f>
        <v>0</v>
      </c>
      <c r="K168" s="208" t="s">
        <v>749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124</v>
      </c>
      <c r="AT168" s="217" t="s">
        <v>191</v>
      </c>
      <c r="AU168" s="217" t="s">
        <v>82</v>
      </c>
      <c r="AY168" s="19" t="s">
        <v>188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124</v>
      </c>
      <c r="BM168" s="217" t="s">
        <v>969</v>
      </c>
    </row>
    <row r="169" s="2" customFormat="1">
      <c r="A169" s="40"/>
      <c r="B169" s="41"/>
      <c r="C169" s="42"/>
      <c r="D169" s="219" t="s">
        <v>198</v>
      </c>
      <c r="E169" s="42"/>
      <c r="F169" s="220" t="s">
        <v>799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198</v>
      </c>
      <c r="AU169" s="19" t="s">
        <v>82</v>
      </c>
    </row>
    <row r="170" s="2" customFormat="1" ht="16.5" customHeight="1">
      <c r="A170" s="40"/>
      <c r="B170" s="41"/>
      <c r="C170" s="206" t="s">
        <v>342</v>
      </c>
      <c r="D170" s="206" t="s">
        <v>191</v>
      </c>
      <c r="E170" s="207" t="s">
        <v>372</v>
      </c>
      <c r="F170" s="208" t="s">
        <v>373</v>
      </c>
      <c r="G170" s="209" t="s">
        <v>194</v>
      </c>
      <c r="H170" s="210">
        <v>9.0239999999999991</v>
      </c>
      <c r="I170" s="211"/>
      <c r="J170" s="212">
        <f>ROUND(I170*H170,2)</f>
        <v>0</v>
      </c>
      <c r="K170" s="208" t="s">
        <v>749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124</v>
      </c>
      <c r="AT170" s="217" t="s">
        <v>191</v>
      </c>
      <c r="AU170" s="217" t="s">
        <v>82</v>
      </c>
      <c r="AY170" s="19" t="s">
        <v>188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124</v>
      </c>
      <c r="BM170" s="217" t="s">
        <v>970</v>
      </c>
    </row>
    <row r="171" s="2" customFormat="1">
      <c r="A171" s="40"/>
      <c r="B171" s="41"/>
      <c r="C171" s="42"/>
      <c r="D171" s="219" t="s">
        <v>198</v>
      </c>
      <c r="E171" s="42"/>
      <c r="F171" s="220" t="s">
        <v>801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198</v>
      </c>
      <c r="AU171" s="19" t="s">
        <v>82</v>
      </c>
    </row>
    <row r="172" s="2" customFormat="1" ht="16.5" customHeight="1">
      <c r="A172" s="40"/>
      <c r="B172" s="41"/>
      <c r="C172" s="206" t="s">
        <v>349</v>
      </c>
      <c r="D172" s="206" t="s">
        <v>191</v>
      </c>
      <c r="E172" s="207" t="s">
        <v>377</v>
      </c>
      <c r="F172" s="208" t="s">
        <v>378</v>
      </c>
      <c r="G172" s="209" t="s">
        <v>194</v>
      </c>
      <c r="H172" s="210">
        <v>18.047999999999998</v>
      </c>
      <c r="I172" s="211"/>
      <c r="J172" s="212">
        <f>ROUND(I172*H172,2)</f>
        <v>0</v>
      </c>
      <c r="K172" s="208" t="s">
        <v>749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3.0000000000000001E-05</v>
      </c>
      <c r="R172" s="215">
        <f>Q172*H172</f>
        <v>0.00054143999999999991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124</v>
      </c>
      <c r="AT172" s="217" t="s">
        <v>191</v>
      </c>
      <c r="AU172" s="217" t="s">
        <v>82</v>
      </c>
      <c r="AY172" s="19" t="s">
        <v>188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124</v>
      </c>
      <c r="BM172" s="217" t="s">
        <v>971</v>
      </c>
    </row>
    <row r="173" s="2" customFormat="1">
      <c r="A173" s="40"/>
      <c r="B173" s="41"/>
      <c r="C173" s="42"/>
      <c r="D173" s="219" t="s">
        <v>198</v>
      </c>
      <c r="E173" s="42"/>
      <c r="F173" s="220" t="s">
        <v>803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198</v>
      </c>
      <c r="AU173" s="19" t="s">
        <v>82</v>
      </c>
    </row>
    <row r="174" s="13" customFormat="1">
      <c r="A174" s="13"/>
      <c r="B174" s="224"/>
      <c r="C174" s="225"/>
      <c r="D174" s="226" t="s">
        <v>200</v>
      </c>
      <c r="E174" s="227" t="s">
        <v>19</v>
      </c>
      <c r="F174" s="228" t="s">
        <v>381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200</v>
      </c>
      <c r="AU174" s="234" t="s">
        <v>82</v>
      </c>
      <c r="AV174" s="13" t="s">
        <v>80</v>
      </c>
      <c r="AW174" s="13" t="s">
        <v>33</v>
      </c>
      <c r="AX174" s="13" t="s">
        <v>72</v>
      </c>
      <c r="AY174" s="234" t="s">
        <v>188</v>
      </c>
    </row>
    <row r="175" s="14" customFormat="1">
      <c r="A175" s="14"/>
      <c r="B175" s="235"/>
      <c r="C175" s="236"/>
      <c r="D175" s="226" t="s">
        <v>200</v>
      </c>
      <c r="E175" s="237" t="s">
        <v>19</v>
      </c>
      <c r="F175" s="238" t="s">
        <v>947</v>
      </c>
      <c r="G175" s="236"/>
      <c r="H175" s="239">
        <v>9.0239999999999991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200</v>
      </c>
      <c r="AU175" s="245" t="s">
        <v>82</v>
      </c>
      <c r="AV175" s="14" t="s">
        <v>82</v>
      </c>
      <c r="AW175" s="14" t="s">
        <v>33</v>
      </c>
      <c r="AX175" s="14" t="s">
        <v>72</v>
      </c>
      <c r="AY175" s="245" t="s">
        <v>188</v>
      </c>
    </row>
    <row r="176" s="13" customFormat="1">
      <c r="A176" s="13"/>
      <c r="B176" s="224"/>
      <c r="C176" s="225"/>
      <c r="D176" s="226" t="s">
        <v>200</v>
      </c>
      <c r="E176" s="227" t="s">
        <v>19</v>
      </c>
      <c r="F176" s="228" t="s">
        <v>382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200</v>
      </c>
      <c r="AU176" s="234" t="s">
        <v>82</v>
      </c>
      <c r="AV176" s="13" t="s">
        <v>80</v>
      </c>
      <c r="AW176" s="13" t="s">
        <v>33</v>
      </c>
      <c r="AX176" s="13" t="s">
        <v>72</v>
      </c>
      <c r="AY176" s="234" t="s">
        <v>188</v>
      </c>
    </row>
    <row r="177" s="14" customFormat="1">
      <c r="A177" s="14"/>
      <c r="B177" s="235"/>
      <c r="C177" s="236"/>
      <c r="D177" s="226" t="s">
        <v>200</v>
      </c>
      <c r="E177" s="237" t="s">
        <v>19</v>
      </c>
      <c r="F177" s="238" t="s">
        <v>947</v>
      </c>
      <c r="G177" s="236"/>
      <c r="H177" s="239">
        <v>9.0239999999999991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200</v>
      </c>
      <c r="AU177" s="245" t="s">
        <v>82</v>
      </c>
      <c r="AV177" s="14" t="s">
        <v>82</v>
      </c>
      <c r="AW177" s="14" t="s">
        <v>33</v>
      </c>
      <c r="AX177" s="14" t="s">
        <v>72</v>
      </c>
      <c r="AY177" s="245" t="s">
        <v>188</v>
      </c>
    </row>
    <row r="178" s="15" customFormat="1">
      <c r="A178" s="15"/>
      <c r="B178" s="246"/>
      <c r="C178" s="247"/>
      <c r="D178" s="226" t="s">
        <v>200</v>
      </c>
      <c r="E178" s="248" t="s">
        <v>19</v>
      </c>
      <c r="F178" s="249" t="s">
        <v>206</v>
      </c>
      <c r="G178" s="247"/>
      <c r="H178" s="250">
        <v>18.047999999999998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200</v>
      </c>
      <c r="AU178" s="256" t="s">
        <v>82</v>
      </c>
      <c r="AV178" s="15" t="s">
        <v>196</v>
      </c>
      <c r="AW178" s="15" t="s">
        <v>33</v>
      </c>
      <c r="AX178" s="15" t="s">
        <v>80</v>
      </c>
      <c r="AY178" s="256" t="s">
        <v>188</v>
      </c>
    </row>
    <row r="179" s="2" customFormat="1" ht="21.75" customHeight="1">
      <c r="A179" s="40"/>
      <c r="B179" s="41"/>
      <c r="C179" s="206" t="s">
        <v>354</v>
      </c>
      <c r="D179" s="206" t="s">
        <v>191</v>
      </c>
      <c r="E179" s="207" t="s">
        <v>384</v>
      </c>
      <c r="F179" s="208" t="s">
        <v>385</v>
      </c>
      <c r="G179" s="209" t="s">
        <v>194</v>
      </c>
      <c r="H179" s="210">
        <v>9.0239999999999991</v>
      </c>
      <c r="I179" s="211"/>
      <c r="J179" s="212">
        <f>ROUND(I179*H179,2)</f>
        <v>0</v>
      </c>
      <c r="K179" s="208" t="s">
        <v>749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0.012</v>
      </c>
      <c r="R179" s="215">
        <f>Q179*H179</f>
        <v>0.108288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124</v>
      </c>
      <c r="AT179" s="217" t="s">
        <v>191</v>
      </c>
      <c r="AU179" s="217" t="s">
        <v>82</v>
      </c>
      <c r="AY179" s="19" t="s">
        <v>188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124</v>
      </c>
      <c r="BM179" s="217" t="s">
        <v>972</v>
      </c>
    </row>
    <row r="180" s="2" customFormat="1">
      <c r="A180" s="40"/>
      <c r="B180" s="41"/>
      <c r="C180" s="42"/>
      <c r="D180" s="219" t="s">
        <v>198</v>
      </c>
      <c r="E180" s="42"/>
      <c r="F180" s="220" t="s">
        <v>806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198</v>
      </c>
      <c r="AU180" s="19" t="s">
        <v>82</v>
      </c>
    </row>
    <row r="181" s="2" customFormat="1" ht="16.5" customHeight="1">
      <c r="A181" s="40"/>
      <c r="B181" s="41"/>
      <c r="C181" s="206" t="s">
        <v>361</v>
      </c>
      <c r="D181" s="206" t="s">
        <v>191</v>
      </c>
      <c r="E181" s="207" t="s">
        <v>389</v>
      </c>
      <c r="F181" s="208" t="s">
        <v>390</v>
      </c>
      <c r="G181" s="209" t="s">
        <v>194</v>
      </c>
      <c r="H181" s="210">
        <v>9.0239999999999991</v>
      </c>
      <c r="I181" s="211"/>
      <c r="J181" s="212">
        <f>ROUND(I181*H181,2)</f>
        <v>0</v>
      </c>
      <c r="K181" s="208" t="s">
        <v>195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0.00029999999999999997</v>
      </c>
      <c r="R181" s="215">
        <f>Q181*H181</f>
        <v>0.0027071999999999995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124</v>
      </c>
      <c r="AT181" s="217" t="s">
        <v>191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124</v>
      </c>
      <c r="BM181" s="217" t="s">
        <v>973</v>
      </c>
    </row>
    <row r="182" s="2" customFormat="1">
      <c r="A182" s="40"/>
      <c r="B182" s="41"/>
      <c r="C182" s="42"/>
      <c r="D182" s="219" t="s">
        <v>198</v>
      </c>
      <c r="E182" s="42"/>
      <c r="F182" s="220" t="s">
        <v>392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198</v>
      </c>
      <c r="AU182" s="19" t="s">
        <v>82</v>
      </c>
    </row>
    <row r="183" s="2" customFormat="1" ht="24.15" customHeight="1">
      <c r="A183" s="40"/>
      <c r="B183" s="41"/>
      <c r="C183" s="257" t="s">
        <v>367</v>
      </c>
      <c r="D183" s="257" t="s">
        <v>300</v>
      </c>
      <c r="E183" s="258" t="s">
        <v>394</v>
      </c>
      <c r="F183" s="259" t="s">
        <v>395</v>
      </c>
      <c r="G183" s="260" t="s">
        <v>194</v>
      </c>
      <c r="H183" s="261">
        <v>9.9260000000000002</v>
      </c>
      <c r="I183" s="262"/>
      <c r="J183" s="263">
        <f>ROUND(I183*H183,2)</f>
        <v>0</v>
      </c>
      <c r="K183" s="259" t="s">
        <v>195</v>
      </c>
      <c r="L183" s="264"/>
      <c r="M183" s="265" t="s">
        <v>19</v>
      </c>
      <c r="N183" s="266" t="s">
        <v>43</v>
      </c>
      <c r="O183" s="86"/>
      <c r="P183" s="215">
        <f>O183*H183</f>
        <v>0</v>
      </c>
      <c r="Q183" s="215">
        <v>0.0042900000000000004</v>
      </c>
      <c r="R183" s="215">
        <f>Q183*H183</f>
        <v>0.042582540000000002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303</v>
      </c>
      <c r="AT183" s="217" t="s">
        <v>300</v>
      </c>
      <c r="AU183" s="217" t="s">
        <v>82</v>
      </c>
      <c r="AY183" s="19" t="s">
        <v>188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124</v>
      </c>
      <c r="BM183" s="217" t="s">
        <v>974</v>
      </c>
    </row>
    <row r="184" s="14" customFormat="1">
      <c r="A184" s="14"/>
      <c r="B184" s="235"/>
      <c r="C184" s="236"/>
      <c r="D184" s="226" t="s">
        <v>200</v>
      </c>
      <c r="E184" s="236"/>
      <c r="F184" s="238" t="s">
        <v>975</v>
      </c>
      <c r="G184" s="236"/>
      <c r="H184" s="239">
        <v>9.9260000000000002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200</v>
      </c>
      <c r="AU184" s="245" t="s">
        <v>82</v>
      </c>
      <c r="AV184" s="14" t="s">
        <v>82</v>
      </c>
      <c r="AW184" s="14" t="s">
        <v>4</v>
      </c>
      <c r="AX184" s="14" t="s">
        <v>80</v>
      </c>
      <c r="AY184" s="245" t="s">
        <v>188</v>
      </c>
    </row>
    <row r="185" s="2" customFormat="1" ht="16.5" customHeight="1">
      <c r="A185" s="40"/>
      <c r="B185" s="41"/>
      <c r="C185" s="206" t="s">
        <v>303</v>
      </c>
      <c r="D185" s="206" t="s">
        <v>191</v>
      </c>
      <c r="E185" s="207" t="s">
        <v>399</v>
      </c>
      <c r="F185" s="208" t="s">
        <v>400</v>
      </c>
      <c r="G185" s="209" t="s">
        <v>357</v>
      </c>
      <c r="H185" s="210">
        <v>11.140000000000001</v>
      </c>
      <c r="I185" s="211"/>
      <c r="J185" s="212">
        <f>ROUND(I185*H185,2)</f>
        <v>0</v>
      </c>
      <c r="K185" s="208" t="s">
        <v>749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1.0000000000000001E-05</v>
      </c>
      <c r="R185" s="215">
        <f>Q185*H185</f>
        <v>0.00011140000000000001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124</v>
      </c>
      <c r="AT185" s="217" t="s">
        <v>191</v>
      </c>
      <c r="AU185" s="217" t="s">
        <v>82</v>
      </c>
      <c r="AY185" s="19" t="s">
        <v>188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124</v>
      </c>
      <c r="BM185" s="217" t="s">
        <v>976</v>
      </c>
    </row>
    <row r="186" s="2" customFormat="1">
      <c r="A186" s="40"/>
      <c r="B186" s="41"/>
      <c r="C186" s="42"/>
      <c r="D186" s="219" t="s">
        <v>198</v>
      </c>
      <c r="E186" s="42"/>
      <c r="F186" s="220" t="s">
        <v>811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198</v>
      </c>
      <c r="AU186" s="19" t="s">
        <v>82</v>
      </c>
    </row>
    <row r="187" s="2" customFormat="1" ht="16.5" customHeight="1">
      <c r="A187" s="40"/>
      <c r="B187" s="41"/>
      <c r="C187" s="257" t="s">
        <v>376</v>
      </c>
      <c r="D187" s="257" t="s">
        <v>300</v>
      </c>
      <c r="E187" s="258" t="s">
        <v>404</v>
      </c>
      <c r="F187" s="259" t="s">
        <v>405</v>
      </c>
      <c r="G187" s="260" t="s">
        <v>357</v>
      </c>
      <c r="H187" s="261">
        <v>11.696999999999999</v>
      </c>
      <c r="I187" s="262"/>
      <c r="J187" s="263">
        <f>ROUND(I187*H187,2)</f>
        <v>0</v>
      </c>
      <c r="K187" s="259" t="s">
        <v>749</v>
      </c>
      <c r="L187" s="264"/>
      <c r="M187" s="265" t="s">
        <v>19</v>
      </c>
      <c r="N187" s="266" t="s">
        <v>43</v>
      </c>
      <c r="O187" s="86"/>
      <c r="P187" s="215">
        <f>O187*H187</f>
        <v>0</v>
      </c>
      <c r="Q187" s="215">
        <v>0.00022000000000000001</v>
      </c>
      <c r="R187" s="215">
        <f>Q187*H187</f>
        <v>0.0025733399999999999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303</v>
      </c>
      <c r="AT187" s="217" t="s">
        <v>300</v>
      </c>
      <c r="AU187" s="217" t="s">
        <v>82</v>
      </c>
      <c r="AY187" s="19" t="s">
        <v>188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124</v>
      </c>
      <c r="BM187" s="217" t="s">
        <v>977</v>
      </c>
    </row>
    <row r="188" s="14" customFormat="1">
      <c r="A188" s="14"/>
      <c r="B188" s="235"/>
      <c r="C188" s="236"/>
      <c r="D188" s="226" t="s">
        <v>200</v>
      </c>
      <c r="E188" s="236"/>
      <c r="F188" s="238" t="s">
        <v>978</v>
      </c>
      <c r="G188" s="236"/>
      <c r="H188" s="239">
        <v>11.696999999999999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200</v>
      </c>
      <c r="AU188" s="245" t="s">
        <v>82</v>
      </c>
      <c r="AV188" s="14" t="s">
        <v>82</v>
      </c>
      <c r="AW188" s="14" t="s">
        <v>4</v>
      </c>
      <c r="AX188" s="14" t="s">
        <v>80</v>
      </c>
      <c r="AY188" s="245" t="s">
        <v>188</v>
      </c>
    </row>
    <row r="189" s="2" customFormat="1" ht="16.5" customHeight="1">
      <c r="A189" s="40"/>
      <c r="B189" s="41"/>
      <c r="C189" s="206" t="s">
        <v>383</v>
      </c>
      <c r="D189" s="206" t="s">
        <v>191</v>
      </c>
      <c r="E189" s="207" t="s">
        <v>409</v>
      </c>
      <c r="F189" s="208" t="s">
        <v>410</v>
      </c>
      <c r="G189" s="209" t="s">
        <v>357</v>
      </c>
      <c r="H189" s="210">
        <v>0.80000000000000004</v>
      </c>
      <c r="I189" s="211"/>
      <c r="J189" s="212">
        <f>ROUND(I189*H189,2)</f>
        <v>0</v>
      </c>
      <c r="K189" s="208" t="s">
        <v>749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124</v>
      </c>
      <c r="AT189" s="217" t="s">
        <v>191</v>
      </c>
      <c r="AU189" s="217" t="s">
        <v>82</v>
      </c>
      <c r="AY189" s="19" t="s">
        <v>188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124</v>
      </c>
      <c r="BM189" s="217" t="s">
        <v>979</v>
      </c>
    </row>
    <row r="190" s="2" customFormat="1">
      <c r="A190" s="40"/>
      <c r="B190" s="41"/>
      <c r="C190" s="42"/>
      <c r="D190" s="219" t="s">
        <v>198</v>
      </c>
      <c r="E190" s="42"/>
      <c r="F190" s="220" t="s">
        <v>815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198</v>
      </c>
      <c r="AU190" s="19" t="s">
        <v>82</v>
      </c>
    </row>
    <row r="191" s="2" customFormat="1" ht="16.5" customHeight="1">
      <c r="A191" s="40"/>
      <c r="B191" s="41"/>
      <c r="C191" s="257" t="s">
        <v>388</v>
      </c>
      <c r="D191" s="257" t="s">
        <v>300</v>
      </c>
      <c r="E191" s="258" t="s">
        <v>415</v>
      </c>
      <c r="F191" s="259" t="s">
        <v>416</v>
      </c>
      <c r="G191" s="260" t="s">
        <v>357</v>
      </c>
      <c r="H191" s="261">
        <v>0.83999999999999997</v>
      </c>
      <c r="I191" s="262"/>
      <c r="J191" s="263">
        <f>ROUND(I191*H191,2)</f>
        <v>0</v>
      </c>
      <c r="K191" s="259" t="s">
        <v>749</v>
      </c>
      <c r="L191" s="264"/>
      <c r="M191" s="265" t="s">
        <v>19</v>
      </c>
      <c r="N191" s="266" t="s">
        <v>43</v>
      </c>
      <c r="O191" s="86"/>
      <c r="P191" s="215">
        <f>O191*H191</f>
        <v>0</v>
      </c>
      <c r="Q191" s="215">
        <v>0.00016000000000000001</v>
      </c>
      <c r="R191" s="215">
        <f>Q191*H191</f>
        <v>0.00013440000000000001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303</v>
      </c>
      <c r="AT191" s="217" t="s">
        <v>300</v>
      </c>
      <c r="AU191" s="217" t="s">
        <v>82</v>
      </c>
      <c r="AY191" s="19" t="s">
        <v>188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124</v>
      </c>
      <c r="BM191" s="217" t="s">
        <v>980</v>
      </c>
    </row>
    <row r="192" s="14" customFormat="1">
      <c r="A192" s="14"/>
      <c r="B192" s="235"/>
      <c r="C192" s="236"/>
      <c r="D192" s="226" t="s">
        <v>200</v>
      </c>
      <c r="E192" s="236"/>
      <c r="F192" s="238" t="s">
        <v>904</v>
      </c>
      <c r="G192" s="236"/>
      <c r="H192" s="239">
        <v>0.83999999999999997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200</v>
      </c>
      <c r="AU192" s="245" t="s">
        <v>82</v>
      </c>
      <c r="AV192" s="14" t="s">
        <v>82</v>
      </c>
      <c r="AW192" s="14" t="s">
        <v>4</v>
      </c>
      <c r="AX192" s="14" t="s">
        <v>80</v>
      </c>
      <c r="AY192" s="245" t="s">
        <v>188</v>
      </c>
    </row>
    <row r="193" s="2" customFormat="1" ht="24.15" customHeight="1">
      <c r="A193" s="40"/>
      <c r="B193" s="41"/>
      <c r="C193" s="206" t="s">
        <v>393</v>
      </c>
      <c r="D193" s="206" t="s">
        <v>191</v>
      </c>
      <c r="E193" s="207" t="s">
        <v>430</v>
      </c>
      <c r="F193" s="208" t="s">
        <v>431</v>
      </c>
      <c r="G193" s="209" t="s">
        <v>307</v>
      </c>
      <c r="H193" s="267"/>
      <c r="I193" s="211"/>
      <c r="J193" s="212">
        <f>ROUND(I193*H193,2)</f>
        <v>0</v>
      </c>
      <c r="K193" s="208" t="s">
        <v>749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124</v>
      </c>
      <c r="AT193" s="217" t="s">
        <v>191</v>
      </c>
      <c r="AU193" s="217" t="s">
        <v>82</v>
      </c>
      <c r="AY193" s="19" t="s">
        <v>188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124</v>
      </c>
      <c r="BM193" s="217" t="s">
        <v>981</v>
      </c>
    </row>
    <row r="194" s="2" customFormat="1">
      <c r="A194" s="40"/>
      <c r="B194" s="41"/>
      <c r="C194" s="42"/>
      <c r="D194" s="219" t="s">
        <v>198</v>
      </c>
      <c r="E194" s="42"/>
      <c r="F194" s="220" t="s">
        <v>818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198</v>
      </c>
      <c r="AU194" s="19" t="s">
        <v>82</v>
      </c>
    </row>
    <row r="195" s="12" customFormat="1" ht="22.8" customHeight="1">
      <c r="A195" s="12"/>
      <c r="B195" s="190"/>
      <c r="C195" s="191"/>
      <c r="D195" s="192" t="s">
        <v>71</v>
      </c>
      <c r="E195" s="204" t="s">
        <v>434</v>
      </c>
      <c r="F195" s="204" t="s">
        <v>435</v>
      </c>
      <c r="G195" s="191"/>
      <c r="H195" s="191"/>
      <c r="I195" s="194"/>
      <c r="J195" s="205">
        <f>BK195</f>
        <v>0</v>
      </c>
      <c r="K195" s="191"/>
      <c r="L195" s="196"/>
      <c r="M195" s="197"/>
      <c r="N195" s="198"/>
      <c r="O195" s="198"/>
      <c r="P195" s="199">
        <f>SUM(P196:P205)</f>
        <v>0</v>
      </c>
      <c r="Q195" s="198"/>
      <c r="R195" s="199">
        <f>SUM(R196:R205)</f>
        <v>0.00035999999999999997</v>
      </c>
      <c r="S195" s="198"/>
      <c r="T195" s="200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1" t="s">
        <v>82</v>
      </c>
      <c r="AT195" s="202" t="s">
        <v>71</v>
      </c>
      <c r="AU195" s="202" t="s">
        <v>80</v>
      </c>
      <c r="AY195" s="201" t="s">
        <v>188</v>
      </c>
      <c r="BK195" s="203">
        <f>SUM(BK196:BK205)</f>
        <v>0</v>
      </c>
    </row>
    <row r="196" s="2" customFormat="1" ht="16.5" customHeight="1">
      <c r="A196" s="40"/>
      <c r="B196" s="41"/>
      <c r="C196" s="206" t="s">
        <v>398</v>
      </c>
      <c r="D196" s="206" t="s">
        <v>191</v>
      </c>
      <c r="E196" s="207" t="s">
        <v>437</v>
      </c>
      <c r="F196" s="208" t="s">
        <v>438</v>
      </c>
      <c r="G196" s="209" t="s">
        <v>194</v>
      </c>
      <c r="H196" s="210">
        <v>1.2</v>
      </c>
      <c r="I196" s="211"/>
      <c r="J196" s="212">
        <f>ROUND(I196*H196,2)</f>
        <v>0</v>
      </c>
      <c r="K196" s="208" t="s">
        <v>749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6.0000000000000002E-05</v>
      </c>
      <c r="R196" s="215">
        <f>Q196*H196</f>
        <v>7.2000000000000002E-05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124</v>
      </c>
      <c r="AT196" s="217" t="s">
        <v>191</v>
      </c>
      <c r="AU196" s="217" t="s">
        <v>82</v>
      </c>
      <c r="AY196" s="19" t="s">
        <v>188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124</v>
      </c>
      <c r="BM196" s="217" t="s">
        <v>982</v>
      </c>
    </row>
    <row r="197" s="2" customFormat="1">
      <c r="A197" s="40"/>
      <c r="B197" s="41"/>
      <c r="C197" s="42"/>
      <c r="D197" s="219" t="s">
        <v>198</v>
      </c>
      <c r="E197" s="42"/>
      <c r="F197" s="220" t="s">
        <v>820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198</v>
      </c>
      <c r="AU197" s="19" t="s">
        <v>82</v>
      </c>
    </row>
    <row r="198" s="13" customFormat="1">
      <c r="A198" s="13"/>
      <c r="B198" s="224"/>
      <c r="C198" s="225"/>
      <c r="D198" s="226" t="s">
        <v>200</v>
      </c>
      <c r="E198" s="227" t="s">
        <v>19</v>
      </c>
      <c r="F198" s="228" t="s">
        <v>621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200</v>
      </c>
      <c r="AU198" s="234" t="s">
        <v>82</v>
      </c>
      <c r="AV198" s="13" t="s">
        <v>80</v>
      </c>
      <c r="AW198" s="13" t="s">
        <v>33</v>
      </c>
      <c r="AX198" s="13" t="s">
        <v>72</v>
      </c>
      <c r="AY198" s="234" t="s">
        <v>188</v>
      </c>
    </row>
    <row r="199" s="14" customFormat="1">
      <c r="A199" s="14"/>
      <c r="B199" s="235"/>
      <c r="C199" s="236"/>
      <c r="D199" s="226" t="s">
        <v>200</v>
      </c>
      <c r="E199" s="237" t="s">
        <v>19</v>
      </c>
      <c r="F199" s="238" t="s">
        <v>907</v>
      </c>
      <c r="G199" s="236"/>
      <c r="H199" s="239">
        <v>1.2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200</v>
      </c>
      <c r="AU199" s="245" t="s">
        <v>82</v>
      </c>
      <c r="AV199" s="14" t="s">
        <v>82</v>
      </c>
      <c r="AW199" s="14" t="s">
        <v>33</v>
      </c>
      <c r="AX199" s="14" t="s">
        <v>80</v>
      </c>
      <c r="AY199" s="245" t="s">
        <v>188</v>
      </c>
    </row>
    <row r="200" s="2" customFormat="1" ht="16.5" customHeight="1">
      <c r="A200" s="40"/>
      <c r="B200" s="41"/>
      <c r="C200" s="206" t="s">
        <v>403</v>
      </c>
      <c r="D200" s="206" t="s">
        <v>191</v>
      </c>
      <c r="E200" s="207" t="s">
        <v>444</v>
      </c>
      <c r="F200" s="208" t="s">
        <v>445</v>
      </c>
      <c r="G200" s="209" t="s">
        <v>194</v>
      </c>
      <c r="H200" s="210">
        <v>1.2</v>
      </c>
      <c r="I200" s="211"/>
      <c r="J200" s="212">
        <f>ROUND(I200*H200,2)</f>
        <v>0</v>
      </c>
      <c r="K200" s="208" t="s">
        <v>749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0.00012</v>
      </c>
      <c r="R200" s="215">
        <f>Q200*H200</f>
        <v>0.000144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124</v>
      </c>
      <c r="AT200" s="217" t="s">
        <v>191</v>
      </c>
      <c r="AU200" s="217" t="s">
        <v>82</v>
      </c>
      <c r="AY200" s="19" t="s">
        <v>188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124</v>
      </c>
      <c r="BM200" s="217" t="s">
        <v>983</v>
      </c>
    </row>
    <row r="201" s="2" customFormat="1">
      <c r="A201" s="40"/>
      <c r="B201" s="41"/>
      <c r="C201" s="42"/>
      <c r="D201" s="219" t="s">
        <v>198</v>
      </c>
      <c r="E201" s="42"/>
      <c r="F201" s="220" t="s">
        <v>822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198</v>
      </c>
      <c r="AU201" s="19" t="s">
        <v>82</v>
      </c>
    </row>
    <row r="202" s="2" customFormat="1" ht="16.5" customHeight="1">
      <c r="A202" s="40"/>
      <c r="B202" s="41"/>
      <c r="C202" s="206" t="s">
        <v>408</v>
      </c>
      <c r="D202" s="206" t="s">
        <v>191</v>
      </c>
      <c r="E202" s="207" t="s">
        <v>449</v>
      </c>
      <c r="F202" s="208" t="s">
        <v>450</v>
      </c>
      <c r="G202" s="209" t="s">
        <v>194</v>
      </c>
      <c r="H202" s="210">
        <v>1.2</v>
      </c>
      <c r="I202" s="211"/>
      <c r="J202" s="212">
        <f>ROUND(I202*H202,2)</f>
        <v>0</v>
      </c>
      <c r="K202" s="208" t="s">
        <v>749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0.00012</v>
      </c>
      <c r="R202" s="215">
        <f>Q202*H202</f>
        <v>0.000144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124</v>
      </c>
      <c r="AT202" s="217" t="s">
        <v>191</v>
      </c>
      <c r="AU202" s="217" t="s">
        <v>82</v>
      </c>
      <c r="AY202" s="19" t="s">
        <v>188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124</v>
      </c>
      <c r="BM202" s="217" t="s">
        <v>984</v>
      </c>
    </row>
    <row r="203" s="2" customFormat="1">
      <c r="A203" s="40"/>
      <c r="B203" s="41"/>
      <c r="C203" s="42"/>
      <c r="D203" s="219" t="s">
        <v>198</v>
      </c>
      <c r="E203" s="42"/>
      <c r="F203" s="220" t="s">
        <v>824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198</v>
      </c>
      <c r="AU203" s="19" t="s">
        <v>82</v>
      </c>
    </row>
    <row r="204" s="2" customFormat="1" ht="16.5" customHeight="1">
      <c r="A204" s="40"/>
      <c r="B204" s="41"/>
      <c r="C204" s="206" t="s">
        <v>414</v>
      </c>
      <c r="D204" s="206" t="s">
        <v>191</v>
      </c>
      <c r="E204" s="207" t="s">
        <v>472</v>
      </c>
      <c r="F204" s="208" t="s">
        <v>473</v>
      </c>
      <c r="G204" s="209" t="s">
        <v>296</v>
      </c>
      <c r="H204" s="210">
        <v>1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124</v>
      </c>
      <c r="AT204" s="217" t="s">
        <v>191</v>
      </c>
      <c r="AU204" s="217" t="s">
        <v>82</v>
      </c>
      <c r="AY204" s="19" t="s">
        <v>188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124</v>
      </c>
      <c r="BM204" s="217" t="s">
        <v>985</v>
      </c>
    </row>
    <row r="205" s="2" customFormat="1" ht="16.5" customHeight="1">
      <c r="A205" s="40"/>
      <c r="B205" s="41"/>
      <c r="C205" s="206" t="s">
        <v>419</v>
      </c>
      <c r="D205" s="206" t="s">
        <v>191</v>
      </c>
      <c r="E205" s="207" t="s">
        <v>476</v>
      </c>
      <c r="F205" s="208" t="s">
        <v>477</v>
      </c>
      <c r="G205" s="209" t="s">
        <v>478</v>
      </c>
      <c r="H205" s="210">
        <v>1</v>
      </c>
      <c r="I205" s="211"/>
      <c r="J205" s="212">
        <f>ROUND(I205*H205,2)</f>
        <v>0</v>
      </c>
      <c r="K205" s="208" t="s">
        <v>19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124</v>
      </c>
      <c r="AT205" s="217" t="s">
        <v>191</v>
      </c>
      <c r="AU205" s="217" t="s">
        <v>82</v>
      </c>
      <c r="AY205" s="19" t="s">
        <v>188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124</v>
      </c>
      <c r="BM205" s="217" t="s">
        <v>986</v>
      </c>
    </row>
    <row r="206" s="12" customFormat="1" ht="22.8" customHeight="1">
      <c r="A206" s="12"/>
      <c r="B206" s="190"/>
      <c r="C206" s="191"/>
      <c r="D206" s="192" t="s">
        <v>71</v>
      </c>
      <c r="E206" s="204" t="s">
        <v>480</v>
      </c>
      <c r="F206" s="204" t="s">
        <v>481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SUM(P207:P239)</f>
        <v>0</v>
      </c>
      <c r="Q206" s="198"/>
      <c r="R206" s="199">
        <f>SUM(R207:R239)</f>
        <v>0.055141160000000002</v>
      </c>
      <c r="S206" s="198"/>
      <c r="T206" s="200">
        <f>SUM(T207:T239)</f>
        <v>0.010272470000000001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82</v>
      </c>
      <c r="AT206" s="202" t="s">
        <v>71</v>
      </c>
      <c r="AU206" s="202" t="s">
        <v>80</v>
      </c>
      <c r="AY206" s="201" t="s">
        <v>188</v>
      </c>
      <c r="BK206" s="203">
        <f>SUM(BK207:BK239)</f>
        <v>0</v>
      </c>
    </row>
    <row r="207" s="2" customFormat="1" ht="16.5" customHeight="1">
      <c r="A207" s="40"/>
      <c r="B207" s="41"/>
      <c r="C207" s="206" t="s">
        <v>424</v>
      </c>
      <c r="D207" s="206" t="s">
        <v>191</v>
      </c>
      <c r="E207" s="207" t="s">
        <v>483</v>
      </c>
      <c r="F207" s="208" t="s">
        <v>484</v>
      </c>
      <c r="G207" s="209" t="s">
        <v>194</v>
      </c>
      <c r="H207" s="210">
        <v>33.137</v>
      </c>
      <c r="I207" s="211"/>
      <c r="J207" s="212">
        <f>ROUND(I207*H207,2)</f>
        <v>0</v>
      </c>
      <c r="K207" s="208" t="s">
        <v>749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0.001</v>
      </c>
      <c r="R207" s="215">
        <f>Q207*H207</f>
        <v>0.033137</v>
      </c>
      <c r="S207" s="215">
        <v>0.00031</v>
      </c>
      <c r="T207" s="216">
        <f>S207*H207</f>
        <v>0.010272470000000001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124</v>
      </c>
      <c r="AT207" s="217" t="s">
        <v>191</v>
      </c>
      <c r="AU207" s="217" t="s">
        <v>82</v>
      </c>
      <c r="AY207" s="19" t="s">
        <v>188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124</v>
      </c>
      <c r="BM207" s="217" t="s">
        <v>987</v>
      </c>
    </row>
    <row r="208" s="2" customFormat="1">
      <c r="A208" s="40"/>
      <c r="B208" s="41"/>
      <c r="C208" s="42"/>
      <c r="D208" s="219" t="s">
        <v>198</v>
      </c>
      <c r="E208" s="42"/>
      <c r="F208" s="220" t="s">
        <v>833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198</v>
      </c>
      <c r="AU208" s="19" t="s">
        <v>82</v>
      </c>
    </row>
    <row r="209" s="13" customFormat="1">
      <c r="A209" s="13"/>
      <c r="B209" s="224"/>
      <c r="C209" s="225"/>
      <c r="D209" s="226" t="s">
        <v>200</v>
      </c>
      <c r="E209" s="227" t="s">
        <v>19</v>
      </c>
      <c r="F209" s="228" t="s">
        <v>913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200</v>
      </c>
      <c r="AU209" s="234" t="s">
        <v>82</v>
      </c>
      <c r="AV209" s="13" t="s">
        <v>80</v>
      </c>
      <c r="AW209" s="13" t="s">
        <v>33</v>
      </c>
      <c r="AX209" s="13" t="s">
        <v>72</v>
      </c>
      <c r="AY209" s="234" t="s">
        <v>188</v>
      </c>
    </row>
    <row r="210" s="14" customFormat="1">
      <c r="A210" s="14"/>
      <c r="B210" s="235"/>
      <c r="C210" s="236"/>
      <c r="D210" s="226" t="s">
        <v>200</v>
      </c>
      <c r="E210" s="237" t="s">
        <v>19</v>
      </c>
      <c r="F210" s="238" t="s">
        <v>988</v>
      </c>
      <c r="G210" s="236"/>
      <c r="H210" s="239">
        <v>37.493000000000002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200</v>
      </c>
      <c r="AU210" s="245" t="s">
        <v>82</v>
      </c>
      <c r="AV210" s="14" t="s">
        <v>82</v>
      </c>
      <c r="AW210" s="14" t="s">
        <v>33</v>
      </c>
      <c r="AX210" s="14" t="s">
        <v>72</v>
      </c>
      <c r="AY210" s="245" t="s">
        <v>188</v>
      </c>
    </row>
    <row r="211" s="14" customFormat="1">
      <c r="A211" s="14"/>
      <c r="B211" s="235"/>
      <c r="C211" s="236"/>
      <c r="D211" s="226" t="s">
        <v>200</v>
      </c>
      <c r="E211" s="237" t="s">
        <v>19</v>
      </c>
      <c r="F211" s="238" t="s">
        <v>915</v>
      </c>
      <c r="G211" s="236"/>
      <c r="H211" s="239">
        <v>-4.2569999999999997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200</v>
      </c>
      <c r="AU211" s="245" t="s">
        <v>82</v>
      </c>
      <c r="AV211" s="14" t="s">
        <v>82</v>
      </c>
      <c r="AW211" s="14" t="s">
        <v>33</v>
      </c>
      <c r="AX211" s="14" t="s">
        <v>72</v>
      </c>
      <c r="AY211" s="245" t="s">
        <v>188</v>
      </c>
    </row>
    <row r="212" s="14" customFormat="1">
      <c r="A212" s="14"/>
      <c r="B212" s="235"/>
      <c r="C212" s="236"/>
      <c r="D212" s="226" t="s">
        <v>200</v>
      </c>
      <c r="E212" s="237" t="s">
        <v>19</v>
      </c>
      <c r="F212" s="238" t="s">
        <v>916</v>
      </c>
      <c r="G212" s="236"/>
      <c r="H212" s="239">
        <v>1.5209999999999999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200</v>
      </c>
      <c r="AU212" s="245" t="s">
        <v>82</v>
      </c>
      <c r="AV212" s="14" t="s">
        <v>82</v>
      </c>
      <c r="AW212" s="14" t="s">
        <v>33</v>
      </c>
      <c r="AX212" s="14" t="s">
        <v>72</v>
      </c>
      <c r="AY212" s="245" t="s">
        <v>188</v>
      </c>
    </row>
    <row r="213" s="14" customFormat="1">
      <c r="A213" s="14"/>
      <c r="B213" s="235"/>
      <c r="C213" s="236"/>
      <c r="D213" s="226" t="s">
        <v>200</v>
      </c>
      <c r="E213" s="237" t="s">
        <v>19</v>
      </c>
      <c r="F213" s="238" t="s">
        <v>917</v>
      </c>
      <c r="G213" s="236"/>
      <c r="H213" s="239">
        <v>-1.6200000000000001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200</v>
      </c>
      <c r="AU213" s="245" t="s">
        <v>82</v>
      </c>
      <c r="AV213" s="14" t="s">
        <v>82</v>
      </c>
      <c r="AW213" s="14" t="s">
        <v>33</v>
      </c>
      <c r="AX213" s="14" t="s">
        <v>72</v>
      </c>
      <c r="AY213" s="245" t="s">
        <v>188</v>
      </c>
    </row>
    <row r="214" s="15" customFormat="1">
      <c r="A214" s="15"/>
      <c r="B214" s="246"/>
      <c r="C214" s="247"/>
      <c r="D214" s="226" t="s">
        <v>200</v>
      </c>
      <c r="E214" s="248" t="s">
        <v>19</v>
      </c>
      <c r="F214" s="249" t="s">
        <v>206</v>
      </c>
      <c r="G214" s="247"/>
      <c r="H214" s="250">
        <v>33.137000000000008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200</v>
      </c>
      <c r="AU214" s="256" t="s">
        <v>82</v>
      </c>
      <c r="AV214" s="15" t="s">
        <v>196</v>
      </c>
      <c r="AW214" s="15" t="s">
        <v>33</v>
      </c>
      <c r="AX214" s="15" t="s">
        <v>80</v>
      </c>
      <c r="AY214" s="256" t="s">
        <v>188</v>
      </c>
    </row>
    <row r="215" s="2" customFormat="1" ht="16.5" customHeight="1">
      <c r="A215" s="40"/>
      <c r="B215" s="41"/>
      <c r="C215" s="206" t="s">
        <v>429</v>
      </c>
      <c r="D215" s="206" t="s">
        <v>191</v>
      </c>
      <c r="E215" s="207" t="s">
        <v>493</v>
      </c>
      <c r="F215" s="208" t="s">
        <v>494</v>
      </c>
      <c r="G215" s="209" t="s">
        <v>194</v>
      </c>
      <c r="H215" s="210">
        <v>45.841999999999999</v>
      </c>
      <c r="I215" s="211"/>
      <c r="J215" s="212">
        <f>ROUND(I215*H215,2)</f>
        <v>0</v>
      </c>
      <c r="K215" s="208" t="s">
        <v>749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124</v>
      </c>
      <c r="AT215" s="217" t="s">
        <v>191</v>
      </c>
      <c r="AU215" s="217" t="s">
        <v>82</v>
      </c>
      <c r="AY215" s="19" t="s">
        <v>188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124</v>
      </c>
      <c r="BM215" s="217" t="s">
        <v>989</v>
      </c>
    </row>
    <row r="216" s="2" customFormat="1">
      <c r="A216" s="40"/>
      <c r="B216" s="41"/>
      <c r="C216" s="42"/>
      <c r="D216" s="219" t="s">
        <v>198</v>
      </c>
      <c r="E216" s="42"/>
      <c r="F216" s="220" t="s">
        <v>837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198</v>
      </c>
      <c r="AU216" s="19" t="s">
        <v>82</v>
      </c>
    </row>
    <row r="217" s="13" customFormat="1">
      <c r="A217" s="13"/>
      <c r="B217" s="224"/>
      <c r="C217" s="225"/>
      <c r="D217" s="226" t="s">
        <v>200</v>
      </c>
      <c r="E217" s="227" t="s">
        <v>19</v>
      </c>
      <c r="F217" s="228" t="s">
        <v>497</v>
      </c>
      <c r="G217" s="225"/>
      <c r="H217" s="227" t="s">
        <v>19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200</v>
      </c>
      <c r="AU217" s="234" t="s">
        <v>82</v>
      </c>
      <c r="AV217" s="13" t="s">
        <v>80</v>
      </c>
      <c r="AW217" s="13" t="s">
        <v>33</v>
      </c>
      <c r="AX217" s="13" t="s">
        <v>72</v>
      </c>
      <c r="AY217" s="234" t="s">
        <v>188</v>
      </c>
    </row>
    <row r="218" s="14" customFormat="1">
      <c r="A218" s="14"/>
      <c r="B218" s="235"/>
      <c r="C218" s="236"/>
      <c r="D218" s="226" t="s">
        <v>200</v>
      </c>
      <c r="E218" s="237" t="s">
        <v>19</v>
      </c>
      <c r="F218" s="238" t="s">
        <v>990</v>
      </c>
      <c r="G218" s="236"/>
      <c r="H218" s="239">
        <v>36.817999999999998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200</v>
      </c>
      <c r="AU218" s="245" t="s">
        <v>82</v>
      </c>
      <c r="AV218" s="14" t="s">
        <v>82</v>
      </c>
      <c r="AW218" s="14" t="s">
        <v>33</v>
      </c>
      <c r="AX218" s="14" t="s">
        <v>72</v>
      </c>
      <c r="AY218" s="245" t="s">
        <v>188</v>
      </c>
    </row>
    <row r="219" s="13" customFormat="1">
      <c r="A219" s="13"/>
      <c r="B219" s="224"/>
      <c r="C219" s="225"/>
      <c r="D219" s="226" t="s">
        <v>200</v>
      </c>
      <c r="E219" s="227" t="s">
        <v>19</v>
      </c>
      <c r="F219" s="228" t="s">
        <v>499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200</v>
      </c>
      <c r="AU219" s="234" t="s">
        <v>82</v>
      </c>
      <c r="AV219" s="13" t="s">
        <v>80</v>
      </c>
      <c r="AW219" s="13" t="s">
        <v>33</v>
      </c>
      <c r="AX219" s="13" t="s">
        <v>72</v>
      </c>
      <c r="AY219" s="234" t="s">
        <v>188</v>
      </c>
    </row>
    <row r="220" s="14" customFormat="1">
      <c r="A220" s="14"/>
      <c r="B220" s="235"/>
      <c r="C220" s="236"/>
      <c r="D220" s="226" t="s">
        <v>200</v>
      </c>
      <c r="E220" s="237" t="s">
        <v>19</v>
      </c>
      <c r="F220" s="238" t="s">
        <v>947</v>
      </c>
      <c r="G220" s="236"/>
      <c r="H220" s="239">
        <v>9.0239999999999991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200</v>
      </c>
      <c r="AU220" s="245" t="s">
        <v>82</v>
      </c>
      <c r="AV220" s="14" t="s">
        <v>82</v>
      </c>
      <c r="AW220" s="14" t="s">
        <v>33</v>
      </c>
      <c r="AX220" s="14" t="s">
        <v>72</v>
      </c>
      <c r="AY220" s="245" t="s">
        <v>188</v>
      </c>
    </row>
    <row r="221" s="15" customFormat="1">
      <c r="A221" s="15"/>
      <c r="B221" s="246"/>
      <c r="C221" s="247"/>
      <c r="D221" s="226" t="s">
        <v>200</v>
      </c>
      <c r="E221" s="248" t="s">
        <v>19</v>
      </c>
      <c r="F221" s="249" t="s">
        <v>206</v>
      </c>
      <c r="G221" s="247"/>
      <c r="H221" s="250">
        <v>45.841999999999999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200</v>
      </c>
      <c r="AU221" s="256" t="s">
        <v>82</v>
      </c>
      <c r="AV221" s="15" t="s">
        <v>196</v>
      </c>
      <c r="AW221" s="15" t="s">
        <v>33</v>
      </c>
      <c r="AX221" s="15" t="s">
        <v>80</v>
      </c>
      <c r="AY221" s="256" t="s">
        <v>188</v>
      </c>
    </row>
    <row r="222" s="2" customFormat="1" ht="24.15" customHeight="1">
      <c r="A222" s="40"/>
      <c r="B222" s="41"/>
      <c r="C222" s="206" t="s">
        <v>436</v>
      </c>
      <c r="D222" s="206" t="s">
        <v>191</v>
      </c>
      <c r="E222" s="207" t="s">
        <v>502</v>
      </c>
      <c r="F222" s="208" t="s">
        <v>503</v>
      </c>
      <c r="G222" s="209" t="s">
        <v>357</v>
      </c>
      <c r="H222" s="210">
        <v>13.26</v>
      </c>
      <c r="I222" s="211"/>
      <c r="J222" s="212">
        <f>ROUND(I222*H222,2)</f>
        <v>0</v>
      </c>
      <c r="K222" s="208" t="s">
        <v>749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124</v>
      </c>
      <c r="AT222" s="217" t="s">
        <v>191</v>
      </c>
      <c r="AU222" s="217" t="s">
        <v>82</v>
      </c>
      <c r="AY222" s="19" t="s">
        <v>188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124</v>
      </c>
      <c r="BM222" s="217" t="s">
        <v>991</v>
      </c>
    </row>
    <row r="223" s="2" customFormat="1">
      <c r="A223" s="40"/>
      <c r="B223" s="41"/>
      <c r="C223" s="42"/>
      <c r="D223" s="219" t="s">
        <v>198</v>
      </c>
      <c r="E223" s="42"/>
      <c r="F223" s="220" t="s">
        <v>841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198</v>
      </c>
      <c r="AU223" s="19" t="s">
        <v>82</v>
      </c>
    </row>
    <row r="224" s="13" customFormat="1">
      <c r="A224" s="13"/>
      <c r="B224" s="224"/>
      <c r="C224" s="225"/>
      <c r="D224" s="226" t="s">
        <v>200</v>
      </c>
      <c r="E224" s="227" t="s">
        <v>19</v>
      </c>
      <c r="F224" s="228" t="s">
        <v>921</v>
      </c>
      <c r="G224" s="225"/>
      <c r="H224" s="227" t="s">
        <v>19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200</v>
      </c>
      <c r="AU224" s="234" t="s">
        <v>82</v>
      </c>
      <c r="AV224" s="13" t="s">
        <v>80</v>
      </c>
      <c r="AW224" s="13" t="s">
        <v>33</v>
      </c>
      <c r="AX224" s="13" t="s">
        <v>72</v>
      </c>
      <c r="AY224" s="234" t="s">
        <v>188</v>
      </c>
    </row>
    <row r="225" s="14" customFormat="1">
      <c r="A225" s="14"/>
      <c r="B225" s="235"/>
      <c r="C225" s="236"/>
      <c r="D225" s="226" t="s">
        <v>200</v>
      </c>
      <c r="E225" s="237" t="s">
        <v>19</v>
      </c>
      <c r="F225" s="238" t="s">
        <v>922</v>
      </c>
      <c r="G225" s="236"/>
      <c r="H225" s="239">
        <v>13.26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200</v>
      </c>
      <c r="AU225" s="245" t="s">
        <v>82</v>
      </c>
      <c r="AV225" s="14" t="s">
        <v>82</v>
      </c>
      <c r="AW225" s="14" t="s">
        <v>33</v>
      </c>
      <c r="AX225" s="14" t="s">
        <v>80</v>
      </c>
      <c r="AY225" s="245" t="s">
        <v>188</v>
      </c>
    </row>
    <row r="226" s="2" customFormat="1" ht="16.5" customHeight="1">
      <c r="A226" s="40"/>
      <c r="B226" s="41"/>
      <c r="C226" s="257" t="s">
        <v>443</v>
      </c>
      <c r="D226" s="257" t="s">
        <v>300</v>
      </c>
      <c r="E226" s="258" t="s">
        <v>511</v>
      </c>
      <c r="F226" s="259" t="s">
        <v>512</v>
      </c>
      <c r="G226" s="260" t="s">
        <v>357</v>
      </c>
      <c r="H226" s="261">
        <v>15.912000000000001</v>
      </c>
      <c r="I226" s="262"/>
      <c r="J226" s="263">
        <f>ROUND(I226*H226,2)</f>
        <v>0</v>
      </c>
      <c r="K226" s="259" t="s">
        <v>749</v>
      </c>
      <c r="L226" s="264"/>
      <c r="M226" s="265" t="s">
        <v>19</v>
      </c>
      <c r="N226" s="266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303</v>
      </c>
      <c r="AT226" s="217" t="s">
        <v>300</v>
      </c>
      <c r="AU226" s="217" t="s">
        <v>82</v>
      </c>
      <c r="AY226" s="19" t="s">
        <v>188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124</v>
      </c>
      <c r="BM226" s="217" t="s">
        <v>992</v>
      </c>
    </row>
    <row r="227" s="14" customFormat="1">
      <c r="A227" s="14"/>
      <c r="B227" s="235"/>
      <c r="C227" s="236"/>
      <c r="D227" s="226" t="s">
        <v>200</v>
      </c>
      <c r="E227" s="236"/>
      <c r="F227" s="238" t="s">
        <v>924</v>
      </c>
      <c r="G227" s="236"/>
      <c r="H227" s="239">
        <v>15.912000000000001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200</v>
      </c>
      <c r="AU227" s="245" t="s">
        <v>82</v>
      </c>
      <c r="AV227" s="14" t="s">
        <v>82</v>
      </c>
      <c r="AW227" s="14" t="s">
        <v>4</v>
      </c>
      <c r="AX227" s="14" t="s">
        <v>80</v>
      </c>
      <c r="AY227" s="245" t="s">
        <v>188</v>
      </c>
    </row>
    <row r="228" s="2" customFormat="1" ht="24.15" customHeight="1">
      <c r="A228" s="40"/>
      <c r="B228" s="41"/>
      <c r="C228" s="206" t="s">
        <v>448</v>
      </c>
      <c r="D228" s="206" t="s">
        <v>191</v>
      </c>
      <c r="E228" s="207" t="s">
        <v>516</v>
      </c>
      <c r="F228" s="208" t="s">
        <v>517</v>
      </c>
      <c r="G228" s="209" t="s">
        <v>194</v>
      </c>
      <c r="H228" s="210">
        <v>4.8810000000000002</v>
      </c>
      <c r="I228" s="211"/>
      <c r="J228" s="212">
        <f>ROUND(I228*H228,2)</f>
        <v>0</v>
      </c>
      <c r="K228" s="208" t="s">
        <v>749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124</v>
      </c>
      <c r="AT228" s="217" t="s">
        <v>191</v>
      </c>
      <c r="AU228" s="217" t="s">
        <v>82</v>
      </c>
      <c r="AY228" s="19" t="s">
        <v>188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124</v>
      </c>
      <c r="BM228" s="217" t="s">
        <v>993</v>
      </c>
    </row>
    <row r="229" s="2" customFormat="1">
      <c r="A229" s="40"/>
      <c r="B229" s="41"/>
      <c r="C229" s="42"/>
      <c r="D229" s="219" t="s">
        <v>198</v>
      </c>
      <c r="E229" s="42"/>
      <c r="F229" s="220" t="s">
        <v>844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198</v>
      </c>
      <c r="AU229" s="19" t="s">
        <v>82</v>
      </c>
    </row>
    <row r="230" s="13" customFormat="1">
      <c r="A230" s="13"/>
      <c r="B230" s="224"/>
      <c r="C230" s="225"/>
      <c r="D230" s="226" t="s">
        <v>200</v>
      </c>
      <c r="E230" s="227" t="s">
        <v>19</v>
      </c>
      <c r="F230" s="228" t="s">
        <v>921</v>
      </c>
      <c r="G230" s="225"/>
      <c r="H230" s="227" t="s">
        <v>19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200</v>
      </c>
      <c r="AU230" s="234" t="s">
        <v>82</v>
      </c>
      <c r="AV230" s="13" t="s">
        <v>80</v>
      </c>
      <c r="AW230" s="13" t="s">
        <v>33</v>
      </c>
      <c r="AX230" s="13" t="s">
        <v>72</v>
      </c>
      <c r="AY230" s="234" t="s">
        <v>188</v>
      </c>
    </row>
    <row r="231" s="14" customFormat="1">
      <c r="A231" s="14"/>
      <c r="B231" s="235"/>
      <c r="C231" s="236"/>
      <c r="D231" s="226" t="s">
        <v>200</v>
      </c>
      <c r="E231" s="237" t="s">
        <v>19</v>
      </c>
      <c r="F231" s="238" t="s">
        <v>926</v>
      </c>
      <c r="G231" s="236"/>
      <c r="H231" s="239">
        <v>4.8810000000000002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200</v>
      </c>
      <c r="AU231" s="245" t="s">
        <v>82</v>
      </c>
      <c r="AV231" s="14" t="s">
        <v>82</v>
      </c>
      <c r="AW231" s="14" t="s">
        <v>33</v>
      </c>
      <c r="AX231" s="14" t="s">
        <v>80</v>
      </c>
      <c r="AY231" s="245" t="s">
        <v>188</v>
      </c>
    </row>
    <row r="232" s="2" customFormat="1" ht="16.5" customHeight="1">
      <c r="A232" s="40"/>
      <c r="B232" s="41"/>
      <c r="C232" s="257" t="s">
        <v>453</v>
      </c>
      <c r="D232" s="257" t="s">
        <v>300</v>
      </c>
      <c r="E232" s="258" t="s">
        <v>523</v>
      </c>
      <c r="F232" s="259" t="s">
        <v>524</v>
      </c>
      <c r="G232" s="260" t="s">
        <v>194</v>
      </c>
      <c r="H232" s="261">
        <v>5.8570000000000002</v>
      </c>
      <c r="I232" s="262"/>
      <c r="J232" s="263">
        <f>ROUND(I232*H232,2)</f>
        <v>0</v>
      </c>
      <c r="K232" s="259" t="s">
        <v>749</v>
      </c>
      <c r="L232" s="264"/>
      <c r="M232" s="265" t="s">
        <v>19</v>
      </c>
      <c r="N232" s="266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303</v>
      </c>
      <c r="AT232" s="217" t="s">
        <v>300</v>
      </c>
      <c r="AU232" s="217" t="s">
        <v>82</v>
      </c>
      <c r="AY232" s="19" t="s">
        <v>188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124</v>
      </c>
      <c r="BM232" s="217" t="s">
        <v>994</v>
      </c>
    </row>
    <row r="233" s="14" customFormat="1">
      <c r="A233" s="14"/>
      <c r="B233" s="235"/>
      <c r="C233" s="236"/>
      <c r="D233" s="226" t="s">
        <v>200</v>
      </c>
      <c r="E233" s="236"/>
      <c r="F233" s="238" t="s">
        <v>928</v>
      </c>
      <c r="G233" s="236"/>
      <c r="H233" s="239">
        <v>5.8570000000000002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200</v>
      </c>
      <c r="AU233" s="245" t="s">
        <v>82</v>
      </c>
      <c r="AV233" s="14" t="s">
        <v>82</v>
      </c>
      <c r="AW233" s="14" t="s">
        <v>4</v>
      </c>
      <c r="AX233" s="14" t="s">
        <v>80</v>
      </c>
      <c r="AY233" s="245" t="s">
        <v>188</v>
      </c>
    </row>
    <row r="234" s="2" customFormat="1" ht="16.5" customHeight="1">
      <c r="A234" s="40"/>
      <c r="B234" s="41"/>
      <c r="C234" s="206" t="s">
        <v>461</v>
      </c>
      <c r="D234" s="206" t="s">
        <v>191</v>
      </c>
      <c r="E234" s="207" t="s">
        <v>528</v>
      </c>
      <c r="F234" s="208" t="s">
        <v>529</v>
      </c>
      <c r="G234" s="209" t="s">
        <v>194</v>
      </c>
      <c r="H234" s="210">
        <v>45.841999999999999</v>
      </c>
      <c r="I234" s="211"/>
      <c r="J234" s="212">
        <f>ROUND(I234*H234,2)</f>
        <v>0</v>
      </c>
      <c r="K234" s="208" t="s">
        <v>749</v>
      </c>
      <c r="L234" s="46"/>
      <c r="M234" s="213" t="s">
        <v>19</v>
      </c>
      <c r="N234" s="214" t="s">
        <v>43</v>
      </c>
      <c r="O234" s="86"/>
      <c r="P234" s="215">
        <f>O234*H234</f>
        <v>0</v>
      </c>
      <c r="Q234" s="215">
        <v>0.00020000000000000001</v>
      </c>
      <c r="R234" s="215">
        <f>Q234*H234</f>
        <v>0.0091684000000000002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124</v>
      </c>
      <c r="AT234" s="217" t="s">
        <v>191</v>
      </c>
      <c r="AU234" s="217" t="s">
        <v>82</v>
      </c>
      <c r="AY234" s="19" t="s">
        <v>188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80</v>
      </c>
      <c r="BK234" s="218">
        <f>ROUND(I234*H234,2)</f>
        <v>0</v>
      </c>
      <c r="BL234" s="19" t="s">
        <v>124</v>
      </c>
      <c r="BM234" s="217" t="s">
        <v>995</v>
      </c>
    </row>
    <row r="235" s="2" customFormat="1">
      <c r="A235" s="40"/>
      <c r="B235" s="41"/>
      <c r="C235" s="42"/>
      <c r="D235" s="219" t="s">
        <v>198</v>
      </c>
      <c r="E235" s="42"/>
      <c r="F235" s="220" t="s">
        <v>847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198</v>
      </c>
      <c r="AU235" s="19" t="s">
        <v>82</v>
      </c>
    </row>
    <row r="236" s="2" customFormat="1" ht="24.15" customHeight="1">
      <c r="A236" s="40"/>
      <c r="B236" s="41"/>
      <c r="C236" s="206" t="s">
        <v>467</v>
      </c>
      <c r="D236" s="206" t="s">
        <v>191</v>
      </c>
      <c r="E236" s="207" t="s">
        <v>533</v>
      </c>
      <c r="F236" s="208" t="s">
        <v>534</v>
      </c>
      <c r="G236" s="209" t="s">
        <v>194</v>
      </c>
      <c r="H236" s="210">
        <v>45.841999999999999</v>
      </c>
      <c r="I236" s="211"/>
      <c r="J236" s="212">
        <f>ROUND(I236*H236,2)</f>
        <v>0</v>
      </c>
      <c r="K236" s="208" t="s">
        <v>749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0.00025999999999999998</v>
      </c>
      <c r="R236" s="215">
        <f>Q236*H236</f>
        <v>0.011918919999999998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124</v>
      </c>
      <c r="AT236" s="217" t="s">
        <v>191</v>
      </c>
      <c r="AU236" s="217" t="s">
        <v>82</v>
      </c>
      <c r="AY236" s="19" t="s">
        <v>188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124</v>
      </c>
      <c r="BM236" s="217" t="s">
        <v>996</v>
      </c>
    </row>
    <row r="237" s="2" customFormat="1">
      <c r="A237" s="40"/>
      <c r="B237" s="41"/>
      <c r="C237" s="42"/>
      <c r="D237" s="219" t="s">
        <v>198</v>
      </c>
      <c r="E237" s="42"/>
      <c r="F237" s="220" t="s">
        <v>849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198</v>
      </c>
      <c r="AU237" s="19" t="s">
        <v>82</v>
      </c>
    </row>
    <row r="238" s="2" customFormat="1" ht="24.15" customHeight="1">
      <c r="A238" s="40"/>
      <c r="B238" s="41"/>
      <c r="C238" s="206" t="s">
        <v>471</v>
      </c>
      <c r="D238" s="206" t="s">
        <v>191</v>
      </c>
      <c r="E238" s="207" t="s">
        <v>538</v>
      </c>
      <c r="F238" s="208" t="s">
        <v>539</v>
      </c>
      <c r="G238" s="209" t="s">
        <v>194</v>
      </c>
      <c r="H238" s="210">
        <v>45.841999999999999</v>
      </c>
      <c r="I238" s="211"/>
      <c r="J238" s="212">
        <f>ROUND(I238*H238,2)</f>
        <v>0</v>
      </c>
      <c r="K238" s="208" t="s">
        <v>749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2.0000000000000002E-05</v>
      </c>
      <c r="R238" s="215">
        <f>Q238*H238</f>
        <v>0.00091684000000000004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124</v>
      </c>
      <c r="AT238" s="217" t="s">
        <v>191</v>
      </c>
      <c r="AU238" s="217" t="s">
        <v>82</v>
      </c>
      <c r="AY238" s="19" t="s">
        <v>188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124</v>
      </c>
      <c r="BM238" s="217" t="s">
        <v>997</v>
      </c>
    </row>
    <row r="239" s="2" customFormat="1">
      <c r="A239" s="40"/>
      <c r="B239" s="41"/>
      <c r="C239" s="42"/>
      <c r="D239" s="219" t="s">
        <v>198</v>
      </c>
      <c r="E239" s="42"/>
      <c r="F239" s="220" t="s">
        <v>851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198</v>
      </c>
      <c r="AU239" s="19" t="s">
        <v>82</v>
      </c>
    </row>
    <row r="240" s="12" customFormat="1" ht="25.92" customHeight="1">
      <c r="A240" s="12"/>
      <c r="B240" s="190"/>
      <c r="C240" s="191"/>
      <c r="D240" s="192" t="s">
        <v>71</v>
      </c>
      <c r="E240" s="193" t="s">
        <v>542</v>
      </c>
      <c r="F240" s="193" t="s">
        <v>543</v>
      </c>
      <c r="G240" s="191"/>
      <c r="H240" s="191"/>
      <c r="I240" s="194"/>
      <c r="J240" s="195">
        <f>BK240</f>
        <v>0</v>
      </c>
      <c r="K240" s="191"/>
      <c r="L240" s="196"/>
      <c r="M240" s="197"/>
      <c r="N240" s="198"/>
      <c r="O240" s="198"/>
      <c r="P240" s="199">
        <f>P241</f>
        <v>0</v>
      </c>
      <c r="Q240" s="198"/>
      <c r="R240" s="199">
        <f>R241</f>
        <v>0</v>
      </c>
      <c r="S240" s="198"/>
      <c r="T240" s="200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231</v>
      </c>
      <c r="AT240" s="202" t="s">
        <v>71</v>
      </c>
      <c r="AU240" s="202" t="s">
        <v>72</v>
      </c>
      <c r="AY240" s="201" t="s">
        <v>188</v>
      </c>
      <c r="BK240" s="203">
        <f>BK241</f>
        <v>0</v>
      </c>
    </row>
    <row r="241" s="12" customFormat="1" ht="22.8" customHeight="1">
      <c r="A241" s="12"/>
      <c r="B241" s="190"/>
      <c r="C241" s="191"/>
      <c r="D241" s="192" t="s">
        <v>71</v>
      </c>
      <c r="E241" s="204" t="s">
        <v>544</v>
      </c>
      <c r="F241" s="204" t="s">
        <v>545</v>
      </c>
      <c r="G241" s="191"/>
      <c r="H241" s="191"/>
      <c r="I241" s="194"/>
      <c r="J241" s="205">
        <f>BK241</f>
        <v>0</v>
      </c>
      <c r="K241" s="191"/>
      <c r="L241" s="196"/>
      <c r="M241" s="197"/>
      <c r="N241" s="198"/>
      <c r="O241" s="198"/>
      <c r="P241" s="199">
        <f>SUM(P242:P244)</f>
        <v>0</v>
      </c>
      <c r="Q241" s="198"/>
      <c r="R241" s="199">
        <f>SUM(R242:R244)</f>
        <v>0</v>
      </c>
      <c r="S241" s="198"/>
      <c r="T241" s="200">
        <f>SUM(T242:T244)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1" t="s">
        <v>231</v>
      </c>
      <c r="AT241" s="202" t="s">
        <v>71</v>
      </c>
      <c r="AU241" s="202" t="s">
        <v>80</v>
      </c>
      <c r="AY241" s="201" t="s">
        <v>188</v>
      </c>
      <c r="BK241" s="203">
        <f>SUM(BK242:BK244)</f>
        <v>0</v>
      </c>
    </row>
    <row r="242" s="2" customFormat="1" ht="16.5" customHeight="1">
      <c r="A242" s="40"/>
      <c r="B242" s="41"/>
      <c r="C242" s="206" t="s">
        <v>475</v>
      </c>
      <c r="D242" s="206" t="s">
        <v>191</v>
      </c>
      <c r="E242" s="207" t="s">
        <v>650</v>
      </c>
      <c r="F242" s="208" t="s">
        <v>932</v>
      </c>
      <c r="G242" s="209" t="s">
        <v>478</v>
      </c>
      <c r="H242" s="210">
        <v>1</v>
      </c>
      <c r="I242" s="211"/>
      <c r="J242" s="212">
        <f>ROUND(I242*H242,2)</f>
        <v>0</v>
      </c>
      <c r="K242" s="208" t="s">
        <v>19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196</v>
      </c>
      <c r="AT242" s="217" t="s">
        <v>191</v>
      </c>
      <c r="AU242" s="217" t="s">
        <v>82</v>
      </c>
      <c r="AY242" s="19" t="s">
        <v>188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196</v>
      </c>
      <c r="BM242" s="217" t="s">
        <v>998</v>
      </c>
    </row>
    <row r="243" s="2" customFormat="1" ht="16.5" customHeight="1">
      <c r="A243" s="40"/>
      <c r="B243" s="41"/>
      <c r="C243" s="206" t="s">
        <v>482</v>
      </c>
      <c r="D243" s="206" t="s">
        <v>191</v>
      </c>
      <c r="E243" s="207" t="s">
        <v>653</v>
      </c>
      <c r="F243" s="208" t="s">
        <v>934</v>
      </c>
      <c r="G243" s="209" t="s">
        <v>478</v>
      </c>
      <c r="H243" s="210">
        <v>1</v>
      </c>
      <c r="I243" s="211"/>
      <c r="J243" s="212">
        <f>ROUND(I243*H243,2)</f>
        <v>0</v>
      </c>
      <c r="K243" s="208" t="s">
        <v>19</v>
      </c>
      <c r="L243" s="46"/>
      <c r="M243" s="213" t="s">
        <v>19</v>
      </c>
      <c r="N243" s="214" t="s">
        <v>43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196</v>
      </c>
      <c r="AT243" s="217" t="s">
        <v>191</v>
      </c>
      <c r="AU243" s="217" t="s">
        <v>82</v>
      </c>
      <c r="AY243" s="19" t="s">
        <v>188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80</v>
      </c>
      <c r="BK243" s="218">
        <f>ROUND(I243*H243,2)</f>
        <v>0</v>
      </c>
      <c r="BL243" s="19" t="s">
        <v>196</v>
      </c>
      <c r="BM243" s="217" t="s">
        <v>999</v>
      </c>
    </row>
    <row r="244" s="2" customFormat="1" ht="21.75" customHeight="1">
      <c r="A244" s="40"/>
      <c r="B244" s="41"/>
      <c r="C244" s="206" t="s">
        <v>492</v>
      </c>
      <c r="D244" s="206" t="s">
        <v>191</v>
      </c>
      <c r="E244" s="207" t="s">
        <v>547</v>
      </c>
      <c r="F244" s="208" t="s">
        <v>548</v>
      </c>
      <c r="G244" s="209" t="s">
        <v>478</v>
      </c>
      <c r="H244" s="210">
        <v>1</v>
      </c>
      <c r="I244" s="211"/>
      <c r="J244" s="212">
        <f>ROUND(I244*H244,2)</f>
        <v>0</v>
      </c>
      <c r="K244" s="208" t="s">
        <v>19</v>
      </c>
      <c r="L244" s="46"/>
      <c r="M244" s="268" t="s">
        <v>19</v>
      </c>
      <c r="N244" s="269" t="s">
        <v>43</v>
      </c>
      <c r="O244" s="270"/>
      <c r="P244" s="271">
        <f>O244*H244</f>
        <v>0</v>
      </c>
      <c r="Q244" s="271">
        <v>0</v>
      </c>
      <c r="R244" s="271">
        <f>Q244*H244</f>
        <v>0</v>
      </c>
      <c r="S244" s="271">
        <v>0</v>
      </c>
      <c r="T244" s="272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196</v>
      </c>
      <c r="AT244" s="217" t="s">
        <v>191</v>
      </c>
      <c r="AU244" s="217" t="s">
        <v>82</v>
      </c>
      <c r="AY244" s="19" t="s">
        <v>188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196</v>
      </c>
      <c r="BM244" s="217" t="s">
        <v>1000</v>
      </c>
    </row>
    <row r="245" s="2" customFormat="1" ht="6.96" customHeight="1">
      <c r="A245" s="40"/>
      <c r="B245" s="61"/>
      <c r="C245" s="62"/>
      <c r="D245" s="62"/>
      <c r="E245" s="62"/>
      <c r="F245" s="62"/>
      <c r="G245" s="62"/>
      <c r="H245" s="62"/>
      <c r="I245" s="62"/>
      <c r="J245" s="62"/>
      <c r="K245" s="62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dyIFHqPm6KpW4Q2Jc4CRjtbJBo6wPPgK9q8kv/rK6yrjKCdXg00kUZtU0L8aC+SLcLJ/Gml6g1BVBNjHEo7tWQ==" hashValue="vv1nuHimFi4Ps+HBTc4gYNLh3Zw4oBuP6C/IzouUn+HYfcIF8HkK9UkqFR9HwFIrJzSaPsw3fohZwi2OzgEL2A==" algorithmName="SHA-512" password="80EB"/>
  <autoFilter ref="C91:K24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612325411"/>
    <hyperlink ref="F104" r:id="rId2" display="https://podminky.urs.cz/item/CS_URS_2024_01/612131121"/>
    <hyperlink ref="F108" r:id="rId3" display="https://podminky.urs.cz/item/CS_URS_2024_01/612311131"/>
    <hyperlink ref="F111" r:id="rId4" display="https://podminky.urs.cz/item/CS_URS_2022_01/978013121"/>
    <hyperlink ref="F119" r:id="rId5" display="https://podminky.urs.cz/item/CS_URS_2022_01/949101111"/>
    <hyperlink ref="F122" r:id="rId6" display="https://podminky.urs.cz/item/CS_URS_2022_01/952901111"/>
    <hyperlink ref="F126" r:id="rId7" display="https://podminky.urs.cz/item/CS_URS_2022_01/997002611"/>
    <hyperlink ref="F128" r:id="rId8" display="https://podminky.urs.cz/item/CS_URS_2022_01/997013212"/>
    <hyperlink ref="F130" r:id="rId9" display="https://podminky.urs.cz/item/CS_URS_2022_01/997013501"/>
    <hyperlink ref="F132" r:id="rId10" display="https://podminky.urs.cz/item/CS_URS_2022_01/997013509"/>
    <hyperlink ref="F135" r:id="rId11" display="https://podminky.urs.cz/item/CS_URS_2022_01/997013631"/>
    <hyperlink ref="F138" r:id="rId12" display="https://podminky.urs.cz/item/CS_URS_2022_01/998018002"/>
    <hyperlink ref="F142" r:id="rId13" display="https://podminky.urs.cz/item/CS_URS_2022_01/763131411"/>
    <hyperlink ref="F145" r:id="rId14" display="https://podminky.urs.cz/item/CS_URS_2022_01/998763402"/>
    <hyperlink ref="F149" r:id="rId15" display="https://podminky.urs.cz/item/CS_URS_2022_01/766691914"/>
    <hyperlink ref="F151" r:id="rId16" display="https://podminky.urs.cz/item/CS_URS_2024_01/766660002"/>
    <hyperlink ref="F154" r:id="rId17" display="https://podminky.urs.cz/item/CS_URS_2022_01/766660729"/>
    <hyperlink ref="F157" r:id="rId18" display="https://podminky.urs.cz/item/CS_URS_2022_01/766660728"/>
    <hyperlink ref="F160" r:id="rId19" display="https://podminky.urs.cz/item/CS_URS_2022_01/998766202"/>
    <hyperlink ref="F163" r:id="rId20" display="https://podminky.urs.cz/item/CS_URS_2022_01/776201811"/>
    <hyperlink ref="F166" r:id="rId21" display="https://podminky.urs.cz/item/CS_URS_2022_01/776410811"/>
    <hyperlink ref="F169" r:id="rId22" display="https://podminky.urs.cz/item/CS_URS_2022_01/776111117"/>
    <hyperlink ref="F171" r:id="rId23" display="https://podminky.urs.cz/item/CS_URS_2022_01/776111311"/>
    <hyperlink ref="F173" r:id="rId24" display="https://podminky.urs.cz/item/CS_URS_2022_01/776121112"/>
    <hyperlink ref="F180" r:id="rId25" display="https://podminky.urs.cz/item/CS_URS_2022_01/776141113"/>
    <hyperlink ref="F182" r:id="rId26" display="https://podminky.urs.cz/item/CS_URS_2024_01/776231111"/>
    <hyperlink ref="F186" r:id="rId27" display="https://podminky.urs.cz/item/CS_URS_2022_01/776411111"/>
    <hyperlink ref="F190" r:id="rId28" display="https://podminky.urs.cz/item/CS_URS_2022_01/776421312"/>
    <hyperlink ref="F194" r:id="rId29" display="https://podminky.urs.cz/item/CS_URS_2022_01/998776202"/>
    <hyperlink ref="F197" r:id="rId30" display="https://podminky.urs.cz/item/CS_URS_2022_01/783306801"/>
    <hyperlink ref="F201" r:id="rId31" display="https://podminky.urs.cz/item/CS_URS_2022_01/783315101"/>
    <hyperlink ref="F203" r:id="rId32" display="https://podminky.urs.cz/item/CS_URS_2022_01/783317101"/>
    <hyperlink ref="F208" r:id="rId33" display="https://podminky.urs.cz/item/CS_URS_2022_01/784121001"/>
    <hyperlink ref="F216" r:id="rId34" display="https://podminky.urs.cz/item/CS_URS_2022_01/784111001"/>
    <hyperlink ref="F223" r:id="rId35" display="https://podminky.urs.cz/item/CS_URS_2022_01/784171001"/>
    <hyperlink ref="F229" r:id="rId36" display="https://podminky.urs.cz/item/CS_URS_2022_01/784171111"/>
    <hyperlink ref="F235" r:id="rId37" display="https://podminky.urs.cz/item/CS_URS_2022_01/784181121"/>
    <hyperlink ref="F237" r:id="rId38" display="https://podminky.urs.cz/item/CS_URS_2022_01/784211101"/>
    <hyperlink ref="F239" r:id="rId39" display="https://podminky.urs.cz/item/CS_URS_2022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1001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ROUND((SUM(BE92:BE244)),  2)</f>
        <v>0</v>
      </c>
      <c r="G33" s="40"/>
      <c r="H33" s="40"/>
      <c r="I33" s="150">
        <v>0.20999999999999999</v>
      </c>
      <c r="J33" s="149">
        <f>ROUND(((SUM(BE92:BE244))*I33),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ROUND((SUM(BF92:BF244)),  2)</f>
        <v>0</v>
      </c>
      <c r="G34" s="40"/>
      <c r="H34" s="40"/>
      <c r="I34" s="150">
        <v>0.14999999999999999</v>
      </c>
      <c r="J34" s="149">
        <f>ROUND(((SUM(BF92:BF244))*I34),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ROUND((SUM(BG92:BG244)),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ROUND((SUM(BH92:BH244)),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ROUND((SUM(BI92:BI244)),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07 - m.č. 209 -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160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161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162</v>
      </c>
      <c r="E62" s="176"/>
      <c r="F62" s="176"/>
      <c r="G62" s="176"/>
      <c r="H62" s="176"/>
      <c r="I62" s="176"/>
      <c r="J62" s="177">
        <f>J109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163</v>
      </c>
      <c r="E63" s="176"/>
      <c r="F63" s="176"/>
      <c r="G63" s="176"/>
      <c r="H63" s="176"/>
      <c r="I63" s="176"/>
      <c r="J63" s="177">
        <f>J124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164</v>
      </c>
      <c r="E64" s="176"/>
      <c r="F64" s="176"/>
      <c r="G64" s="176"/>
      <c r="H64" s="176"/>
      <c r="I64" s="176"/>
      <c r="J64" s="177">
        <f>J136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165</v>
      </c>
      <c r="E65" s="170"/>
      <c r="F65" s="170"/>
      <c r="G65" s="170"/>
      <c r="H65" s="170"/>
      <c r="I65" s="170"/>
      <c r="J65" s="171">
        <f>J139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166</v>
      </c>
      <c r="E66" s="176"/>
      <c r="F66" s="176"/>
      <c r="G66" s="176"/>
      <c r="H66" s="176"/>
      <c r="I66" s="176"/>
      <c r="J66" s="177">
        <f>J140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167</v>
      </c>
      <c r="E67" s="176"/>
      <c r="F67" s="176"/>
      <c r="G67" s="176"/>
      <c r="H67" s="176"/>
      <c r="I67" s="176"/>
      <c r="J67" s="177">
        <f>J146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168</v>
      </c>
      <c r="E68" s="176"/>
      <c r="F68" s="176"/>
      <c r="G68" s="176"/>
      <c r="H68" s="176"/>
      <c r="I68" s="176"/>
      <c r="J68" s="177">
        <f>J161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169</v>
      </c>
      <c r="E69" s="176"/>
      <c r="F69" s="176"/>
      <c r="G69" s="176"/>
      <c r="H69" s="176"/>
      <c r="I69" s="176"/>
      <c r="J69" s="177">
        <f>J195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170</v>
      </c>
      <c r="E70" s="176"/>
      <c r="F70" s="176"/>
      <c r="G70" s="176"/>
      <c r="H70" s="176"/>
      <c r="I70" s="176"/>
      <c r="J70" s="177">
        <f>J206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171</v>
      </c>
      <c r="E71" s="170"/>
      <c r="F71" s="170"/>
      <c r="G71" s="170"/>
      <c r="H71" s="170"/>
      <c r="I71" s="170"/>
      <c r="J71" s="171">
        <f>J240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172</v>
      </c>
      <c r="E72" s="176"/>
      <c r="F72" s="176"/>
      <c r="G72" s="176"/>
      <c r="H72" s="176"/>
      <c r="I72" s="176"/>
      <c r="J72" s="177">
        <f>J241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ZŠ Pionýrů, Sokolov - Oprava elektroinstalace učeben v 2.NP 2. stupně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07 - m.č. 209 - stavební část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Sokolov, Pionýrů 1614</v>
      </c>
      <c r="G86" s="42"/>
      <c r="H86" s="42"/>
      <c r="I86" s="34" t="s">
        <v>23</v>
      </c>
      <c r="J86" s="74" t="str">
        <f>IF(J12="","",J12)</f>
        <v>8. 2. 2024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Město Sokolov</v>
      </c>
      <c r="G88" s="42"/>
      <c r="H88" s="42"/>
      <c r="I88" s="34" t="s">
        <v>31</v>
      </c>
      <c r="J88" s="38" t="str">
        <f>E21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Michal Kubelka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174</v>
      </c>
      <c r="D91" s="182" t="s">
        <v>57</v>
      </c>
      <c r="E91" s="182" t="s">
        <v>53</v>
      </c>
      <c r="F91" s="182" t="s">
        <v>54</v>
      </c>
      <c r="G91" s="182" t="s">
        <v>175</v>
      </c>
      <c r="H91" s="182" t="s">
        <v>176</v>
      </c>
      <c r="I91" s="182" t="s">
        <v>177</v>
      </c>
      <c r="J91" s="182" t="s">
        <v>158</v>
      </c>
      <c r="K91" s="183" t="s">
        <v>178</v>
      </c>
      <c r="L91" s="184"/>
      <c r="M91" s="94" t="s">
        <v>19</v>
      </c>
      <c r="N91" s="95" t="s">
        <v>42</v>
      </c>
      <c r="O91" s="95" t="s">
        <v>179</v>
      </c>
      <c r="P91" s="95" t="s">
        <v>180</v>
      </c>
      <c r="Q91" s="95" t="s">
        <v>181</v>
      </c>
      <c r="R91" s="95" t="s">
        <v>182</v>
      </c>
      <c r="S91" s="95" t="s">
        <v>183</v>
      </c>
      <c r="T91" s="96" t="s">
        <v>184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185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P93+P139+P240</f>
        <v>0</v>
      </c>
      <c r="Q92" s="98"/>
      <c r="R92" s="187">
        <f>R93+R139+R240</f>
        <v>0.57810335000000002</v>
      </c>
      <c r="S92" s="98"/>
      <c r="T92" s="188">
        <f>T93+T139+T240</f>
        <v>0.20015152000000003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89">
        <f>BK93+BK139+BK240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186</v>
      </c>
      <c r="F93" s="193" t="s">
        <v>187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P94+P109+P124+P136</f>
        <v>0</v>
      </c>
      <c r="Q93" s="198"/>
      <c r="R93" s="199">
        <f>R94+R109+R124+R136</f>
        <v>0.25911659000000004</v>
      </c>
      <c r="S93" s="198"/>
      <c r="T93" s="200">
        <f>T94+T109+T124+T136</f>
        <v>0.14063200000000001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188</v>
      </c>
      <c r="BK93" s="203">
        <f>BK94+BK109+BK124+BK136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189</v>
      </c>
      <c r="F94" s="204" t="s">
        <v>190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SUM(P95:P108)</f>
        <v>0</v>
      </c>
      <c r="Q94" s="198"/>
      <c r="R94" s="199">
        <f>SUM(R95:R108)</f>
        <v>0.25770814000000003</v>
      </c>
      <c r="S94" s="198"/>
      <c r="T94" s="200">
        <f>SUM(T95:T108)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188</v>
      </c>
      <c r="BK94" s="203">
        <f>SUM(BK95:BK108)</f>
        <v>0</v>
      </c>
    </row>
    <row r="95" s="2" customFormat="1" ht="24.15" customHeight="1">
      <c r="A95" s="40"/>
      <c r="B95" s="41"/>
      <c r="C95" s="206" t="s">
        <v>80</v>
      </c>
      <c r="D95" s="206" t="s">
        <v>191</v>
      </c>
      <c r="E95" s="207" t="s">
        <v>192</v>
      </c>
      <c r="F95" s="208" t="s">
        <v>193</v>
      </c>
      <c r="G95" s="209" t="s">
        <v>194</v>
      </c>
      <c r="H95" s="210">
        <v>35.158000000000001</v>
      </c>
      <c r="I95" s="211"/>
      <c r="J95" s="212">
        <f>ROUND(I95*H95,2)</f>
        <v>0</v>
      </c>
      <c r="K95" s="208" t="s">
        <v>195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0.0051999999999999998</v>
      </c>
      <c r="R95" s="215">
        <f>Q95*H95</f>
        <v>0.1828216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196</v>
      </c>
      <c r="AT95" s="217" t="s">
        <v>191</v>
      </c>
      <c r="AU95" s="217" t="s">
        <v>82</v>
      </c>
      <c r="AY95" s="19" t="s">
        <v>188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196</v>
      </c>
      <c r="BM95" s="217" t="s">
        <v>1002</v>
      </c>
    </row>
    <row r="96" s="2" customFormat="1">
      <c r="A96" s="40"/>
      <c r="B96" s="41"/>
      <c r="C96" s="42"/>
      <c r="D96" s="219" t="s">
        <v>198</v>
      </c>
      <c r="E96" s="42"/>
      <c r="F96" s="220" t="s">
        <v>199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198</v>
      </c>
      <c r="AU96" s="19" t="s">
        <v>82</v>
      </c>
    </row>
    <row r="97" s="13" customFormat="1">
      <c r="A97" s="13"/>
      <c r="B97" s="224"/>
      <c r="C97" s="225"/>
      <c r="D97" s="226" t="s">
        <v>200</v>
      </c>
      <c r="E97" s="227" t="s">
        <v>19</v>
      </c>
      <c r="F97" s="228" t="s">
        <v>857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200</v>
      </c>
      <c r="AU97" s="234" t="s">
        <v>82</v>
      </c>
      <c r="AV97" s="13" t="s">
        <v>80</v>
      </c>
      <c r="AW97" s="13" t="s">
        <v>33</v>
      </c>
      <c r="AX97" s="13" t="s">
        <v>72</v>
      </c>
      <c r="AY97" s="234" t="s">
        <v>188</v>
      </c>
    </row>
    <row r="98" s="14" customFormat="1">
      <c r="A98" s="14"/>
      <c r="B98" s="235"/>
      <c r="C98" s="236"/>
      <c r="D98" s="226" t="s">
        <v>200</v>
      </c>
      <c r="E98" s="237" t="s">
        <v>19</v>
      </c>
      <c r="F98" s="238" t="s">
        <v>1003</v>
      </c>
      <c r="G98" s="236"/>
      <c r="H98" s="239">
        <v>39.997999999999998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200</v>
      </c>
      <c r="AU98" s="245" t="s">
        <v>82</v>
      </c>
      <c r="AV98" s="14" t="s">
        <v>82</v>
      </c>
      <c r="AW98" s="14" t="s">
        <v>33</v>
      </c>
      <c r="AX98" s="14" t="s">
        <v>72</v>
      </c>
      <c r="AY98" s="245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859</v>
      </c>
      <c r="G99" s="236"/>
      <c r="H99" s="239">
        <v>-4.7300000000000004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4" customFormat="1">
      <c r="A100" s="14"/>
      <c r="B100" s="235"/>
      <c r="C100" s="236"/>
      <c r="D100" s="226" t="s">
        <v>200</v>
      </c>
      <c r="E100" s="237" t="s">
        <v>19</v>
      </c>
      <c r="F100" s="238" t="s">
        <v>860</v>
      </c>
      <c r="G100" s="236"/>
      <c r="H100" s="239">
        <v>1.69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200</v>
      </c>
      <c r="AU100" s="245" t="s">
        <v>82</v>
      </c>
      <c r="AV100" s="14" t="s">
        <v>82</v>
      </c>
      <c r="AW100" s="14" t="s">
        <v>33</v>
      </c>
      <c r="AX100" s="14" t="s">
        <v>72</v>
      </c>
      <c r="AY100" s="245" t="s">
        <v>188</v>
      </c>
    </row>
    <row r="101" s="14" customFormat="1">
      <c r="A101" s="14"/>
      <c r="B101" s="235"/>
      <c r="C101" s="236"/>
      <c r="D101" s="226" t="s">
        <v>200</v>
      </c>
      <c r="E101" s="237" t="s">
        <v>19</v>
      </c>
      <c r="F101" s="238" t="s">
        <v>861</v>
      </c>
      <c r="G101" s="236"/>
      <c r="H101" s="239">
        <v>-1.8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200</v>
      </c>
      <c r="AU101" s="245" t="s">
        <v>82</v>
      </c>
      <c r="AV101" s="14" t="s">
        <v>82</v>
      </c>
      <c r="AW101" s="14" t="s">
        <v>33</v>
      </c>
      <c r="AX101" s="14" t="s">
        <v>72</v>
      </c>
      <c r="AY101" s="245" t="s">
        <v>188</v>
      </c>
    </row>
    <row r="102" s="15" customFormat="1">
      <c r="A102" s="15"/>
      <c r="B102" s="246"/>
      <c r="C102" s="247"/>
      <c r="D102" s="226" t="s">
        <v>200</v>
      </c>
      <c r="E102" s="248" t="s">
        <v>19</v>
      </c>
      <c r="F102" s="249" t="s">
        <v>206</v>
      </c>
      <c r="G102" s="247"/>
      <c r="H102" s="250">
        <v>35.158000000000001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200</v>
      </c>
      <c r="AU102" s="256" t="s">
        <v>82</v>
      </c>
      <c r="AV102" s="15" t="s">
        <v>196</v>
      </c>
      <c r="AW102" s="15" t="s">
        <v>33</v>
      </c>
      <c r="AX102" s="15" t="s">
        <v>80</v>
      </c>
      <c r="AY102" s="256" t="s">
        <v>188</v>
      </c>
    </row>
    <row r="103" s="2" customFormat="1" ht="16.5" customHeight="1">
      <c r="A103" s="40"/>
      <c r="B103" s="41"/>
      <c r="C103" s="206" t="s">
        <v>82</v>
      </c>
      <c r="D103" s="206" t="s">
        <v>191</v>
      </c>
      <c r="E103" s="207" t="s">
        <v>217</v>
      </c>
      <c r="F103" s="208" t="s">
        <v>218</v>
      </c>
      <c r="G103" s="209" t="s">
        <v>194</v>
      </c>
      <c r="H103" s="210">
        <v>17.579000000000001</v>
      </c>
      <c r="I103" s="211"/>
      <c r="J103" s="212">
        <f>ROUND(I103*H103,2)</f>
        <v>0</v>
      </c>
      <c r="K103" s="208" t="s">
        <v>195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0.00025999999999999998</v>
      </c>
      <c r="R103" s="215">
        <f>Q103*H103</f>
        <v>0.0045705399999999997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196</v>
      </c>
      <c r="AT103" s="217" t="s">
        <v>191</v>
      </c>
      <c r="AU103" s="217" t="s">
        <v>82</v>
      </c>
      <c r="AY103" s="19" t="s">
        <v>188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196</v>
      </c>
      <c r="BM103" s="217" t="s">
        <v>1004</v>
      </c>
    </row>
    <row r="104" s="2" customFormat="1">
      <c r="A104" s="40"/>
      <c r="B104" s="41"/>
      <c r="C104" s="42"/>
      <c r="D104" s="219" t="s">
        <v>198</v>
      </c>
      <c r="E104" s="42"/>
      <c r="F104" s="220" t="s">
        <v>220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198</v>
      </c>
      <c r="AU104" s="19" t="s">
        <v>82</v>
      </c>
    </row>
    <row r="105" s="13" customFormat="1">
      <c r="A105" s="13"/>
      <c r="B105" s="224"/>
      <c r="C105" s="225"/>
      <c r="D105" s="226" t="s">
        <v>200</v>
      </c>
      <c r="E105" s="227" t="s">
        <v>19</v>
      </c>
      <c r="F105" s="228" t="s">
        <v>863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200</v>
      </c>
      <c r="AU105" s="234" t="s">
        <v>82</v>
      </c>
      <c r="AV105" s="13" t="s">
        <v>80</v>
      </c>
      <c r="AW105" s="13" t="s">
        <v>33</v>
      </c>
      <c r="AX105" s="13" t="s">
        <v>72</v>
      </c>
      <c r="AY105" s="234" t="s">
        <v>188</v>
      </c>
    </row>
    <row r="106" s="14" customFormat="1">
      <c r="A106" s="14"/>
      <c r="B106" s="235"/>
      <c r="C106" s="236"/>
      <c r="D106" s="226" t="s">
        <v>200</v>
      </c>
      <c r="E106" s="237" t="s">
        <v>19</v>
      </c>
      <c r="F106" s="238" t="s">
        <v>1005</v>
      </c>
      <c r="G106" s="236"/>
      <c r="H106" s="239">
        <v>17.579000000000001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200</v>
      </c>
      <c r="AU106" s="245" t="s">
        <v>82</v>
      </c>
      <c r="AV106" s="14" t="s">
        <v>82</v>
      </c>
      <c r="AW106" s="14" t="s">
        <v>33</v>
      </c>
      <c r="AX106" s="14" t="s">
        <v>80</v>
      </c>
      <c r="AY106" s="245" t="s">
        <v>188</v>
      </c>
    </row>
    <row r="107" s="2" customFormat="1" ht="16.5" customHeight="1">
      <c r="A107" s="40"/>
      <c r="B107" s="41"/>
      <c r="C107" s="206" t="s">
        <v>216</v>
      </c>
      <c r="D107" s="206" t="s">
        <v>191</v>
      </c>
      <c r="E107" s="207" t="s">
        <v>225</v>
      </c>
      <c r="F107" s="208" t="s">
        <v>226</v>
      </c>
      <c r="G107" s="209" t="s">
        <v>194</v>
      </c>
      <c r="H107" s="210">
        <v>17.579000000000001</v>
      </c>
      <c r="I107" s="211"/>
      <c r="J107" s="212">
        <f>ROUND(I107*H107,2)</f>
        <v>0</v>
      </c>
      <c r="K107" s="208" t="s">
        <v>195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0.0040000000000000001</v>
      </c>
      <c r="R107" s="215">
        <f>Q107*H107</f>
        <v>0.070316000000000004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196</v>
      </c>
      <c r="AT107" s="217" t="s">
        <v>191</v>
      </c>
      <c r="AU107" s="217" t="s">
        <v>82</v>
      </c>
      <c r="AY107" s="19" t="s">
        <v>188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196</v>
      </c>
      <c r="BM107" s="217" t="s">
        <v>1006</v>
      </c>
    </row>
    <row r="108" s="2" customFormat="1">
      <c r="A108" s="40"/>
      <c r="B108" s="41"/>
      <c r="C108" s="42"/>
      <c r="D108" s="219" t="s">
        <v>198</v>
      </c>
      <c r="E108" s="42"/>
      <c r="F108" s="220" t="s">
        <v>228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198</v>
      </c>
      <c r="AU108" s="19" t="s">
        <v>82</v>
      </c>
    </row>
    <row r="109" s="12" customFormat="1" ht="22.8" customHeight="1">
      <c r="A109" s="12"/>
      <c r="B109" s="190"/>
      <c r="C109" s="191"/>
      <c r="D109" s="192" t="s">
        <v>71</v>
      </c>
      <c r="E109" s="204" t="s">
        <v>229</v>
      </c>
      <c r="F109" s="204" t="s">
        <v>230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SUM(P110:P123)</f>
        <v>0</v>
      </c>
      <c r="Q109" s="198"/>
      <c r="R109" s="199">
        <f>SUM(R110:R123)</f>
        <v>0.0014084499999999999</v>
      </c>
      <c r="S109" s="198"/>
      <c r="T109" s="200">
        <f>SUM(T110:T123)</f>
        <v>0.14063200000000001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80</v>
      </c>
      <c r="AT109" s="202" t="s">
        <v>71</v>
      </c>
      <c r="AU109" s="202" t="s">
        <v>80</v>
      </c>
      <c r="AY109" s="201" t="s">
        <v>188</v>
      </c>
      <c r="BK109" s="203">
        <f>SUM(BK110:BK123)</f>
        <v>0</v>
      </c>
    </row>
    <row r="110" s="2" customFormat="1" ht="24.15" customHeight="1">
      <c r="A110" s="40"/>
      <c r="B110" s="41"/>
      <c r="C110" s="206" t="s">
        <v>196</v>
      </c>
      <c r="D110" s="206" t="s">
        <v>191</v>
      </c>
      <c r="E110" s="207" t="s">
        <v>232</v>
      </c>
      <c r="F110" s="208" t="s">
        <v>233</v>
      </c>
      <c r="G110" s="209" t="s">
        <v>194</v>
      </c>
      <c r="H110" s="210">
        <v>35.158000000000001</v>
      </c>
      <c r="I110" s="211"/>
      <c r="J110" s="212">
        <f>ROUND(I110*H110,2)</f>
        <v>0</v>
      </c>
      <c r="K110" s="208" t="s">
        <v>749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0.0040000000000000001</v>
      </c>
      <c r="T110" s="216">
        <f>S110*H110</f>
        <v>0.14063200000000001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196</v>
      </c>
      <c r="AT110" s="217" t="s">
        <v>191</v>
      </c>
      <c r="AU110" s="217" t="s">
        <v>82</v>
      </c>
      <c r="AY110" s="19" t="s">
        <v>188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196</v>
      </c>
      <c r="BM110" s="217" t="s">
        <v>1007</v>
      </c>
    </row>
    <row r="111" s="2" customFormat="1">
      <c r="A111" s="40"/>
      <c r="B111" s="41"/>
      <c r="C111" s="42"/>
      <c r="D111" s="219" t="s">
        <v>198</v>
      </c>
      <c r="E111" s="42"/>
      <c r="F111" s="220" t="s">
        <v>751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198</v>
      </c>
      <c r="AU111" s="19" t="s">
        <v>82</v>
      </c>
    </row>
    <row r="112" s="13" customFormat="1">
      <c r="A112" s="13"/>
      <c r="B112" s="224"/>
      <c r="C112" s="225"/>
      <c r="D112" s="226" t="s">
        <v>200</v>
      </c>
      <c r="E112" s="227" t="s">
        <v>19</v>
      </c>
      <c r="F112" s="228" t="s">
        <v>857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200</v>
      </c>
      <c r="AU112" s="234" t="s">
        <v>82</v>
      </c>
      <c r="AV112" s="13" t="s">
        <v>80</v>
      </c>
      <c r="AW112" s="13" t="s">
        <v>33</v>
      </c>
      <c r="AX112" s="13" t="s">
        <v>72</v>
      </c>
      <c r="AY112" s="234" t="s">
        <v>188</v>
      </c>
    </row>
    <row r="113" s="14" customFormat="1">
      <c r="A113" s="14"/>
      <c r="B113" s="235"/>
      <c r="C113" s="236"/>
      <c r="D113" s="226" t="s">
        <v>200</v>
      </c>
      <c r="E113" s="237" t="s">
        <v>19</v>
      </c>
      <c r="F113" s="238" t="s">
        <v>1003</v>
      </c>
      <c r="G113" s="236"/>
      <c r="H113" s="239">
        <v>39.997999999999998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200</v>
      </c>
      <c r="AU113" s="245" t="s">
        <v>82</v>
      </c>
      <c r="AV113" s="14" t="s">
        <v>82</v>
      </c>
      <c r="AW113" s="14" t="s">
        <v>33</v>
      </c>
      <c r="AX113" s="14" t="s">
        <v>72</v>
      </c>
      <c r="AY113" s="245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859</v>
      </c>
      <c r="G114" s="236"/>
      <c r="H114" s="239">
        <v>-4.7300000000000004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4" customFormat="1">
      <c r="A115" s="14"/>
      <c r="B115" s="235"/>
      <c r="C115" s="236"/>
      <c r="D115" s="226" t="s">
        <v>200</v>
      </c>
      <c r="E115" s="237" t="s">
        <v>19</v>
      </c>
      <c r="F115" s="238" t="s">
        <v>860</v>
      </c>
      <c r="G115" s="236"/>
      <c r="H115" s="239">
        <v>1.69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200</v>
      </c>
      <c r="AU115" s="245" t="s">
        <v>82</v>
      </c>
      <c r="AV115" s="14" t="s">
        <v>82</v>
      </c>
      <c r="AW115" s="14" t="s">
        <v>33</v>
      </c>
      <c r="AX115" s="14" t="s">
        <v>72</v>
      </c>
      <c r="AY115" s="245" t="s">
        <v>188</v>
      </c>
    </row>
    <row r="116" s="14" customFormat="1">
      <c r="A116" s="14"/>
      <c r="B116" s="235"/>
      <c r="C116" s="236"/>
      <c r="D116" s="226" t="s">
        <v>200</v>
      </c>
      <c r="E116" s="237" t="s">
        <v>19</v>
      </c>
      <c r="F116" s="238" t="s">
        <v>861</v>
      </c>
      <c r="G116" s="236"/>
      <c r="H116" s="239">
        <v>-1.8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200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188</v>
      </c>
    </row>
    <row r="117" s="15" customFormat="1">
      <c r="A117" s="15"/>
      <c r="B117" s="246"/>
      <c r="C117" s="247"/>
      <c r="D117" s="226" t="s">
        <v>200</v>
      </c>
      <c r="E117" s="248" t="s">
        <v>19</v>
      </c>
      <c r="F117" s="249" t="s">
        <v>206</v>
      </c>
      <c r="G117" s="247"/>
      <c r="H117" s="250">
        <v>35.158000000000001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200</v>
      </c>
      <c r="AU117" s="256" t="s">
        <v>82</v>
      </c>
      <c r="AV117" s="15" t="s">
        <v>196</v>
      </c>
      <c r="AW117" s="15" t="s">
        <v>33</v>
      </c>
      <c r="AX117" s="15" t="s">
        <v>80</v>
      </c>
      <c r="AY117" s="256" t="s">
        <v>188</v>
      </c>
    </row>
    <row r="118" s="2" customFormat="1" ht="24.15" customHeight="1">
      <c r="A118" s="40"/>
      <c r="B118" s="41"/>
      <c r="C118" s="206" t="s">
        <v>231</v>
      </c>
      <c r="D118" s="206" t="s">
        <v>191</v>
      </c>
      <c r="E118" s="207" t="s">
        <v>242</v>
      </c>
      <c r="F118" s="208" t="s">
        <v>243</v>
      </c>
      <c r="G118" s="209" t="s">
        <v>194</v>
      </c>
      <c r="H118" s="210">
        <v>8.2850000000000001</v>
      </c>
      <c r="I118" s="211"/>
      <c r="J118" s="212">
        <f>ROUND(I118*H118,2)</f>
        <v>0</v>
      </c>
      <c r="K118" s="208" t="s">
        <v>749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0.00012999999999999999</v>
      </c>
      <c r="R118" s="215">
        <f>Q118*H118</f>
        <v>0.00107705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196</v>
      </c>
      <c r="AT118" s="217" t="s">
        <v>191</v>
      </c>
      <c r="AU118" s="217" t="s">
        <v>82</v>
      </c>
      <c r="AY118" s="19" t="s">
        <v>188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196</v>
      </c>
      <c r="BM118" s="217" t="s">
        <v>1008</v>
      </c>
    </row>
    <row r="119" s="2" customFormat="1">
      <c r="A119" s="40"/>
      <c r="B119" s="41"/>
      <c r="C119" s="42"/>
      <c r="D119" s="219" t="s">
        <v>198</v>
      </c>
      <c r="E119" s="42"/>
      <c r="F119" s="220" t="s">
        <v>756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198</v>
      </c>
      <c r="AU119" s="19" t="s">
        <v>82</v>
      </c>
    </row>
    <row r="120" s="14" customFormat="1">
      <c r="A120" s="14"/>
      <c r="B120" s="235"/>
      <c r="C120" s="236"/>
      <c r="D120" s="226" t="s">
        <v>200</v>
      </c>
      <c r="E120" s="237" t="s">
        <v>19</v>
      </c>
      <c r="F120" s="238" t="s">
        <v>1009</v>
      </c>
      <c r="G120" s="236"/>
      <c r="H120" s="239">
        <v>8.2850000000000001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200</v>
      </c>
      <c r="AU120" s="245" t="s">
        <v>82</v>
      </c>
      <c r="AV120" s="14" t="s">
        <v>82</v>
      </c>
      <c r="AW120" s="14" t="s">
        <v>33</v>
      </c>
      <c r="AX120" s="14" t="s">
        <v>80</v>
      </c>
      <c r="AY120" s="245" t="s">
        <v>188</v>
      </c>
    </row>
    <row r="121" s="2" customFormat="1" ht="24.15" customHeight="1">
      <c r="A121" s="40"/>
      <c r="B121" s="41"/>
      <c r="C121" s="206" t="s">
        <v>189</v>
      </c>
      <c r="D121" s="206" t="s">
        <v>191</v>
      </c>
      <c r="E121" s="207" t="s">
        <v>251</v>
      </c>
      <c r="F121" s="208" t="s">
        <v>252</v>
      </c>
      <c r="G121" s="209" t="s">
        <v>194</v>
      </c>
      <c r="H121" s="210">
        <v>8.2850000000000001</v>
      </c>
      <c r="I121" s="211"/>
      <c r="J121" s="212">
        <f>ROUND(I121*H121,2)</f>
        <v>0</v>
      </c>
      <c r="K121" s="208" t="s">
        <v>749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4.0000000000000003E-05</v>
      </c>
      <c r="R121" s="215">
        <f>Q121*H121</f>
        <v>0.00033140000000000003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196</v>
      </c>
      <c r="AT121" s="217" t="s">
        <v>191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1010</v>
      </c>
    </row>
    <row r="122" s="2" customFormat="1">
      <c r="A122" s="40"/>
      <c r="B122" s="41"/>
      <c r="C122" s="42"/>
      <c r="D122" s="219" t="s">
        <v>198</v>
      </c>
      <c r="E122" s="42"/>
      <c r="F122" s="220" t="s">
        <v>760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198</v>
      </c>
      <c r="AU122" s="19" t="s">
        <v>82</v>
      </c>
    </row>
    <row r="123" s="14" customFormat="1">
      <c r="A123" s="14"/>
      <c r="B123" s="235"/>
      <c r="C123" s="236"/>
      <c r="D123" s="226" t="s">
        <v>200</v>
      </c>
      <c r="E123" s="237" t="s">
        <v>19</v>
      </c>
      <c r="F123" s="238" t="s">
        <v>1011</v>
      </c>
      <c r="G123" s="236"/>
      <c r="H123" s="239">
        <v>8.2850000000000001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200</v>
      </c>
      <c r="AU123" s="245" t="s">
        <v>82</v>
      </c>
      <c r="AV123" s="14" t="s">
        <v>82</v>
      </c>
      <c r="AW123" s="14" t="s">
        <v>33</v>
      </c>
      <c r="AX123" s="14" t="s">
        <v>80</v>
      </c>
      <c r="AY123" s="245" t="s">
        <v>188</v>
      </c>
    </row>
    <row r="124" s="12" customFormat="1" ht="22.8" customHeight="1">
      <c r="A124" s="12"/>
      <c r="B124" s="190"/>
      <c r="C124" s="191"/>
      <c r="D124" s="192" t="s">
        <v>71</v>
      </c>
      <c r="E124" s="204" t="s">
        <v>256</v>
      </c>
      <c r="F124" s="204" t="s">
        <v>257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SUM(P125:P135)</f>
        <v>0</v>
      </c>
      <c r="Q124" s="198"/>
      <c r="R124" s="199">
        <f>SUM(R125:R135)</f>
        <v>0</v>
      </c>
      <c r="S124" s="198"/>
      <c r="T124" s="200">
        <f>SUM(T125:T135)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80</v>
      </c>
      <c r="AT124" s="202" t="s">
        <v>71</v>
      </c>
      <c r="AU124" s="202" t="s">
        <v>80</v>
      </c>
      <c r="AY124" s="201" t="s">
        <v>188</v>
      </c>
      <c r="BK124" s="203">
        <f>SUM(BK125:BK135)</f>
        <v>0</v>
      </c>
    </row>
    <row r="125" s="2" customFormat="1" ht="16.5" customHeight="1">
      <c r="A125" s="40"/>
      <c r="B125" s="41"/>
      <c r="C125" s="206" t="s">
        <v>241</v>
      </c>
      <c r="D125" s="206" t="s">
        <v>191</v>
      </c>
      <c r="E125" s="207" t="s">
        <v>258</v>
      </c>
      <c r="F125" s="208" t="s">
        <v>259</v>
      </c>
      <c r="G125" s="209" t="s">
        <v>260</v>
      </c>
      <c r="H125" s="210">
        <v>0.20000000000000001</v>
      </c>
      <c r="I125" s="211"/>
      <c r="J125" s="212">
        <f>ROUND(I125*H125,2)</f>
        <v>0</v>
      </c>
      <c r="K125" s="208" t="s">
        <v>749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196</v>
      </c>
      <c r="AT125" s="217" t="s">
        <v>191</v>
      </c>
      <c r="AU125" s="217" t="s">
        <v>82</v>
      </c>
      <c r="AY125" s="19" t="s">
        <v>188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196</v>
      </c>
      <c r="BM125" s="217" t="s">
        <v>1012</v>
      </c>
    </row>
    <row r="126" s="2" customFormat="1">
      <c r="A126" s="40"/>
      <c r="B126" s="41"/>
      <c r="C126" s="42"/>
      <c r="D126" s="219" t="s">
        <v>198</v>
      </c>
      <c r="E126" s="42"/>
      <c r="F126" s="220" t="s">
        <v>763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198</v>
      </c>
      <c r="AU126" s="19" t="s">
        <v>82</v>
      </c>
    </row>
    <row r="127" s="2" customFormat="1" ht="24.15" customHeight="1">
      <c r="A127" s="40"/>
      <c r="B127" s="41"/>
      <c r="C127" s="206" t="s">
        <v>250</v>
      </c>
      <c r="D127" s="206" t="s">
        <v>191</v>
      </c>
      <c r="E127" s="207" t="s">
        <v>263</v>
      </c>
      <c r="F127" s="208" t="s">
        <v>264</v>
      </c>
      <c r="G127" s="209" t="s">
        <v>260</v>
      </c>
      <c r="H127" s="210">
        <v>0.20000000000000001</v>
      </c>
      <c r="I127" s="211"/>
      <c r="J127" s="212">
        <f>ROUND(I127*H127,2)</f>
        <v>0</v>
      </c>
      <c r="K127" s="208" t="s">
        <v>749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196</v>
      </c>
      <c r="AT127" s="217" t="s">
        <v>191</v>
      </c>
      <c r="AU127" s="217" t="s">
        <v>82</v>
      </c>
      <c r="AY127" s="19" t="s">
        <v>188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196</v>
      </c>
      <c r="BM127" s="217" t="s">
        <v>1013</v>
      </c>
    </row>
    <row r="128" s="2" customFormat="1">
      <c r="A128" s="40"/>
      <c r="B128" s="41"/>
      <c r="C128" s="42"/>
      <c r="D128" s="219" t="s">
        <v>198</v>
      </c>
      <c r="E128" s="42"/>
      <c r="F128" s="220" t="s">
        <v>765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198</v>
      </c>
      <c r="AU128" s="19" t="s">
        <v>82</v>
      </c>
    </row>
    <row r="129" s="2" customFormat="1" ht="21.75" customHeight="1">
      <c r="A129" s="40"/>
      <c r="B129" s="41"/>
      <c r="C129" s="206" t="s">
        <v>229</v>
      </c>
      <c r="D129" s="206" t="s">
        <v>191</v>
      </c>
      <c r="E129" s="207" t="s">
        <v>267</v>
      </c>
      <c r="F129" s="208" t="s">
        <v>268</v>
      </c>
      <c r="G129" s="209" t="s">
        <v>260</v>
      </c>
      <c r="H129" s="210">
        <v>0.20000000000000001</v>
      </c>
      <c r="I129" s="211"/>
      <c r="J129" s="212">
        <f>ROUND(I129*H129,2)</f>
        <v>0</v>
      </c>
      <c r="K129" s="208" t="s">
        <v>749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196</v>
      </c>
      <c r="AT129" s="217" t="s">
        <v>191</v>
      </c>
      <c r="AU129" s="217" t="s">
        <v>82</v>
      </c>
      <c r="AY129" s="19" t="s">
        <v>188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196</v>
      </c>
      <c r="BM129" s="217" t="s">
        <v>1014</v>
      </c>
    </row>
    <row r="130" s="2" customFormat="1">
      <c r="A130" s="40"/>
      <c r="B130" s="41"/>
      <c r="C130" s="42"/>
      <c r="D130" s="219" t="s">
        <v>198</v>
      </c>
      <c r="E130" s="42"/>
      <c r="F130" s="220" t="s">
        <v>767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198</v>
      </c>
      <c r="AU130" s="19" t="s">
        <v>82</v>
      </c>
    </row>
    <row r="131" s="2" customFormat="1" ht="24.15" customHeight="1">
      <c r="A131" s="40"/>
      <c r="B131" s="41"/>
      <c r="C131" s="206" t="s">
        <v>107</v>
      </c>
      <c r="D131" s="206" t="s">
        <v>191</v>
      </c>
      <c r="E131" s="207" t="s">
        <v>271</v>
      </c>
      <c r="F131" s="208" t="s">
        <v>272</v>
      </c>
      <c r="G131" s="209" t="s">
        <v>260</v>
      </c>
      <c r="H131" s="210">
        <v>1.2</v>
      </c>
      <c r="I131" s="211"/>
      <c r="J131" s="212">
        <f>ROUND(I131*H131,2)</f>
        <v>0</v>
      </c>
      <c r="K131" s="208" t="s">
        <v>749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1015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769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4" customFormat="1">
      <c r="A133" s="14"/>
      <c r="B133" s="235"/>
      <c r="C133" s="236"/>
      <c r="D133" s="226" t="s">
        <v>200</v>
      </c>
      <c r="E133" s="237" t="s">
        <v>19</v>
      </c>
      <c r="F133" s="238" t="s">
        <v>1016</v>
      </c>
      <c r="G133" s="236"/>
      <c r="H133" s="239">
        <v>1.2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200</v>
      </c>
      <c r="AU133" s="245" t="s">
        <v>82</v>
      </c>
      <c r="AV133" s="14" t="s">
        <v>82</v>
      </c>
      <c r="AW133" s="14" t="s">
        <v>33</v>
      </c>
      <c r="AX133" s="14" t="s">
        <v>80</v>
      </c>
      <c r="AY133" s="245" t="s">
        <v>188</v>
      </c>
    </row>
    <row r="134" s="2" customFormat="1" ht="24.15" customHeight="1">
      <c r="A134" s="40"/>
      <c r="B134" s="41"/>
      <c r="C134" s="206" t="s">
        <v>110</v>
      </c>
      <c r="D134" s="206" t="s">
        <v>191</v>
      </c>
      <c r="E134" s="207" t="s">
        <v>276</v>
      </c>
      <c r="F134" s="208" t="s">
        <v>277</v>
      </c>
      <c r="G134" s="209" t="s">
        <v>260</v>
      </c>
      <c r="H134" s="210">
        <v>0.20000000000000001</v>
      </c>
      <c r="I134" s="211"/>
      <c r="J134" s="212">
        <f>ROUND(I134*H134,2)</f>
        <v>0</v>
      </c>
      <c r="K134" s="208" t="s">
        <v>749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196</v>
      </c>
      <c r="AT134" s="217" t="s">
        <v>191</v>
      </c>
      <c r="AU134" s="217" t="s">
        <v>82</v>
      </c>
      <c r="AY134" s="19" t="s">
        <v>188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196</v>
      </c>
      <c r="BM134" s="217" t="s">
        <v>1017</v>
      </c>
    </row>
    <row r="135" s="2" customFormat="1">
      <c r="A135" s="40"/>
      <c r="B135" s="41"/>
      <c r="C135" s="42"/>
      <c r="D135" s="219" t="s">
        <v>198</v>
      </c>
      <c r="E135" s="42"/>
      <c r="F135" s="220" t="s">
        <v>772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198</v>
      </c>
      <c r="AU135" s="19" t="s">
        <v>82</v>
      </c>
    </row>
    <row r="136" s="12" customFormat="1" ht="22.8" customHeight="1">
      <c r="A136" s="12"/>
      <c r="B136" s="190"/>
      <c r="C136" s="191"/>
      <c r="D136" s="192" t="s">
        <v>71</v>
      </c>
      <c r="E136" s="204" t="s">
        <v>280</v>
      </c>
      <c r="F136" s="204" t="s">
        <v>281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SUM(P137:P138)</f>
        <v>0</v>
      </c>
      <c r="Q136" s="198"/>
      <c r="R136" s="199">
        <f>SUM(R137:R138)</f>
        <v>0</v>
      </c>
      <c r="S136" s="198"/>
      <c r="T136" s="20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80</v>
      </c>
      <c r="AT136" s="202" t="s">
        <v>71</v>
      </c>
      <c r="AU136" s="202" t="s">
        <v>80</v>
      </c>
      <c r="AY136" s="201" t="s">
        <v>188</v>
      </c>
      <c r="BK136" s="203">
        <f>SUM(BK137:BK138)</f>
        <v>0</v>
      </c>
    </row>
    <row r="137" s="2" customFormat="1" ht="33" customHeight="1">
      <c r="A137" s="40"/>
      <c r="B137" s="41"/>
      <c r="C137" s="206" t="s">
        <v>113</v>
      </c>
      <c r="D137" s="206" t="s">
        <v>191</v>
      </c>
      <c r="E137" s="207" t="s">
        <v>282</v>
      </c>
      <c r="F137" s="208" t="s">
        <v>283</v>
      </c>
      <c r="G137" s="209" t="s">
        <v>260</v>
      </c>
      <c r="H137" s="210">
        <v>0.25900000000000001</v>
      </c>
      <c r="I137" s="211"/>
      <c r="J137" s="212">
        <f>ROUND(I137*H137,2)</f>
        <v>0</v>
      </c>
      <c r="K137" s="208" t="s">
        <v>749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196</v>
      </c>
      <c r="AT137" s="217" t="s">
        <v>191</v>
      </c>
      <c r="AU137" s="217" t="s">
        <v>82</v>
      </c>
      <c r="AY137" s="19" t="s">
        <v>188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196</v>
      </c>
      <c r="BM137" s="217" t="s">
        <v>1018</v>
      </c>
    </row>
    <row r="138" s="2" customFormat="1">
      <c r="A138" s="40"/>
      <c r="B138" s="41"/>
      <c r="C138" s="42"/>
      <c r="D138" s="219" t="s">
        <v>198</v>
      </c>
      <c r="E138" s="42"/>
      <c r="F138" s="220" t="s">
        <v>774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198</v>
      </c>
      <c r="AU138" s="19" t="s">
        <v>82</v>
      </c>
    </row>
    <row r="139" s="12" customFormat="1" ht="25.92" customHeight="1">
      <c r="A139" s="12"/>
      <c r="B139" s="190"/>
      <c r="C139" s="191"/>
      <c r="D139" s="192" t="s">
        <v>71</v>
      </c>
      <c r="E139" s="193" t="s">
        <v>286</v>
      </c>
      <c r="F139" s="193" t="s">
        <v>287</v>
      </c>
      <c r="G139" s="191"/>
      <c r="H139" s="191"/>
      <c r="I139" s="194"/>
      <c r="J139" s="195">
        <f>BK139</f>
        <v>0</v>
      </c>
      <c r="K139" s="191"/>
      <c r="L139" s="196"/>
      <c r="M139" s="197"/>
      <c r="N139" s="198"/>
      <c r="O139" s="198"/>
      <c r="P139" s="199">
        <f>P140+P146+P161+P195+P206</f>
        <v>0</v>
      </c>
      <c r="Q139" s="198"/>
      <c r="R139" s="199">
        <f>R140+R146+R161+R195+R206</f>
        <v>0.31898675999999998</v>
      </c>
      <c r="S139" s="198"/>
      <c r="T139" s="200">
        <f>T140+T146+T161+T195+T206</f>
        <v>0.059519520000000006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82</v>
      </c>
      <c r="AT139" s="202" t="s">
        <v>71</v>
      </c>
      <c r="AU139" s="202" t="s">
        <v>72</v>
      </c>
      <c r="AY139" s="201" t="s">
        <v>188</v>
      </c>
      <c r="BK139" s="203">
        <f>BK140+BK146+BK161+BK195+BK206</f>
        <v>0</v>
      </c>
    </row>
    <row r="140" s="12" customFormat="1" ht="22.8" customHeight="1">
      <c r="A140" s="12"/>
      <c r="B140" s="190"/>
      <c r="C140" s="191"/>
      <c r="D140" s="192" t="s">
        <v>71</v>
      </c>
      <c r="E140" s="204" t="s">
        <v>288</v>
      </c>
      <c r="F140" s="204" t="s">
        <v>289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SUM(P141:P145)</f>
        <v>0</v>
      </c>
      <c r="Q140" s="198"/>
      <c r="R140" s="199">
        <f>SUM(R141:R145)</f>
        <v>0.10107700000000001</v>
      </c>
      <c r="S140" s="198"/>
      <c r="T140" s="200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82</v>
      </c>
      <c r="AT140" s="202" t="s">
        <v>71</v>
      </c>
      <c r="AU140" s="202" t="s">
        <v>80</v>
      </c>
      <c r="AY140" s="201" t="s">
        <v>188</v>
      </c>
      <c r="BK140" s="203">
        <f>SUM(BK141:BK145)</f>
        <v>0</v>
      </c>
    </row>
    <row r="141" s="2" customFormat="1" ht="24.15" customHeight="1">
      <c r="A141" s="40"/>
      <c r="B141" s="41"/>
      <c r="C141" s="206" t="s">
        <v>116</v>
      </c>
      <c r="D141" s="206" t="s">
        <v>191</v>
      </c>
      <c r="E141" s="207" t="s">
        <v>290</v>
      </c>
      <c r="F141" s="208" t="s">
        <v>291</v>
      </c>
      <c r="G141" s="209" t="s">
        <v>194</v>
      </c>
      <c r="H141" s="210">
        <v>8.2850000000000001</v>
      </c>
      <c r="I141" s="211"/>
      <c r="J141" s="212">
        <f>ROUND(I141*H141,2)</f>
        <v>0</v>
      </c>
      <c r="K141" s="208" t="s">
        <v>749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0.012200000000000001</v>
      </c>
      <c r="R141" s="215">
        <f>Q141*H141</f>
        <v>0.10107700000000001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124</v>
      </c>
      <c r="AT141" s="217" t="s">
        <v>191</v>
      </c>
      <c r="AU141" s="217" t="s">
        <v>82</v>
      </c>
      <c r="AY141" s="19" t="s">
        <v>188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124</v>
      </c>
      <c r="BM141" s="217" t="s">
        <v>1019</v>
      </c>
    </row>
    <row r="142" s="2" customFormat="1">
      <c r="A142" s="40"/>
      <c r="B142" s="41"/>
      <c r="C142" s="42"/>
      <c r="D142" s="219" t="s">
        <v>198</v>
      </c>
      <c r="E142" s="42"/>
      <c r="F142" s="220" t="s">
        <v>776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198</v>
      </c>
      <c r="AU142" s="19" t="s">
        <v>82</v>
      </c>
    </row>
    <row r="143" s="14" customFormat="1">
      <c r="A143" s="14"/>
      <c r="B143" s="235"/>
      <c r="C143" s="236"/>
      <c r="D143" s="226" t="s">
        <v>200</v>
      </c>
      <c r="E143" s="237" t="s">
        <v>19</v>
      </c>
      <c r="F143" s="238" t="s">
        <v>1009</v>
      </c>
      <c r="G143" s="236"/>
      <c r="H143" s="239">
        <v>8.2850000000000001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200</v>
      </c>
      <c r="AU143" s="245" t="s">
        <v>82</v>
      </c>
      <c r="AV143" s="14" t="s">
        <v>82</v>
      </c>
      <c r="AW143" s="14" t="s">
        <v>33</v>
      </c>
      <c r="AX143" s="14" t="s">
        <v>80</v>
      </c>
      <c r="AY143" s="245" t="s">
        <v>188</v>
      </c>
    </row>
    <row r="144" s="2" customFormat="1" ht="24.15" customHeight="1">
      <c r="A144" s="40"/>
      <c r="B144" s="41"/>
      <c r="C144" s="206" t="s">
        <v>119</v>
      </c>
      <c r="D144" s="206" t="s">
        <v>191</v>
      </c>
      <c r="E144" s="207" t="s">
        <v>305</v>
      </c>
      <c r="F144" s="208" t="s">
        <v>306</v>
      </c>
      <c r="G144" s="209" t="s">
        <v>307</v>
      </c>
      <c r="H144" s="267"/>
      <c r="I144" s="211"/>
      <c r="J144" s="212">
        <f>ROUND(I144*H144,2)</f>
        <v>0</v>
      </c>
      <c r="K144" s="208" t="s">
        <v>749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124</v>
      </c>
      <c r="AT144" s="217" t="s">
        <v>191</v>
      </c>
      <c r="AU144" s="217" t="s">
        <v>82</v>
      </c>
      <c r="AY144" s="19" t="s">
        <v>188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124</v>
      </c>
      <c r="BM144" s="217" t="s">
        <v>1020</v>
      </c>
    </row>
    <row r="145" s="2" customFormat="1">
      <c r="A145" s="40"/>
      <c r="B145" s="41"/>
      <c r="C145" s="42"/>
      <c r="D145" s="219" t="s">
        <v>198</v>
      </c>
      <c r="E145" s="42"/>
      <c r="F145" s="220" t="s">
        <v>778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198</v>
      </c>
      <c r="AU145" s="19" t="s">
        <v>82</v>
      </c>
    </row>
    <row r="146" s="12" customFormat="1" ht="22.8" customHeight="1">
      <c r="A146" s="12"/>
      <c r="B146" s="190"/>
      <c r="C146" s="191"/>
      <c r="D146" s="192" t="s">
        <v>71</v>
      </c>
      <c r="E146" s="204" t="s">
        <v>310</v>
      </c>
      <c r="F146" s="204" t="s">
        <v>311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SUM(P147:P160)</f>
        <v>0</v>
      </c>
      <c r="Q146" s="198"/>
      <c r="R146" s="199">
        <f>SUM(R147:R160)</f>
        <v>0.02085</v>
      </c>
      <c r="S146" s="198"/>
      <c r="T146" s="200">
        <f>SUM(T147:T160)</f>
        <v>0.0258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82</v>
      </c>
      <c r="AT146" s="202" t="s">
        <v>71</v>
      </c>
      <c r="AU146" s="202" t="s">
        <v>80</v>
      </c>
      <c r="AY146" s="201" t="s">
        <v>188</v>
      </c>
      <c r="BK146" s="203">
        <f>SUM(BK147:BK160)</f>
        <v>0</v>
      </c>
    </row>
    <row r="147" s="2" customFormat="1" ht="16.5" customHeight="1">
      <c r="A147" s="40"/>
      <c r="B147" s="41"/>
      <c r="C147" s="206" t="s">
        <v>8</v>
      </c>
      <c r="D147" s="206" t="s">
        <v>191</v>
      </c>
      <c r="E147" s="207" t="s">
        <v>312</v>
      </c>
      <c r="F147" s="208" t="s">
        <v>313</v>
      </c>
      <c r="G147" s="209" t="s">
        <v>296</v>
      </c>
      <c r="H147" s="210">
        <v>1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0.0018</v>
      </c>
      <c r="T147" s="216">
        <f>S147*H147</f>
        <v>0.0018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124</v>
      </c>
      <c r="AT147" s="217" t="s">
        <v>191</v>
      </c>
      <c r="AU147" s="217" t="s">
        <v>82</v>
      </c>
      <c r="AY147" s="19" t="s">
        <v>188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124</v>
      </c>
      <c r="BM147" s="217" t="s">
        <v>1021</v>
      </c>
    </row>
    <row r="148" s="2" customFormat="1" ht="24.15" customHeight="1">
      <c r="A148" s="40"/>
      <c r="B148" s="41"/>
      <c r="C148" s="206" t="s">
        <v>124</v>
      </c>
      <c r="D148" s="206" t="s">
        <v>191</v>
      </c>
      <c r="E148" s="207" t="s">
        <v>316</v>
      </c>
      <c r="F148" s="208" t="s">
        <v>317</v>
      </c>
      <c r="G148" s="209" t="s">
        <v>296</v>
      </c>
      <c r="H148" s="210">
        <v>1</v>
      </c>
      <c r="I148" s="211"/>
      <c r="J148" s="212">
        <f>ROUND(I148*H148,2)</f>
        <v>0</v>
      </c>
      <c r="K148" s="208" t="s">
        <v>749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0.024</v>
      </c>
      <c r="T148" s="216">
        <f>S148*H148</f>
        <v>0.024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124</v>
      </c>
      <c r="AT148" s="217" t="s">
        <v>191</v>
      </c>
      <c r="AU148" s="217" t="s">
        <v>82</v>
      </c>
      <c r="AY148" s="19" t="s">
        <v>188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124</v>
      </c>
      <c r="BM148" s="217" t="s">
        <v>1022</v>
      </c>
    </row>
    <row r="149" s="2" customFormat="1">
      <c r="A149" s="40"/>
      <c r="B149" s="41"/>
      <c r="C149" s="42"/>
      <c r="D149" s="219" t="s">
        <v>198</v>
      </c>
      <c r="E149" s="42"/>
      <c r="F149" s="220" t="s">
        <v>781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198</v>
      </c>
      <c r="AU149" s="19" t="s">
        <v>82</v>
      </c>
    </row>
    <row r="150" s="2" customFormat="1" ht="24.15" customHeight="1">
      <c r="A150" s="40"/>
      <c r="B150" s="41"/>
      <c r="C150" s="206" t="s">
        <v>127</v>
      </c>
      <c r="D150" s="206" t="s">
        <v>191</v>
      </c>
      <c r="E150" s="207" t="s">
        <v>591</v>
      </c>
      <c r="F150" s="208" t="s">
        <v>592</v>
      </c>
      <c r="G150" s="209" t="s">
        <v>296</v>
      </c>
      <c r="H150" s="210">
        <v>1</v>
      </c>
      <c r="I150" s="211"/>
      <c r="J150" s="212">
        <f>ROUND(I150*H150,2)</f>
        <v>0</v>
      </c>
      <c r="K150" s="208" t="s">
        <v>195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124</v>
      </c>
      <c r="AT150" s="217" t="s">
        <v>191</v>
      </c>
      <c r="AU150" s="217" t="s">
        <v>82</v>
      </c>
      <c r="AY150" s="19" t="s">
        <v>188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124</v>
      </c>
      <c r="BM150" s="217" t="s">
        <v>1023</v>
      </c>
    </row>
    <row r="151" s="2" customFormat="1">
      <c r="A151" s="40"/>
      <c r="B151" s="41"/>
      <c r="C151" s="42"/>
      <c r="D151" s="219" t="s">
        <v>198</v>
      </c>
      <c r="E151" s="42"/>
      <c r="F151" s="220" t="s">
        <v>594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198</v>
      </c>
      <c r="AU151" s="19" t="s">
        <v>82</v>
      </c>
    </row>
    <row r="152" s="2" customFormat="1" ht="16.5" customHeight="1">
      <c r="A152" s="40"/>
      <c r="B152" s="41"/>
      <c r="C152" s="257" t="s">
        <v>130</v>
      </c>
      <c r="D152" s="257" t="s">
        <v>300</v>
      </c>
      <c r="E152" s="258" t="s">
        <v>324</v>
      </c>
      <c r="F152" s="259" t="s">
        <v>325</v>
      </c>
      <c r="G152" s="260" t="s">
        <v>296</v>
      </c>
      <c r="H152" s="261">
        <v>1</v>
      </c>
      <c r="I152" s="262"/>
      <c r="J152" s="263">
        <f>ROUND(I152*H152,2)</f>
        <v>0</v>
      </c>
      <c r="K152" s="259" t="s">
        <v>749</v>
      </c>
      <c r="L152" s="264"/>
      <c r="M152" s="265" t="s">
        <v>19</v>
      </c>
      <c r="N152" s="266" t="s">
        <v>43</v>
      </c>
      <c r="O152" s="86"/>
      <c r="P152" s="215">
        <f>O152*H152</f>
        <v>0</v>
      </c>
      <c r="Q152" s="215">
        <v>0.0195</v>
      </c>
      <c r="R152" s="215">
        <f>Q152*H152</f>
        <v>0.0195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303</v>
      </c>
      <c r="AT152" s="217" t="s">
        <v>300</v>
      </c>
      <c r="AU152" s="217" t="s">
        <v>82</v>
      </c>
      <c r="AY152" s="19" t="s">
        <v>188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124</v>
      </c>
      <c r="BM152" s="217" t="s">
        <v>1024</v>
      </c>
    </row>
    <row r="153" s="2" customFormat="1" ht="16.5" customHeight="1">
      <c r="A153" s="40"/>
      <c r="B153" s="41"/>
      <c r="C153" s="206" t="s">
        <v>133</v>
      </c>
      <c r="D153" s="206" t="s">
        <v>191</v>
      </c>
      <c r="E153" s="207" t="s">
        <v>327</v>
      </c>
      <c r="F153" s="208" t="s">
        <v>328</v>
      </c>
      <c r="G153" s="209" t="s">
        <v>296</v>
      </c>
      <c r="H153" s="210">
        <v>1</v>
      </c>
      <c r="I153" s="211"/>
      <c r="J153" s="212">
        <f>ROUND(I153*H153,2)</f>
        <v>0</v>
      </c>
      <c r="K153" s="208" t="s">
        <v>749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124</v>
      </c>
      <c r="AT153" s="217" t="s">
        <v>191</v>
      </c>
      <c r="AU153" s="217" t="s">
        <v>82</v>
      </c>
      <c r="AY153" s="19" t="s">
        <v>188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124</v>
      </c>
      <c r="BM153" s="217" t="s">
        <v>1025</v>
      </c>
    </row>
    <row r="154" s="2" customFormat="1">
      <c r="A154" s="40"/>
      <c r="B154" s="41"/>
      <c r="C154" s="42"/>
      <c r="D154" s="219" t="s">
        <v>198</v>
      </c>
      <c r="E154" s="42"/>
      <c r="F154" s="220" t="s">
        <v>785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198</v>
      </c>
      <c r="AU154" s="19" t="s">
        <v>82</v>
      </c>
    </row>
    <row r="155" s="2" customFormat="1" ht="16.5" customHeight="1">
      <c r="A155" s="40"/>
      <c r="B155" s="41"/>
      <c r="C155" s="257" t="s">
        <v>136</v>
      </c>
      <c r="D155" s="257" t="s">
        <v>300</v>
      </c>
      <c r="E155" s="258" t="s">
        <v>331</v>
      </c>
      <c r="F155" s="259" t="s">
        <v>332</v>
      </c>
      <c r="G155" s="260" t="s">
        <v>296</v>
      </c>
      <c r="H155" s="261">
        <v>1</v>
      </c>
      <c r="I155" s="262"/>
      <c r="J155" s="263">
        <f>ROUND(I155*H155,2)</f>
        <v>0</v>
      </c>
      <c r="K155" s="259" t="s">
        <v>19</v>
      </c>
      <c r="L155" s="264"/>
      <c r="M155" s="265" t="s">
        <v>19</v>
      </c>
      <c r="N155" s="266" t="s">
        <v>43</v>
      </c>
      <c r="O155" s="86"/>
      <c r="P155" s="215">
        <f>O155*H155</f>
        <v>0</v>
      </c>
      <c r="Q155" s="215">
        <v>0.0011999999999999999</v>
      </c>
      <c r="R155" s="215">
        <f>Q155*H155</f>
        <v>0.0011999999999999999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303</v>
      </c>
      <c r="AT155" s="217" t="s">
        <v>300</v>
      </c>
      <c r="AU155" s="217" t="s">
        <v>82</v>
      </c>
      <c r="AY155" s="19" t="s">
        <v>188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124</v>
      </c>
      <c r="BM155" s="217" t="s">
        <v>1026</v>
      </c>
    </row>
    <row r="156" s="2" customFormat="1" ht="16.5" customHeight="1">
      <c r="A156" s="40"/>
      <c r="B156" s="41"/>
      <c r="C156" s="206" t="s">
        <v>7</v>
      </c>
      <c r="D156" s="206" t="s">
        <v>191</v>
      </c>
      <c r="E156" s="207" t="s">
        <v>334</v>
      </c>
      <c r="F156" s="208" t="s">
        <v>335</v>
      </c>
      <c r="G156" s="209" t="s">
        <v>296</v>
      </c>
      <c r="H156" s="210">
        <v>1</v>
      </c>
      <c r="I156" s="211"/>
      <c r="J156" s="212">
        <f>ROUND(I156*H156,2)</f>
        <v>0</v>
      </c>
      <c r="K156" s="208" t="s">
        <v>749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124</v>
      </c>
      <c r="AT156" s="217" t="s">
        <v>191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124</v>
      </c>
      <c r="BM156" s="217" t="s">
        <v>1027</v>
      </c>
    </row>
    <row r="157" s="2" customFormat="1">
      <c r="A157" s="40"/>
      <c r="B157" s="41"/>
      <c r="C157" s="42"/>
      <c r="D157" s="219" t="s">
        <v>198</v>
      </c>
      <c r="E157" s="42"/>
      <c r="F157" s="220" t="s">
        <v>788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198</v>
      </c>
      <c r="AU157" s="19" t="s">
        <v>82</v>
      </c>
    </row>
    <row r="158" s="2" customFormat="1" ht="16.5" customHeight="1">
      <c r="A158" s="40"/>
      <c r="B158" s="41"/>
      <c r="C158" s="257" t="s">
        <v>141</v>
      </c>
      <c r="D158" s="257" t="s">
        <v>300</v>
      </c>
      <c r="E158" s="258" t="s">
        <v>339</v>
      </c>
      <c r="F158" s="259" t="s">
        <v>340</v>
      </c>
      <c r="G158" s="260" t="s">
        <v>296</v>
      </c>
      <c r="H158" s="261">
        <v>1</v>
      </c>
      <c r="I158" s="262"/>
      <c r="J158" s="263">
        <f>ROUND(I158*H158,2)</f>
        <v>0</v>
      </c>
      <c r="K158" s="259" t="s">
        <v>749</v>
      </c>
      <c r="L158" s="264"/>
      <c r="M158" s="265" t="s">
        <v>19</v>
      </c>
      <c r="N158" s="266" t="s">
        <v>43</v>
      </c>
      <c r="O158" s="86"/>
      <c r="P158" s="215">
        <f>O158*H158</f>
        <v>0</v>
      </c>
      <c r="Q158" s="215">
        <v>0.00014999999999999999</v>
      </c>
      <c r="R158" s="215">
        <f>Q158*H158</f>
        <v>0.00014999999999999999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303</v>
      </c>
      <c r="AT158" s="217" t="s">
        <v>300</v>
      </c>
      <c r="AU158" s="217" t="s">
        <v>82</v>
      </c>
      <c r="AY158" s="19" t="s">
        <v>188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124</v>
      </c>
      <c r="BM158" s="217" t="s">
        <v>1028</v>
      </c>
    </row>
    <row r="159" s="2" customFormat="1" ht="24.15" customHeight="1">
      <c r="A159" s="40"/>
      <c r="B159" s="41"/>
      <c r="C159" s="206" t="s">
        <v>144</v>
      </c>
      <c r="D159" s="206" t="s">
        <v>191</v>
      </c>
      <c r="E159" s="207" t="s">
        <v>343</v>
      </c>
      <c r="F159" s="208" t="s">
        <v>344</v>
      </c>
      <c r="G159" s="209" t="s">
        <v>307</v>
      </c>
      <c r="H159" s="267"/>
      <c r="I159" s="211"/>
      <c r="J159" s="212">
        <f>ROUND(I159*H159,2)</f>
        <v>0</v>
      </c>
      <c r="K159" s="208" t="s">
        <v>749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124</v>
      </c>
      <c r="AT159" s="217" t="s">
        <v>191</v>
      </c>
      <c r="AU159" s="217" t="s">
        <v>82</v>
      </c>
      <c r="AY159" s="19" t="s">
        <v>188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124</v>
      </c>
      <c r="BM159" s="217" t="s">
        <v>1029</v>
      </c>
    </row>
    <row r="160" s="2" customFormat="1">
      <c r="A160" s="40"/>
      <c r="B160" s="41"/>
      <c r="C160" s="42"/>
      <c r="D160" s="219" t="s">
        <v>198</v>
      </c>
      <c r="E160" s="42"/>
      <c r="F160" s="220" t="s">
        <v>791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198</v>
      </c>
      <c r="AU160" s="19" t="s">
        <v>82</v>
      </c>
    </row>
    <row r="161" s="12" customFormat="1" ht="22.8" customHeight="1">
      <c r="A161" s="12"/>
      <c r="B161" s="190"/>
      <c r="C161" s="191"/>
      <c r="D161" s="192" t="s">
        <v>71</v>
      </c>
      <c r="E161" s="204" t="s">
        <v>347</v>
      </c>
      <c r="F161" s="204" t="s">
        <v>348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SUM(P162:P194)</f>
        <v>0</v>
      </c>
      <c r="Q161" s="198"/>
      <c r="R161" s="199">
        <f>SUM(R162:R194)</f>
        <v>0.14420511999999999</v>
      </c>
      <c r="S161" s="198"/>
      <c r="T161" s="200">
        <f>SUM(T162:T194)</f>
        <v>0.023910500000000001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82</v>
      </c>
      <c r="AT161" s="202" t="s">
        <v>71</v>
      </c>
      <c r="AU161" s="202" t="s">
        <v>80</v>
      </c>
      <c r="AY161" s="201" t="s">
        <v>188</v>
      </c>
      <c r="BK161" s="203">
        <f>SUM(BK162:BK194)</f>
        <v>0</v>
      </c>
    </row>
    <row r="162" s="2" customFormat="1" ht="16.5" customHeight="1">
      <c r="A162" s="40"/>
      <c r="B162" s="41"/>
      <c r="C162" s="206" t="s">
        <v>147</v>
      </c>
      <c r="D162" s="206" t="s">
        <v>191</v>
      </c>
      <c r="E162" s="207" t="s">
        <v>350</v>
      </c>
      <c r="F162" s="208" t="s">
        <v>351</v>
      </c>
      <c r="G162" s="209" t="s">
        <v>194</v>
      </c>
      <c r="H162" s="210">
        <v>8.2850000000000001</v>
      </c>
      <c r="I162" s="211"/>
      <c r="J162" s="212">
        <f>ROUND(I162*H162,2)</f>
        <v>0</v>
      </c>
      <c r="K162" s="208" t="s">
        <v>749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0.0025000000000000001</v>
      </c>
      <c r="T162" s="216">
        <f>S162*H162</f>
        <v>0.020712500000000002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124</v>
      </c>
      <c r="AT162" s="217" t="s">
        <v>191</v>
      </c>
      <c r="AU162" s="217" t="s">
        <v>82</v>
      </c>
      <c r="AY162" s="19" t="s">
        <v>188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124</v>
      </c>
      <c r="BM162" s="217" t="s">
        <v>1030</v>
      </c>
    </row>
    <row r="163" s="2" customFormat="1">
      <c r="A163" s="40"/>
      <c r="B163" s="41"/>
      <c r="C163" s="42"/>
      <c r="D163" s="219" t="s">
        <v>198</v>
      </c>
      <c r="E163" s="42"/>
      <c r="F163" s="220" t="s">
        <v>793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198</v>
      </c>
      <c r="AU163" s="19" t="s">
        <v>82</v>
      </c>
    </row>
    <row r="164" s="14" customFormat="1">
      <c r="A164" s="14"/>
      <c r="B164" s="235"/>
      <c r="C164" s="236"/>
      <c r="D164" s="226" t="s">
        <v>200</v>
      </c>
      <c r="E164" s="237" t="s">
        <v>19</v>
      </c>
      <c r="F164" s="238" t="s">
        <v>1009</v>
      </c>
      <c r="G164" s="236"/>
      <c r="H164" s="239">
        <v>8.2850000000000001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200</v>
      </c>
      <c r="AU164" s="245" t="s">
        <v>82</v>
      </c>
      <c r="AV164" s="14" t="s">
        <v>82</v>
      </c>
      <c r="AW164" s="14" t="s">
        <v>33</v>
      </c>
      <c r="AX164" s="14" t="s">
        <v>80</v>
      </c>
      <c r="AY164" s="245" t="s">
        <v>188</v>
      </c>
    </row>
    <row r="165" s="2" customFormat="1" ht="16.5" customHeight="1">
      <c r="A165" s="40"/>
      <c r="B165" s="41"/>
      <c r="C165" s="206" t="s">
        <v>150</v>
      </c>
      <c r="D165" s="206" t="s">
        <v>191</v>
      </c>
      <c r="E165" s="207" t="s">
        <v>355</v>
      </c>
      <c r="F165" s="208" t="s">
        <v>356</v>
      </c>
      <c r="G165" s="209" t="s">
        <v>357</v>
      </c>
      <c r="H165" s="210">
        <v>10.66</v>
      </c>
      <c r="I165" s="211"/>
      <c r="J165" s="212">
        <f>ROUND(I165*H165,2)</f>
        <v>0</v>
      </c>
      <c r="K165" s="208" t="s">
        <v>749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0.00029999999999999997</v>
      </c>
      <c r="T165" s="216">
        <f>S165*H165</f>
        <v>0.0031979999999999999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124</v>
      </c>
      <c r="AT165" s="217" t="s">
        <v>191</v>
      </c>
      <c r="AU165" s="217" t="s">
        <v>82</v>
      </c>
      <c r="AY165" s="19" t="s">
        <v>188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124</v>
      </c>
      <c r="BM165" s="217" t="s">
        <v>1031</v>
      </c>
    </row>
    <row r="166" s="2" customFormat="1">
      <c r="A166" s="40"/>
      <c r="B166" s="41"/>
      <c r="C166" s="42"/>
      <c r="D166" s="219" t="s">
        <v>198</v>
      </c>
      <c r="E166" s="42"/>
      <c r="F166" s="220" t="s">
        <v>796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198</v>
      </c>
      <c r="AU166" s="19" t="s">
        <v>82</v>
      </c>
    </row>
    <row r="167" s="14" customFormat="1">
      <c r="A167" s="14"/>
      <c r="B167" s="235"/>
      <c r="C167" s="236"/>
      <c r="D167" s="226" t="s">
        <v>200</v>
      </c>
      <c r="E167" s="237" t="s">
        <v>19</v>
      </c>
      <c r="F167" s="238" t="s">
        <v>1032</v>
      </c>
      <c r="G167" s="236"/>
      <c r="H167" s="239">
        <v>10.66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200</v>
      </c>
      <c r="AU167" s="245" t="s">
        <v>82</v>
      </c>
      <c r="AV167" s="14" t="s">
        <v>82</v>
      </c>
      <c r="AW167" s="14" t="s">
        <v>33</v>
      </c>
      <c r="AX167" s="14" t="s">
        <v>80</v>
      </c>
      <c r="AY167" s="245" t="s">
        <v>188</v>
      </c>
    </row>
    <row r="168" s="2" customFormat="1" ht="21.75" customHeight="1">
      <c r="A168" s="40"/>
      <c r="B168" s="41"/>
      <c r="C168" s="206" t="s">
        <v>338</v>
      </c>
      <c r="D168" s="206" t="s">
        <v>191</v>
      </c>
      <c r="E168" s="207" t="s">
        <v>368</v>
      </c>
      <c r="F168" s="208" t="s">
        <v>369</v>
      </c>
      <c r="G168" s="209" t="s">
        <v>194</v>
      </c>
      <c r="H168" s="210">
        <v>8.2850000000000001</v>
      </c>
      <c r="I168" s="211"/>
      <c r="J168" s="212">
        <f>ROUND(I168*H168,2)</f>
        <v>0</v>
      </c>
      <c r="K168" s="208" t="s">
        <v>749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124</v>
      </c>
      <c r="AT168" s="217" t="s">
        <v>191</v>
      </c>
      <c r="AU168" s="217" t="s">
        <v>82</v>
      </c>
      <c r="AY168" s="19" t="s">
        <v>188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124</v>
      </c>
      <c r="BM168" s="217" t="s">
        <v>1033</v>
      </c>
    </row>
    <row r="169" s="2" customFormat="1">
      <c r="A169" s="40"/>
      <c r="B169" s="41"/>
      <c r="C169" s="42"/>
      <c r="D169" s="219" t="s">
        <v>198</v>
      </c>
      <c r="E169" s="42"/>
      <c r="F169" s="220" t="s">
        <v>799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198</v>
      </c>
      <c r="AU169" s="19" t="s">
        <v>82</v>
      </c>
    </row>
    <row r="170" s="2" customFormat="1" ht="16.5" customHeight="1">
      <c r="A170" s="40"/>
      <c r="B170" s="41"/>
      <c r="C170" s="206" t="s">
        <v>342</v>
      </c>
      <c r="D170" s="206" t="s">
        <v>191</v>
      </c>
      <c r="E170" s="207" t="s">
        <v>372</v>
      </c>
      <c r="F170" s="208" t="s">
        <v>373</v>
      </c>
      <c r="G170" s="209" t="s">
        <v>194</v>
      </c>
      <c r="H170" s="210">
        <v>8.2850000000000001</v>
      </c>
      <c r="I170" s="211"/>
      <c r="J170" s="212">
        <f>ROUND(I170*H170,2)</f>
        <v>0</v>
      </c>
      <c r="K170" s="208" t="s">
        <v>749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124</v>
      </c>
      <c r="AT170" s="217" t="s">
        <v>191</v>
      </c>
      <c r="AU170" s="217" t="s">
        <v>82</v>
      </c>
      <c r="AY170" s="19" t="s">
        <v>188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124</v>
      </c>
      <c r="BM170" s="217" t="s">
        <v>1034</v>
      </c>
    </row>
    <row r="171" s="2" customFormat="1">
      <c r="A171" s="40"/>
      <c r="B171" s="41"/>
      <c r="C171" s="42"/>
      <c r="D171" s="219" t="s">
        <v>198</v>
      </c>
      <c r="E171" s="42"/>
      <c r="F171" s="220" t="s">
        <v>801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198</v>
      </c>
      <c r="AU171" s="19" t="s">
        <v>82</v>
      </c>
    </row>
    <row r="172" s="2" customFormat="1" ht="16.5" customHeight="1">
      <c r="A172" s="40"/>
      <c r="B172" s="41"/>
      <c r="C172" s="206" t="s">
        <v>349</v>
      </c>
      <c r="D172" s="206" t="s">
        <v>191</v>
      </c>
      <c r="E172" s="207" t="s">
        <v>377</v>
      </c>
      <c r="F172" s="208" t="s">
        <v>378</v>
      </c>
      <c r="G172" s="209" t="s">
        <v>194</v>
      </c>
      <c r="H172" s="210">
        <v>16.57</v>
      </c>
      <c r="I172" s="211"/>
      <c r="J172" s="212">
        <f>ROUND(I172*H172,2)</f>
        <v>0</v>
      </c>
      <c r="K172" s="208" t="s">
        <v>749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3.0000000000000001E-05</v>
      </c>
      <c r="R172" s="215">
        <f>Q172*H172</f>
        <v>0.00049709999999999999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124</v>
      </c>
      <c r="AT172" s="217" t="s">
        <v>191</v>
      </c>
      <c r="AU172" s="217" t="s">
        <v>82</v>
      </c>
      <c r="AY172" s="19" t="s">
        <v>188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124</v>
      </c>
      <c r="BM172" s="217" t="s">
        <v>1035</v>
      </c>
    </row>
    <row r="173" s="2" customFormat="1">
      <c r="A173" s="40"/>
      <c r="B173" s="41"/>
      <c r="C173" s="42"/>
      <c r="D173" s="219" t="s">
        <v>198</v>
      </c>
      <c r="E173" s="42"/>
      <c r="F173" s="220" t="s">
        <v>803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198</v>
      </c>
      <c r="AU173" s="19" t="s">
        <v>82</v>
      </c>
    </row>
    <row r="174" s="13" customFormat="1">
      <c r="A174" s="13"/>
      <c r="B174" s="224"/>
      <c r="C174" s="225"/>
      <c r="D174" s="226" t="s">
        <v>200</v>
      </c>
      <c r="E174" s="227" t="s">
        <v>19</v>
      </c>
      <c r="F174" s="228" t="s">
        <v>381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200</v>
      </c>
      <c r="AU174" s="234" t="s">
        <v>82</v>
      </c>
      <c r="AV174" s="13" t="s">
        <v>80</v>
      </c>
      <c r="AW174" s="13" t="s">
        <v>33</v>
      </c>
      <c r="AX174" s="13" t="s">
        <v>72</v>
      </c>
      <c r="AY174" s="234" t="s">
        <v>188</v>
      </c>
    </row>
    <row r="175" s="14" customFormat="1">
      <c r="A175" s="14"/>
      <c r="B175" s="235"/>
      <c r="C175" s="236"/>
      <c r="D175" s="226" t="s">
        <v>200</v>
      </c>
      <c r="E175" s="237" t="s">
        <v>19</v>
      </c>
      <c r="F175" s="238" t="s">
        <v>1011</v>
      </c>
      <c r="G175" s="236"/>
      <c r="H175" s="239">
        <v>8.2850000000000001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200</v>
      </c>
      <c r="AU175" s="245" t="s">
        <v>82</v>
      </c>
      <c r="AV175" s="14" t="s">
        <v>82</v>
      </c>
      <c r="AW175" s="14" t="s">
        <v>33</v>
      </c>
      <c r="AX175" s="14" t="s">
        <v>72</v>
      </c>
      <c r="AY175" s="245" t="s">
        <v>188</v>
      </c>
    </row>
    <row r="176" s="13" customFormat="1">
      <c r="A176" s="13"/>
      <c r="B176" s="224"/>
      <c r="C176" s="225"/>
      <c r="D176" s="226" t="s">
        <v>200</v>
      </c>
      <c r="E176" s="227" t="s">
        <v>19</v>
      </c>
      <c r="F176" s="228" t="s">
        <v>382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200</v>
      </c>
      <c r="AU176" s="234" t="s">
        <v>82</v>
      </c>
      <c r="AV176" s="13" t="s">
        <v>80</v>
      </c>
      <c r="AW176" s="13" t="s">
        <v>33</v>
      </c>
      <c r="AX176" s="13" t="s">
        <v>72</v>
      </c>
      <c r="AY176" s="234" t="s">
        <v>188</v>
      </c>
    </row>
    <row r="177" s="14" customFormat="1">
      <c r="A177" s="14"/>
      <c r="B177" s="235"/>
      <c r="C177" s="236"/>
      <c r="D177" s="226" t="s">
        <v>200</v>
      </c>
      <c r="E177" s="237" t="s">
        <v>19</v>
      </c>
      <c r="F177" s="238" t="s">
        <v>1011</v>
      </c>
      <c r="G177" s="236"/>
      <c r="H177" s="239">
        <v>8.2850000000000001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200</v>
      </c>
      <c r="AU177" s="245" t="s">
        <v>82</v>
      </c>
      <c r="AV177" s="14" t="s">
        <v>82</v>
      </c>
      <c r="AW177" s="14" t="s">
        <v>33</v>
      </c>
      <c r="AX177" s="14" t="s">
        <v>72</v>
      </c>
      <c r="AY177" s="245" t="s">
        <v>188</v>
      </c>
    </row>
    <row r="178" s="15" customFormat="1">
      <c r="A178" s="15"/>
      <c r="B178" s="246"/>
      <c r="C178" s="247"/>
      <c r="D178" s="226" t="s">
        <v>200</v>
      </c>
      <c r="E178" s="248" t="s">
        <v>19</v>
      </c>
      <c r="F178" s="249" t="s">
        <v>206</v>
      </c>
      <c r="G178" s="247"/>
      <c r="H178" s="250">
        <v>16.57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200</v>
      </c>
      <c r="AU178" s="256" t="s">
        <v>82</v>
      </c>
      <c r="AV178" s="15" t="s">
        <v>196</v>
      </c>
      <c r="AW178" s="15" t="s">
        <v>33</v>
      </c>
      <c r="AX178" s="15" t="s">
        <v>80</v>
      </c>
      <c r="AY178" s="256" t="s">
        <v>188</v>
      </c>
    </row>
    <row r="179" s="2" customFormat="1" ht="21.75" customHeight="1">
      <c r="A179" s="40"/>
      <c r="B179" s="41"/>
      <c r="C179" s="206" t="s">
        <v>354</v>
      </c>
      <c r="D179" s="206" t="s">
        <v>191</v>
      </c>
      <c r="E179" s="207" t="s">
        <v>384</v>
      </c>
      <c r="F179" s="208" t="s">
        <v>385</v>
      </c>
      <c r="G179" s="209" t="s">
        <v>194</v>
      </c>
      <c r="H179" s="210">
        <v>8.2850000000000001</v>
      </c>
      <c r="I179" s="211"/>
      <c r="J179" s="212">
        <f>ROUND(I179*H179,2)</f>
        <v>0</v>
      </c>
      <c r="K179" s="208" t="s">
        <v>749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0.012</v>
      </c>
      <c r="R179" s="215">
        <f>Q179*H179</f>
        <v>0.099420000000000008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124</v>
      </c>
      <c r="AT179" s="217" t="s">
        <v>191</v>
      </c>
      <c r="AU179" s="217" t="s">
        <v>82</v>
      </c>
      <c r="AY179" s="19" t="s">
        <v>188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124</v>
      </c>
      <c r="BM179" s="217" t="s">
        <v>1036</v>
      </c>
    </row>
    <row r="180" s="2" customFormat="1">
      <c r="A180" s="40"/>
      <c r="B180" s="41"/>
      <c r="C180" s="42"/>
      <c r="D180" s="219" t="s">
        <v>198</v>
      </c>
      <c r="E180" s="42"/>
      <c r="F180" s="220" t="s">
        <v>806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198</v>
      </c>
      <c r="AU180" s="19" t="s">
        <v>82</v>
      </c>
    </row>
    <row r="181" s="2" customFormat="1" ht="16.5" customHeight="1">
      <c r="A181" s="40"/>
      <c r="B181" s="41"/>
      <c r="C181" s="206" t="s">
        <v>361</v>
      </c>
      <c r="D181" s="206" t="s">
        <v>191</v>
      </c>
      <c r="E181" s="207" t="s">
        <v>389</v>
      </c>
      <c r="F181" s="208" t="s">
        <v>390</v>
      </c>
      <c r="G181" s="209" t="s">
        <v>194</v>
      </c>
      <c r="H181" s="210">
        <v>8.2850000000000001</v>
      </c>
      <c r="I181" s="211"/>
      <c r="J181" s="212">
        <f>ROUND(I181*H181,2)</f>
        <v>0</v>
      </c>
      <c r="K181" s="208" t="s">
        <v>195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0.00029999999999999997</v>
      </c>
      <c r="R181" s="215">
        <f>Q181*H181</f>
        <v>0.0024854999999999999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124</v>
      </c>
      <c r="AT181" s="217" t="s">
        <v>191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124</v>
      </c>
      <c r="BM181" s="217" t="s">
        <v>1037</v>
      </c>
    </row>
    <row r="182" s="2" customFormat="1">
      <c r="A182" s="40"/>
      <c r="B182" s="41"/>
      <c r="C182" s="42"/>
      <c r="D182" s="219" t="s">
        <v>198</v>
      </c>
      <c r="E182" s="42"/>
      <c r="F182" s="220" t="s">
        <v>392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198</v>
      </c>
      <c r="AU182" s="19" t="s">
        <v>82</v>
      </c>
    </row>
    <row r="183" s="2" customFormat="1" ht="24.15" customHeight="1">
      <c r="A183" s="40"/>
      <c r="B183" s="41"/>
      <c r="C183" s="257" t="s">
        <v>367</v>
      </c>
      <c r="D183" s="257" t="s">
        <v>300</v>
      </c>
      <c r="E183" s="258" t="s">
        <v>394</v>
      </c>
      <c r="F183" s="259" t="s">
        <v>395</v>
      </c>
      <c r="G183" s="260" t="s">
        <v>194</v>
      </c>
      <c r="H183" s="261">
        <v>9.1140000000000008</v>
      </c>
      <c r="I183" s="262"/>
      <c r="J183" s="263">
        <f>ROUND(I183*H183,2)</f>
        <v>0</v>
      </c>
      <c r="K183" s="259" t="s">
        <v>195</v>
      </c>
      <c r="L183" s="264"/>
      <c r="M183" s="265" t="s">
        <v>19</v>
      </c>
      <c r="N183" s="266" t="s">
        <v>43</v>
      </c>
      <c r="O183" s="86"/>
      <c r="P183" s="215">
        <f>O183*H183</f>
        <v>0</v>
      </c>
      <c r="Q183" s="215">
        <v>0.0042900000000000004</v>
      </c>
      <c r="R183" s="215">
        <f>Q183*H183</f>
        <v>0.039099060000000005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303</v>
      </c>
      <c r="AT183" s="217" t="s">
        <v>300</v>
      </c>
      <c r="AU183" s="217" t="s">
        <v>82</v>
      </c>
      <c r="AY183" s="19" t="s">
        <v>188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124</v>
      </c>
      <c r="BM183" s="217" t="s">
        <v>1038</v>
      </c>
    </row>
    <row r="184" s="14" customFormat="1">
      <c r="A184" s="14"/>
      <c r="B184" s="235"/>
      <c r="C184" s="236"/>
      <c r="D184" s="226" t="s">
        <v>200</v>
      </c>
      <c r="E184" s="236"/>
      <c r="F184" s="238" t="s">
        <v>1039</v>
      </c>
      <c r="G184" s="236"/>
      <c r="H184" s="239">
        <v>9.1140000000000008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200</v>
      </c>
      <c r="AU184" s="245" t="s">
        <v>82</v>
      </c>
      <c r="AV184" s="14" t="s">
        <v>82</v>
      </c>
      <c r="AW184" s="14" t="s">
        <v>4</v>
      </c>
      <c r="AX184" s="14" t="s">
        <v>80</v>
      </c>
      <c r="AY184" s="245" t="s">
        <v>188</v>
      </c>
    </row>
    <row r="185" s="2" customFormat="1" ht="16.5" customHeight="1">
      <c r="A185" s="40"/>
      <c r="B185" s="41"/>
      <c r="C185" s="206" t="s">
        <v>303</v>
      </c>
      <c r="D185" s="206" t="s">
        <v>191</v>
      </c>
      <c r="E185" s="207" t="s">
        <v>399</v>
      </c>
      <c r="F185" s="208" t="s">
        <v>400</v>
      </c>
      <c r="G185" s="209" t="s">
        <v>357</v>
      </c>
      <c r="H185" s="210">
        <v>10.66</v>
      </c>
      <c r="I185" s="211"/>
      <c r="J185" s="212">
        <f>ROUND(I185*H185,2)</f>
        <v>0</v>
      </c>
      <c r="K185" s="208" t="s">
        <v>749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1.0000000000000001E-05</v>
      </c>
      <c r="R185" s="215">
        <f>Q185*H185</f>
        <v>0.00010660000000000002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124</v>
      </c>
      <c r="AT185" s="217" t="s">
        <v>191</v>
      </c>
      <c r="AU185" s="217" t="s">
        <v>82</v>
      </c>
      <c r="AY185" s="19" t="s">
        <v>188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124</v>
      </c>
      <c r="BM185" s="217" t="s">
        <v>1040</v>
      </c>
    </row>
    <row r="186" s="2" customFormat="1">
      <c r="A186" s="40"/>
      <c r="B186" s="41"/>
      <c r="C186" s="42"/>
      <c r="D186" s="219" t="s">
        <v>198</v>
      </c>
      <c r="E186" s="42"/>
      <c r="F186" s="220" t="s">
        <v>811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198</v>
      </c>
      <c r="AU186" s="19" t="s">
        <v>82</v>
      </c>
    </row>
    <row r="187" s="2" customFormat="1" ht="16.5" customHeight="1">
      <c r="A187" s="40"/>
      <c r="B187" s="41"/>
      <c r="C187" s="257" t="s">
        <v>376</v>
      </c>
      <c r="D187" s="257" t="s">
        <v>300</v>
      </c>
      <c r="E187" s="258" t="s">
        <v>404</v>
      </c>
      <c r="F187" s="259" t="s">
        <v>405</v>
      </c>
      <c r="G187" s="260" t="s">
        <v>357</v>
      </c>
      <c r="H187" s="261">
        <v>11.193</v>
      </c>
      <c r="I187" s="262"/>
      <c r="J187" s="263">
        <f>ROUND(I187*H187,2)</f>
        <v>0</v>
      </c>
      <c r="K187" s="259" t="s">
        <v>749</v>
      </c>
      <c r="L187" s="264"/>
      <c r="M187" s="265" t="s">
        <v>19</v>
      </c>
      <c r="N187" s="266" t="s">
        <v>43</v>
      </c>
      <c r="O187" s="86"/>
      <c r="P187" s="215">
        <f>O187*H187</f>
        <v>0</v>
      </c>
      <c r="Q187" s="215">
        <v>0.00022000000000000001</v>
      </c>
      <c r="R187" s="215">
        <f>Q187*H187</f>
        <v>0.0024624600000000001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303</v>
      </c>
      <c r="AT187" s="217" t="s">
        <v>300</v>
      </c>
      <c r="AU187" s="217" t="s">
        <v>82</v>
      </c>
      <c r="AY187" s="19" t="s">
        <v>188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124</v>
      </c>
      <c r="BM187" s="217" t="s">
        <v>1041</v>
      </c>
    </row>
    <row r="188" s="14" customFormat="1">
      <c r="A188" s="14"/>
      <c r="B188" s="235"/>
      <c r="C188" s="236"/>
      <c r="D188" s="226" t="s">
        <v>200</v>
      </c>
      <c r="E188" s="236"/>
      <c r="F188" s="238" t="s">
        <v>1042</v>
      </c>
      <c r="G188" s="236"/>
      <c r="H188" s="239">
        <v>11.193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200</v>
      </c>
      <c r="AU188" s="245" t="s">
        <v>82</v>
      </c>
      <c r="AV188" s="14" t="s">
        <v>82</v>
      </c>
      <c r="AW188" s="14" t="s">
        <v>4</v>
      </c>
      <c r="AX188" s="14" t="s">
        <v>80</v>
      </c>
      <c r="AY188" s="245" t="s">
        <v>188</v>
      </c>
    </row>
    <row r="189" s="2" customFormat="1" ht="16.5" customHeight="1">
      <c r="A189" s="40"/>
      <c r="B189" s="41"/>
      <c r="C189" s="206" t="s">
        <v>383</v>
      </c>
      <c r="D189" s="206" t="s">
        <v>191</v>
      </c>
      <c r="E189" s="207" t="s">
        <v>409</v>
      </c>
      <c r="F189" s="208" t="s">
        <v>410</v>
      </c>
      <c r="G189" s="209" t="s">
        <v>357</v>
      </c>
      <c r="H189" s="210">
        <v>0.80000000000000004</v>
      </c>
      <c r="I189" s="211"/>
      <c r="J189" s="212">
        <f>ROUND(I189*H189,2)</f>
        <v>0</v>
      </c>
      <c r="K189" s="208" t="s">
        <v>749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124</v>
      </c>
      <c r="AT189" s="217" t="s">
        <v>191</v>
      </c>
      <c r="AU189" s="217" t="s">
        <v>82</v>
      </c>
      <c r="AY189" s="19" t="s">
        <v>188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124</v>
      </c>
      <c r="BM189" s="217" t="s">
        <v>1043</v>
      </c>
    </row>
    <row r="190" s="2" customFormat="1">
      <c r="A190" s="40"/>
      <c r="B190" s="41"/>
      <c r="C190" s="42"/>
      <c r="D190" s="219" t="s">
        <v>198</v>
      </c>
      <c r="E190" s="42"/>
      <c r="F190" s="220" t="s">
        <v>815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198</v>
      </c>
      <c r="AU190" s="19" t="s">
        <v>82</v>
      </c>
    </row>
    <row r="191" s="2" customFormat="1" ht="16.5" customHeight="1">
      <c r="A191" s="40"/>
      <c r="B191" s="41"/>
      <c r="C191" s="257" t="s">
        <v>388</v>
      </c>
      <c r="D191" s="257" t="s">
        <v>300</v>
      </c>
      <c r="E191" s="258" t="s">
        <v>415</v>
      </c>
      <c r="F191" s="259" t="s">
        <v>416</v>
      </c>
      <c r="G191" s="260" t="s">
        <v>357</v>
      </c>
      <c r="H191" s="261">
        <v>0.83999999999999997</v>
      </c>
      <c r="I191" s="262"/>
      <c r="J191" s="263">
        <f>ROUND(I191*H191,2)</f>
        <v>0</v>
      </c>
      <c r="K191" s="259" t="s">
        <v>749</v>
      </c>
      <c r="L191" s="264"/>
      <c r="M191" s="265" t="s">
        <v>19</v>
      </c>
      <c r="N191" s="266" t="s">
        <v>43</v>
      </c>
      <c r="O191" s="86"/>
      <c r="P191" s="215">
        <f>O191*H191</f>
        <v>0</v>
      </c>
      <c r="Q191" s="215">
        <v>0.00016000000000000001</v>
      </c>
      <c r="R191" s="215">
        <f>Q191*H191</f>
        <v>0.00013440000000000001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303</v>
      </c>
      <c r="AT191" s="217" t="s">
        <v>300</v>
      </c>
      <c r="AU191" s="217" t="s">
        <v>82</v>
      </c>
      <c r="AY191" s="19" t="s">
        <v>188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124</v>
      </c>
      <c r="BM191" s="217" t="s">
        <v>1044</v>
      </c>
    </row>
    <row r="192" s="14" customFormat="1">
      <c r="A192" s="14"/>
      <c r="B192" s="235"/>
      <c r="C192" s="236"/>
      <c r="D192" s="226" t="s">
        <v>200</v>
      </c>
      <c r="E192" s="236"/>
      <c r="F192" s="238" t="s">
        <v>904</v>
      </c>
      <c r="G192" s="236"/>
      <c r="H192" s="239">
        <v>0.83999999999999997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200</v>
      </c>
      <c r="AU192" s="245" t="s">
        <v>82</v>
      </c>
      <c r="AV192" s="14" t="s">
        <v>82</v>
      </c>
      <c r="AW192" s="14" t="s">
        <v>4</v>
      </c>
      <c r="AX192" s="14" t="s">
        <v>80</v>
      </c>
      <c r="AY192" s="245" t="s">
        <v>188</v>
      </c>
    </row>
    <row r="193" s="2" customFormat="1" ht="24.15" customHeight="1">
      <c r="A193" s="40"/>
      <c r="B193" s="41"/>
      <c r="C193" s="206" t="s">
        <v>393</v>
      </c>
      <c r="D193" s="206" t="s">
        <v>191</v>
      </c>
      <c r="E193" s="207" t="s">
        <v>430</v>
      </c>
      <c r="F193" s="208" t="s">
        <v>431</v>
      </c>
      <c r="G193" s="209" t="s">
        <v>307</v>
      </c>
      <c r="H193" s="267"/>
      <c r="I193" s="211"/>
      <c r="J193" s="212">
        <f>ROUND(I193*H193,2)</f>
        <v>0</v>
      </c>
      <c r="K193" s="208" t="s">
        <v>749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124</v>
      </c>
      <c r="AT193" s="217" t="s">
        <v>191</v>
      </c>
      <c r="AU193" s="217" t="s">
        <v>82</v>
      </c>
      <c r="AY193" s="19" t="s">
        <v>188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124</v>
      </c>
      <c r="BM193" s="217" t="s">
        <v>1045</v>
      </c>
    </row>
    <row r="194" s="2" customFormat="1">
      <c r="A194" s="40"/>
      <c r="B194" s="41"/>
      <c r="C194" s="42"/>
      <c r="D194" s="219" t="s">
        <v>198</v>
      </c>
      <c r="E194" s="42"/>
      <c r="F194" s="220" t="s">
        <v>818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198</v>
      </c>
      <c r="AU194" s="19" t="s">
        <v>82</v>
      </c>
    </row>
    <row r="195" s="12" customFormat="1" ht="22.8" customHeight="1">
      <c r="A195" s="12"/>
      <c r="B195" s="190"/>
      <c r="C195" s="191"/>
      <c r="D195" s="192" t="s">
        <v>71</v>
      </c>
      <c r="E195" s="204" t="s">
        <v>434</v>
      </c>
      <c r="F195" s="204" t="s">
        <v>435</v>
      </c>
      <c r="G195" s="191"/>
      <c r="H195" s="191"/>
      <c r="I195" s="194"/>
      <c r="J195" s="205">
        <f>BK195</f>
        <v>0</v>
      </c>
      <c r="K195" s="191"/>
      <c r="L195" s="196"/>
      <c r="M195" s="197"/>
      <c r="N195" s="198"/>
      <c r="O195" s="198"/>
      <c r="P195" s="199">
        <f>SUM(P196:P205)</f>
        <v>0</v>
      </c>
      <c r="Q195" s="198"/>
      <c r="R195" s="199">
        <f>SUM(R196:R205)</f>
        <v>0.00035999999999999997</v>
      </c>
      <c r="S195" s="198"/>
      <c r="T195" s="200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1" t="s">
        <v>82</v>
      </c>
      <c r="AT195" s="202" t="s">
        <v>71</v>
      </c>
      <c r="AU195" s="202" t="s">
        <v>80</v>
      </c>
      <c r="AY195" s="201" t="s">
        <v>188</v>
      </c>
      <c r="BK195" s="203">
        <f>SUM(BK196:BK205)</f>
        <v>0</v>
      </c>
    </row>
    <row r="196" s="2" customFormat="1" ht="16.5" customHeight="1">
      <c r="A196" s="40"/>
      <c r="B196" s="41"/>
      <c r="C196" s="206" t="s">
        <v>398</v>
      </c>
      <c r="D196" s="206" t="s">
        <v>191</v>
      </c>
      <c r="E196" s="207" t="s">
        <v>437</v>
      </c>
      <c r="F196" s="208" t="s">
        <v>438</v>
      </c>
      <c r="G196" s="209" t="s">
        <v>194</v>
      </c>
      <c r="H196" s="210">
        <v>1.2</v>
      </c>
      <c r="I196" s="211"/>
      <c r="J196" s="212">
        <f>ROUND(I196*H196,2)</f>
        <v>0</v>
      </c>
      <c r="K196" s="208" t="s">
        <v>749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6.0000000000000002E-05</v>
      </c>
      <c r="R196" s="215">
        <f>Q196*H196</f>
        <v>7.2000000000000002E-05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124</v>
      </c>
      <c r="AT196" s="217" t="s">
        <v>191</v>
      </c>
      <c r="AU196" s="217" t="s">
        <v>82</v>
      </c>
      <c r="AY196" s="19" t="s">
        <v>188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124</v>
      </c>
      <c r="BM196" s="217" t="s">
        <v>1046</v>
      </c>
    </row>
    <row r="197" s="2" customFormat="1">
      <c r="A197" s="40"/>
      <c r="B197" s="41"/>
      <c r="C197" s="42"/>
      <c r="D197" s="219" t="s">
        <v>198</v>
      </c>
      <c r="E197" s="42"/>
      <c r="F197" s="220" t="s">
        <v>820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198</v>
      </c>
      <c r="AU197" s="19" t="s">
        <v>82</v>
      </c>
    </row>
    <row r="198" s="13" customFormat="1">
      <c r="A198" s="13"/>
      <c r="B198" s="224"/>
      <c r="C198" s="225"/>
      <c r="D198" s="226" t="s">
        <v>200</v>
      </c>
      <c r="E198" s="227" t="s">
        <v>19</v>
      </c>
      <c r="F198" s="228" t="s">
        <v>621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200</v>
      </c>
      <c r="AU198" s="234" t="s">
        <v>82</v>
      </c>
      <c r="AV198" s="13" t="s">
        <v>80</v>
      </c>
      <c r="AW198" s="13" t="s">
        <v>33</v>
      </c>
      <c r="AX198" s="13" t="s">
        <v>72</v>
      </c>
      <c r="AY198" s="234" t="s">
        <v>188</v>
      </c>
    </row>
    <row r="199" s="14" customFormat="1">
      <c r="A199" s="14"/>
      <c r="B199" s="235"/>
      <c r="C199" s="236"/>
      <c r="D199" s="226" t="s">
        <v>200</v>
      </c>
      <c r="E199" s="237" t="s">
        <v>19</v>
      </c>
      <c r="F199" s="238" t="s">
        <v>907</v>
      </c>
      <c r="G199" s="236"/>
      <c r="H199" s="239">
        <v>1.2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200</v>
      </c>
      <c r="AU199" s="245" t="s">
        <v>82</v>
      </c>
      <c r="AV199" s="14" t="s">
        <v>82</v>
      </c>
      <c r="AW199" s="14" t="s">
        <v>33</v>
      </c>
      <c r="AX199" s="14" t="s">
        <v>80</v>
      </c>
      <c r="AY199" s="245" t="s">
        <v>188</v>
      </c>
    </row>
    <row r="200" s="2" customFormat="1" ht="16.5" customHeight="1">
      <c r="A200" s="40"/>
      <c r="B200" s="41"/>
      <c r="C200" s="206" t="s">
        <v>403</v>
      </c>
      <c r="D200" s="206" t="s">
        <v>191</v>
      </c>
      <c r="E200" s="207" t="s">
        <v>444</v>
      </c>
      <c r="F200" s="208" t="s">
        <v>445</v>
      </c>
      <c r="G200" s="209" t="s">
        <v>194</v>
      </c>
      <c r="H200" s="210">
        <v>1.2</v>
      </c>
      <c r="I200" s="211"/>
      <c r="J200" s="212">
        <f>ROUND(I200*H200,2)</f>
        <v>0</v>
      </c>
      <c r="K200" s="208" t="s">
        <v>749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0.00012</v>
      </c>
      <c r="R200" s="215">
        <f>Q200*H200</f>
        <v>0.000144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124</v>
      </c>
      <c r="AT200" s="217" t="s">
        <v>191</v>
      </c>
      <c r="AU200" s="217" t="s">
        <v>82</v>
      </c>
      <c r="AY200" s="19" t="s">
        <v>188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124</v>
      </c>
      <c r="BM200" s="217" t="s">
        <v>1047</v>
      </c>
    </row>
    <row r="201" s="2" customFormat="1">
      <c r="A201" s="40"/>
      <c r="B201" s="41"/>
      <c r="C201" s="42"/>
      <c r="D201" s="219" t="s">
        <v>198</v>
      </c>
      <c r="E201" s="42"/>
      <c r="F201" s="220" t="s">
        <v>822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198</v>
      </c>
      <c r="AU201" s="19" t="s">
        <v>82</v>
      </c>
    </row>
    <row r="202" s="2" customFormat="1" ht="16.5" customHeight="1">
      <c r="A202" s="40"/>
      <c r="B202" s="41"/>
      <c r="C202" s="206" t="s">
        <v>408</v>
      </c>
      <c r="D202" s="206" t="s">
        <v>191</v>
      </c>
      <c r="E202" s="207" t="s">
        <v>449</v>
      </c>
      <c r="F202" s="208" t="s">
        <v>450</v>
      </c>
      <c r="G202" s="209" t="s">
        <v>194</v>
      </c>
      <c r="H202" s="210">
        <v>1.2</v>
      </c>
      <c r="I202" s="211"/>
      <c r="J202" s="212">
        <f>ROUND(I202*H202,2)</f>
        <v>0</v>
      </c>
      <c r="K202" s="208" t="s">
        <v>749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0.00012</v>
      </c>
      <c r="R202" s="215">
        <f>Q202*H202</f>
        <v>0.000144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124</v>
      </c>
      <c r="AT202" s="217" t="s">
        <v>191</v>
      </c>
      <c r="AU202" s="217" t="s">
        <v>82</v>
      </c>
      <c r="AY202" s="19" t="s">
        <v>188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124</v>
      </c>
      <c r="BM202" s="217" t="s">
        <v>1048</v>
      </c>
    </row>
    <row r="203" s="2" customFormat="1">
      <c r="A203" s="40"/>
      <c r="B203" s="41"/>
      <c r="C203" s="42"/>
      <c r="D203" s="219" t="s">
        <v>198</v>
      </c>
      <c r="E203" s="42"/>
      <c r="F203" s="220" t="s">
        <v>824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198</v>
      </c>
      <c r="AU203" s="19" t="s">
        <v>82</v>
      </c>
    </row>
    <row r="204" s="2" customFormat="1" ht="16.5" customHeight="1">
      <c r="A204" s="40"/>
      <c r="B204" s="41"/>
      <c r="C204" s="206" t="s">
        <v>414</v>
      </c>
      <c r="D204" s="206" t="s">
        <v>191</v>
      </c>
      <c r="E204" s="207" t="s">
        <v>472</v>
      </c>
      <c r="F204" s="208" t="s">
        <v>473</v>
      </c>
      <c r="G204" s="209" t="s">
        <v>296</v>
      </c>
      <c r="H204" s="210">
        <v>1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124</v>
      </c>
      <c r="AT204" s="217" t="s">
        <v>191</v>
      </c>
      <c r="AU204" s="217" t="s">
        <v>82</v>
      </c>
      <c r="AY204" s="19" t="s">
        <v>188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124</v>
      </c>
      <c r="BM204" s="217" t="s">
        <v>1049</v>
      </c>
    </row>
    <row r="205" s="2" customFormat="1" ht="16.5" customHeight="1">
      <c r="A205" s="40"/>
      <c r="B205" s="41"/>
      <c r="C205" s="206" t="s">
        <v>419</v>
      </c>
      <c r="D205" s="206" t="s">
        <v>191</v>
      </c>
      <c r="E205" s="207" t="s">
        <v>476</v>
      </c>
      <c r="F205" s="208" t="s">
        <v>477</v>
      </c>
      <c r="G205" s="209" t="s">
        <v>478</v>
      </c>
      <c r="H205" s="210">
        <v>1</v>
      </c>
      <c r="I205" s="211"/>
      <c r="J205" s="212">
        <f>ROUND(I205*H205,2)</f>
        <v>0</v>
      </c>
      <c r="K205" s="208" t="s">
        <v>19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124</v>
      </c>
      <c r="AT205" s="217" t="s">
        <v>191</v>
      </c>
      <c r="AU205" s="217" t="s">
        <v>82</v>
      </c>
      <c r="AY205" s="19" t="s">
        <v>188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124</v>
      </c>
      <c r="BM205" s="217" t="s">
        <v>1050</v>
      </c>
    </row>
    <row r="206" s="12" customFormat="1" ht="22.8" customHeight="1">
      <c r="A206" s="12"/>
      <c r="B206" s="190"/>
      <c r="C206" s="191"/>
      <c r="D206" s="192" t="s">
        <v>71</v>
      </c>
      <c r="E206" s="204" t="s">
        <v>480</v>
      </c>
      <c r="F206" s="204" t="s">
        <v>481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SUM(P207:P239)</f>
        <v>0</v>
      </c>
      <c r="Q206" s="198"/>
      <c r="R206" s="199">
        <f>SUM(R207:R239)</f>
        <v>0.052494639999999995</v>
      </c>
      <c r="S206" s="198"/>
      <c r="T206" s="200">
        <f>SUM(T207:T239)</f>
        <v>0.0098090199999999999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82</v>
      </c>
      <c r="AT206" s="202" t="s">
        <v>71</v>
      </c>
      <c r="AU206" s="202" t="s">
        <v>80</v>
      </c>
      <c r="AY206" s="201" t="s">
        <v>188</v>
      </c>
      <c r="BK206" s="203">
        <f>SUM(BK207:BK239)</f>
        <v>0</v>
      </c>
    </row>
    <row r="207" s="2" customFormat="1" ht="16.5" customHeight="1">
      <c r="A207" s="40"/>
      <c r="B207" s="41"/>
      <c r="C207" s="206" t="s">
        <v>424</v>
      </c>
      <c r="D207" s="206" t="s">
        <v>191</v>
      </c>
      <c r="E207" s="207" t="s">
        <v>483</v>
      </c>
      <c r="F207" s="208" t="s">
        <v>484</v>
      </c>
      <c r="G207" s="209" t="s">
        <v>194</v>
      </c>
      <c r="H207" s="210">
        <v>31.641999999999999</v>
      </c>
      <c r="I207" s="211"/>
      <c r="J207" s="212">
        <f>ROUND(I207*H207,2)</f>
        <v>0</v>
      </c>
      <c r="K207" s="208" t="s">
        <v>749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0.001</v>
      </c>
      <c r="R207" s="215">
        <f>Q207*H207</f>
        <v>0.031642000000000003</v>
      </c>
      <c r="S207" s="215">
        <v>0.00031</v>
      </c>
      <c r="T207" s="216">
        <f>S207*H207</f>
        <v>0.0098090199999999999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124</v>
      </c>
      <c r="AT207" s="217" t="s">
        <v>191</v>
      </c>
      <c r="AU207" s="217" t="s">
        <v>82</v>
      </c>
      <c r="AY207" s="19" t="s">
        <v>188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124</v>
      </c>
      <c r="BM207" s="217" t="s">
        <v>1051</v>
      </c>
    </row>
    <row r="208" s="2" customFormat="1">
      <c r="A208" s="40"/>
      <c r="B208" s="41"/>
      <c r="C208" s="42"/>
      <c r="D208" s="219" t="s">
        <v>198</v>
      </c>
      <c r="E208" s="42"/>
      <c r="F208" s="220" t="s">
        <v>833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198</v>
      </c>
      <c r="AU208" s="19" t="s">
        <v>82</v>
      </c>
    </row>
    <row r="209" s="13" customFormat="1">
      <c r="A209" s="13"/>
      <c r="B209" s="224"/>
      <c r="C209" s="225"/>
      <c r="D209" s="226" t="s">
        <v>200</v>
      </c>
      <c r="E209" s="227" t="s">
        <v>19</v>
      </c>
      <c r="F209" s="228" t="s">
        <v>913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200</v>
      </c>
      <c r="AU209" s="234" t="s">
        <v>82</v>
      </c>
      <c r="AV209" s="13" t="s">
        <v>80</v>
      </c>
      <c r="AW209" s="13" t="s">
        <v>33</v>
      </c>
      <c r="AX209" s="13" t="s">
        <v>72</v>
      </c>
      <c r="AY209" s="234" t="s">
        <v>188</v>
      </c>
    </row>
    <row r="210" s="14" customFormat="1">
      <c r="A210" s="14"/>
      <c r="B210" s="235"/>
      <c r="C210" s="236"/>
      <c r="D210" s="226" t="s">
        <v>200</v>
      </c>
      <c r="E210" s="237" t="s">
        <v>19</v>
      </c>
      <c r="F210" s="238" t="s">
        <v>1052</v>
      </c>
      <c r="G210" s="236"/>
      <c r="H210" s="239">
        <v>35.997999999999998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200</v>
      </c>
      <c r="AU210" s="245" t="s">
        <v>82</v>
      </c>
      <c r="AV210" s="14" t="s">
        <v>82</v>
      </c>
      <c r="AW210" s="14" t="s">
        <v>33</v>
      </c>
      <c r="AX210" s="14" t="s">
        <v>72</v>
      </c>
      <c r="AY210" s="245" t="s">
        <v>188</v>
      </c>
    </row>
    <row r="211" s="14" customFormat="1">
      <c r="A211" s="14"/>
      <c r="B211" s="235"/>
      <c r="C211" s="236"/>
      <c r="D211" s="226" t="s">
        <v>200</v>
      </c>
      <c r="E211" s="237" t="s">
        <v>19</v>
      </c>
      <c r="F211" s="238" t="s">
        <v>915</v>
      </c>
      <c r="G211" s="236"/>
      <c r="H211" s="239">
        <v>-4.2569999999999997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200</v>
      </c>
      <c r="AU211" s="245" t="s">
        <v>82</v>
      </c>
      <c r="AV211" s="14" t="s">
        <v>82</v>
      </c>
      <c r="AW211" s="14" t="s">
        <v>33</v>
      </c>
      <c r="AX211" s="14" t="s">
        <v>72</v>
      </c>
      <c r="AY211" s="245" t="s">
        <v>188</v>
      </c>
    </row>
    <row r="212" s="14" customFormat="1">
      <c r="A212" s="14"/>
      <c r="B212" s="235"/>
      <c r="C212" s="236"/>
      <c r="D212" s="226" t="s">
        <v>200</v>
      </c>
      <c r="E212" s="237" t="s">
        <v>19</v>
      </c>
      <c r="F212" s="238" t="s">
        <v>916</v>
      </c>
      <c r="G212" s="236"/>
      <c r="H212" s="239">
        <v>1.5209999999999999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200</v>
      </c>
      <c r="AU212" s="245" t="s">
        <v>82</v>
      </c>
      <c r="AV212" s="14" t="s">
        <v>82</v>
      </c>
      <c r="AW212" s="14" t="s">
        <v>33</v>
      </c>
      <c r="AX212" s="14" t="s">
        <v>72</v>
      </c>
      <c r="AY212" s="245" t="s">
        <v>188</v>
      </c>
    </row>
    <row r="213" s="14" customFormat="1">
      <c r="A213" s="14"/>
      <c r="B213" s="235"/>
      <c r="C213" s="236"/>
      <c r="D213" s="226" t="s">
        <v>200</v>
      </c>
      <c r="E213" s="237" t="s">
        <v>19</v>
      </c>
      <c r="F213" s="238" t="s">
        <v>917</v>
      </c>
      <c r="G213" s="236"/>
      <c r="H213" s="239">
        <v>-1.6200000000000001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200</v>
      </c>
      <c r="AU213" s="245" t="s">
        <v>82</v>
      </c>
      <c r="AV213" s="14" t="s">
        <v>82</v>
      </c>
      <c r="AW213" s="14" t="s">
        <v>33</v>
      </c>
      <c r="AX213" s="14" t="s">
        <v>72</v>
      </c>
      <c r="AY213" s="245" t="s">
        <v>188</v>
      </c>
    </row>
    <row r="214" s="15" customFormat="1">
      <c r="A214" s="15"/>
      <c r="B214" s="246"/>
      <c r="C214" s="247"/>
      <c r="D214" s="226" t="s">
        <v>200</v>
      </c>
      <c r="E214" s="248" t="s">
        <v>19</v>
      </c>
      <c r="F214" s="249" t="s">
        <v>206</v>
      </c>
      <c r="G214" s="247"/>
      <c r="H214" s="250">
        <v>31.641999999999999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200</v>
      </c>
      <c r="AU214" s="256" t="s">
        <v>82</v>
      </c>
      <c r="AV214" s="15" t="s">
        <v>196</v>
      </c>
      <c r="AW214" s="15" t="s">
        <v>33</v>
      </c>
      <c r="AX214" s="15" t="s">
        <v>80</v>
      </c>
      <c r="AY214" s="256" t="s">
        <v>188</v>
      </c>
    </row>
    <row r="215" s="2" customFormat="1" ht="16.5" customHeight="1">
      <c r="A215" s="40"/>
      <c r="B215" s="41"/>
      <c r="C215" s="206" t="s">
        <v>429</v>
      </c>
      <c r="D215" s="206" t="s">
        <v>191</v>
      </c>
      <c r="E215" s="207" t="s">
        <v>493</v>
      </c>
      <c r="F215" s="208" t="s">
        <v>494</v>
      </c>
      <c r="G215" s="209" t="s">
        <v>194</v>
      </c>
      <c r="H215" s="210">
        <v>43.442999999999998</v>
      </c>
      <c r="I215" s="211"/>
      <c r="J215" s="212">
        <f>ROUND(I215*H215,2)</f>
        <v>0</v>
      </c>
      <c r="K215" s="208" t="s">
        <v>749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124</v>
      </c>
      <c r="AT215" s="217" t="s">
        <v>191</v>
      </c>
      <c r="AU215" s="217" t="s">
        <v>82</v>
      </c>
      <c r="AY215" s="19" t="s">
        <v>188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124</v>
      </c>
      <c r="BM215" s="217" t="s">
        <v>1053</v>
      </c>
    </row>
    <row r="216" s="2" customFormat="1">
      <c r="A216" s="40"/>
      <c r="B216" s="41"/>
      <c r="C216" s="42"/>
      <c r="D216" s="219" t="s">
        <v>198</v>
      </c>
      <c r="E216" s="42"/>
      <c r="F216" s="220" t="s">
        <v>837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198</v>
      </c>
      <c r="AU216" s="19" t="s">
        <v>82</v>
      </c>
    </row>
    <row r="217" s="13" customFormat="1">
      <c r="A217" s="13"/>
      <c r="B217" s="224"/>
      <c r="C217" s="225"/>
      <c r="D217" s="226" t="s">
        <v>200</v>
      </c>
      <c r="E217" s="227" t="s">
        <v>19</v>
      </c>
      <c r="F217" s="228" t="s">
        <v>497</v>
      </c>
      <c r="G217" s="225"/>
      <c r="H217" s="227" t="s">
        <v>19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200</v>
      </c>
      <c r="AU217" s="234" t="s">
        <v>82</v>
      </c>
      <c r="AV217" s="13" t="s">
        <v>80</v>
      </c>
      <c r="AW217" s="13" t="s">
        <v>33</v>
      </c>
      <c r="AX217" s="13" t="s">
        <v>72</v>
      </c>
      <c r="AY217" s="234" t="s">
        <v>188</v>
      </c>
    </row>
    <row r="218" s="14" customFormat="1">
      <c r="A218" s="14"/>
      <c r="B218" s="235"/>
      <c r="C218" s="236"/>
      <c r="D218" s="226" t="s">
        <v>200</v>
      </c>
      <c r="E218" s="237" t="s">
        <v>19</v>
      </c>
      <c r="F218" s="238" t="s">
        <v>1054</v>
      </c>
      <c r="G218" s="236"/>
      <c r="H218" s="239">
        <v>35.158000000000001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200</v>
      </c>
      <c r="AU218" s="245" t="s">
        <v>82</v>
      </c>
      <c r="AV218" s="14" t="s">
        <v>82</v>
      </c>
      <c r="AW218" s="14" t="s">
        <v>33</v>
      </c>
      <c r="AX218" s="14" t="s">
        <v>72</v>
      </c>
      <c r="AY218" s="245" t="s">
        <v>188</v>
      </c>
    </row>
    <row r="219" s="13" customFormat="1">
      <c r="A219" s="13"/>
      <c r="B219" s="224"/>
      <c r="C219" s="225"/>
      <c r="D219" s="226" t="s">
        <v>200</v>
      </c>
      <c r="E219" s="227" t="s">
        <v>19</v>
      </c>
      <c r="F219" s="228" t="s">
        <v>499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200</v>
      </c>
      <c r="AU219" s="234" t="s">
        <v>82</v>
      </c>
      <c r="AV219" s="13" t="s">
        <v>80</v>
      </c>
      <c r="AW219" s="13" t="s">
        <v>33</v>
      </c>
      <c r="AX219" s="13" t="s">
        <v>72</v>
      </c>
      <c r="AY219" s="234" t="s">
        <v>188</v>
      </c>
    </row>
    <row r="220" s="14" customFormat="1">
      <c r="A220" s="14"/>
      <c r="B220" s="235"/>
      <c r="C220" s="236"/>
      <c r="D220" s="226" t="s">
        <v>200</v>
      </c>
      <c r="E220" s="237" t="s">
        <v>19</v>
      </c>
      <c r="F220" s="238" t="s">
        <v>1011</v>
      </c>
      <c r="G220" s="236"/>
      <c r="H220" s="239">
        <v>8.2850000000000001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200</v>
      </c>
      <c r="AU220" s="245" t="s">
        <v>82</v>
      </c>
      <c r="AV220" s="14" t="s">
        <v>82</v>
      </c>
      <c r="AW220" s="14" t="s">
        <v>33</v>
      </c>
      <c r="AX220" s="14" t="s">
        <v>72</v>
      </c>
      <c r="AY220" s="245" t="s">
        <v>188</v>
      </c>
    </row>
    <row r="221" s="15" customFormat="1">
      <c r="A221" s="15"/>
      <c r="B221" s="246"/>
      <c r="C221" s="247"/>
      <c r="D221" s="226" t="s">
        <v>200</v>
      </c>
      <c r="E221" s="248" t="s">
        <v>19</v>
      </c>
      <c r="F221" s="249" t="s">
        <v>206</v>
      </c>
      <c r="G221" s="247"/>
      <c r="H221" s="250">
        <v>43.442999999999998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200</v>
      </c>
      <c r="AU221" s="256" t="s">
        <v>82</v>
      </c>
      <c r="AV221" s="15" t="s">
        <v>196</v>
      </c>
      <c r="AW221" s="15" t="s">
        <v>33</v>
      </c>
      <c r="AX221" s="15" t="s">
        <v>80</v>
      </c>
      <c r="AY221" s="256" t="s">
        <v>188</v>
      </c>
    </row>
    <row r="222" s="2" customFormat="1" ht="24.15" customHeight="1">
      <c r="A222" s="40"/>
      <c r="B222" s="41"/>
      <c r="C222" s="206" t="s">
        <v>436</v>
      </c>
      <c r="D222" s="206" t="s">
        <v>191</v>
      </c>
      <c r="E222" s="207" t="s">
        <v>502</v>
      </c>
      <c r="F222" s="208" t="s">
        <v>503</v>
      </c>
      <c r="G222" s="209" t="s">
        <v>357</v>
      </c>
      <c r="H222" s="210">
        <v>13.26</v>
      </c>
      <c r="I222" s="211"/>
      <c r="J222" s="212">
        <f>ROUND(I222*H222,2)</f>
        <v>0</v>
      </c>
      <c r="K222" s="208" t="s">
        <v>749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124</v>
      </c>
      <c r="AT222" s="217" t="s">
        <v>191</v>
      </c>
      <c r="AU222" s="217" t="s">
        <v>82</v>
      </c>
      <c r="AY222" s="19" t="s">
        <v>188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124</v>
      </c>
      <c r="BM222" s="217" t="s">
        <v>1055</v>
      </c>
    </row>
    <row r="223" s="2" customFormat="1">
      <c r="A223" s="40"/>
      <c r="B223" s="41"/>
      <c r="C223" s="42"/>
      <c r="D223" s="219" t="s">
        <v>198</v>
      </c>
      <c r="E223" s="42"/>
      <c r="F223" s="220" t="s">
        <v>841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198</v>
      </c>
      <c r="AU223" s="19" t="s">
        <v>82</v>
      </c>
    </row>
    <row r="224" s="13" customFormat="1">
      <c r="A224" s="13"/>
      <c r="B224" s="224"/>
      <c r="C224" s="225"/>
      <c r="D224" s="226" t="s">
        <v>200</v>
      </c>
      <c r="E224" s="227" t="s">
        <v>19</v>
      </c>
      <c r="F224" s="228" t="s">
        <v>921</v>
      </c>
      <c r="G224" s="225"/>
      <c r="H224" s="227" t="s">
        <v>19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200</v>
      </c>
      <c r="AU224" s="234" t="s">
        <v>82</v>
      </c>
      <c r="AV224" s="13" t="s">
        <v>80</v>
      </c>
      <c r="AW224" s="13" t="s">
        <v>33</v>
      </c>
      <c r="AX224" s="13" t="s">
        <v>72</v>
      </c>
      <c r="AY224" s="234" t="s">
        <v>188</v>
      </c>
    </row>
    <row r="225" s="14" customFormat="1">
      <c r="A225" s="14"/>
      <c r="B225" s="235"/>
      <c r="C225" s="236"/>
      <c r="D225" s="226" t="s">
        <v>200</v>
      </c>
      <c r="E225" s="237" t="s">
        <v>19</v>
      </c>
      <c r="F225" s="238" t="s">
        <v>922</v>
      </c>
      <c r="G225" s="236"/>
      <c r="H225" s="239">
        <v>13.26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200</v>
      </c>
      <c r="AU225" s="245" t="s">
        <v>82</v>
      </c>
      <c r="AV225" s="14" t="s">
        <v>82</v>
      </c>
      <c r="AW225" s="14" t="s">
        <v>33</v>
      </c>
      <c r="AX225" s="14" t="s">
        <v>80</v>
      </c>
      <c r="AY225" s="245" t="s">
        <v>188</v>
      </c>
    </row>
    <row r="226" s="2" customFormat="1" ht="16.5" customHeight="1">
      <c r="A226" s="40"/>
      <c r="B226" s="41"/>
      <c r="C226" s="257" t="s">
        <v>443</v>
      </c>
      <c r="D226" s="257" t="s">
        <v>300</v>
      </c>
      <c r="E226" s="258" t="s">
        <v>511</v>
      </c>
      <c r="F226" s="259" t="s">
        <v>512</v>
      </c>
      <c r="G226" s="260" t="s">
        <v>357</v>
      </c>
      <c r="H226" s="261">
        <v>15.912000000000001</v>
      </c>
      <c r="I226" s="262"/>
      <c r="J226" s="263">
        <f>ROUND(I226*H226,2)</f>
        <v>0</v>
      </c>
      <c r="K226" s="259" t="s">
        <v>749</v>
      </c>
      <c r="L226" s="264"/>
      <c r="M226" s="265" t="s">
        <v>19</v>
      </c>
      <c r="N226" s="266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303</v>
      </c>
      <c r="AT226" s="217" t="s">
        <v>300</v>
      </c>
      <c r="AU226" s="217" t="s">
        <v>82</v>
      </c>
      <c r="AY226" s="19" t="s">
        <v>188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124</v>
      </c>
      <c r="BM226" s="217" t="s">
        <v>1056</v>
      </c>
    </row>
    <row r="227" s="14" customFormat="1">
      <c r="A227" s="14"/>
      <c r="B227" s="235"/>
      <c r="C227" s="236"/>
      <c r="D227" s="226" t="s">
        <v>200</v>
      </c>
      <c r="E227" s="236"/>
      <c r="F227" s="238" t="s">
        <v>924</v>
      </c>
      <c r="G227" s="236"/>
      <c r="H227" s="239">
        <v>15.912000000000001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200</v>
      </c>
      <c r="AU227" s="245" t="s">
        <v>82</v>
      </c>
      <c r="AV227" s="14" t="s">
        <v>82</v>
      </c>
      <c r="AW227" s="14" t="s">
        <v>4</v>
      </c>
      <c r="AX227" s="14" t="s">
        <v>80</v>
      </c>
      <c r="AY227" s="245" t="s">
        <v>188</v>
      </c>
    </row>
    <row r="228" s="2" customFormat="1" ht="24.15" customHeight="1">
      <c r="A228" s="40"/>
      <c r="B228" s="41"/>
      <c r="C228" s="206" t="s">
        <v>448</v>
      </c>
      <c r="D228" s="206" t="s">
        <v>191</v>
      </c>
      <c r="E228" s="207" t="s">
        <v>516</v>
      </c>
      <c r="F228" s="208" t="s">
        <v>517</v>
      </c>
      <c r="G228" s="209" t="s">
        <v>194</v>
      </c>
      <c r="H228" s="210">
        <v>4.8810000000000002</v>
      </c>
      <c r="I228" s="211"/>
      <c r="J228" s="212">
        <f>ROUND(I228*H228,2)</f>
        <v>0</v>
      </c>
      <c r="K228" s="208" t="s">
        <v>749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124</v>
      </c>
      <c r="AT228" s="217" t="s">
        <v>191</v>
      </c>
      <c r="AU228" s="217" t="s">
        <v>82</v>
      </c>
      <c r="AY228" s="19" t="s">
        <v>188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124</v>
      </c>
      <c r="BM228" s="217" t="s">
        <v>1057</v>
      </c>
    </row>
    <row r="229" s="2" customFormat="1">
      <c r="A229" s="40"/>
      <c r="B229" s="41"/>
      <c r="C229" s="42"/>
      <c r="D229" s="219" t="s">
        <v>198</v>
      </c>
      <c r="E229" s="42"/>
      <c r="F229" s="220" t="s">
        <v>844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198</v>
      </c>
      <c r="AU229" s="19" t="s">
        <v>82</v>
      </c>
    </row>
    <row r="230" s="13" customFormat="1">
      <c r="A230" s="13"/>
      <c r="B230" s="224"/>
      <c r="C230" s="225"/>
      <c r="D230" s="226" t="s">
        <v>200</v>
      </c>
      <c r="E230" s="227" t="s">
        <v>19</v>
      </c>
      <c r="F230" s="228" t="s">
        <v>921</v>
      </c>
      <c r="G230" s="225"/>
      <c r="H230" s="227" t="s">
        <v>19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200</v>
      </c>
      <c r="AU230" s="234" t="s">
        <v>82</v>
      </c>
      <c r="AV230" s="13" t="s">
        <v>80</v>
      </c>
      <c r="AW230" s="13" t="s">
        <v>33</v>
      </c>
      <c r="AX230" s="13" t="s">
        <v>72</v>
      </c>
      <c r="AY230" s="234" t="s">
        <v>188</v>
      </c>
    </row>
    <row r="231" s="14" customFormat="1">
      <c r="A231" s="14"/>
      <c r="B231" s="235"/>
      <c r="C231" s="236"/>
      <c r="D231" s="226" t="s">
        <v>200</v>
      </c>
      <c r="E231" s="237" t="s">
        <v>19</v>
      </c>
      <c r="F231" s="238" t="s">
        <v>926</v>
      </c>
      <c r="G231" s="236"/>
      <c r="H231" s="239">
        <v>4.8810000000000002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200</v>
      </c>
      <c r="AU231" s="245" t="s">
        <v>82</v>
      </c>
      <c r="AV231" s="14" t="s">
        <v>82</v>
      </c>
      <c r="AW231" s="14" t="s">
        <v>33</v>
      </c>
      <c r="AX231" s="14" t="s">
        <v>80</v>
      </c>
      <c r="AY231" s="245" t="s">
        <v>188</v>
      </c>
    </row>
    <row r="232" s="2" customFormat="1" ht="16.5" customHeight="1">
      <c r="A232" s="40"/>
      <c r="B232" s="41"/>
      <c r="C232" s="257" t="s">
        <v>453</v>
      </c>
      <c r="D232" s="257" t="s">
        <v>300</v>
      </c>
      <c r="E232" s="258" t="s">
        <v>523</v>
      </c>
      <c r="F232" s="259" t="s">
        <v>524</v>
      </c>
      <c r="G232" s="260" t="s">
        <v>194</v>
      </c>
      <c r="H232" s="261">
        <v>5.8570000000000002</v>
      </c>
      <c r="I232" s="262"/>
      <c r="J232" s="263">
        <f>ROUND(I232*H232,2)</f>
        <v>0</v>
      </c>
      <c r="K232" s="259" t="s">
        <v>749</v>
      </c>
      <c r="L232" s="264"/>
      <c r="M232" s="265" t="s">
        <v>19</v>
      </c>
      <c r="N232" s="266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303</v>
      </c>
      <c r="AT232" s="217" t="s">
        <v>300</v>
      </c>
      <c r="AU232" s="217" t="s">
        <v>82</v>
      </c>
      <c r="AY232" s="19" t="s">
        <v>188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124</v>
      </c>
      <c r="BM232" s="217" t="s">
        <v>1058</v>
      </c>
    </row>
    <row r="233" s="14" customFormat="1">
      <c r="A233" s="14"/>
      <c r="B233" s="235"/>
      <c r="C233" s="236"/>
      <c r="D233" s="226" t="s">
        <v>200</v>
      </c>
      <c r="E233" s="236"/>
      <c r="F233" s="238" t="s">
        <v>928</v>
      </c>
      <c r="G233" s="236"/>
      <c r="H233" s="239">
        <v>5.8570000000000002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200</v>
      </c>
      <c r="AU233" s="245" t="s">
        <v>82</v>
      </c>
      <c r="AV233" s="14" t="s">
        <v>82</v>
      </c>
      <c r="AW233" s="14" t="s">
        <v>4</v>
      </c>
      <c r="AX233" s="14" t="s">
        <v>80</v>
      </c>
      <c r="AY233" s="245" t="s">
        <v>188</v>
      </c>
    </row>
    <row r="234" s="2" customFormat="1" ht="16.5" customHeight="1">
      <c r="A234" s="40"/>
      <c r="B234" s="41"/>
      <c r="C234" s="206" t="s">
        <v>461</v>
      </c>
      <c r="D234" s="206" t="s">
        <v>191</v>
      </c>
      <c r="E234" s="207" t="s">
        <v>528</v>
      </c>
      <c r="F234" s="208" t="s">
        <v>529</v>
      </c>
      <c r="G234" s="209" t="s">
        <v>194</v>
      </c>
      <c r="H234" s="210">
        <v>43.442999999999998</v>
      </c>
      <c r="I234" s="211"/>
      <c r="J234" s="212">
        <f>ROUND(I234*H234,2)</f>
        <v>0</v>
      </c>
      <c r="K234" s="208" t="s">
        <v>749</v>
      </c>
      <c r="L234" s="46"/>
      <c r="M234" s="213" t="s">
        <v>19</v>
      </c>
      <c r="N234" s="214" t="s">
        <v>43</v>
      </c>
      <c r="O234" s="86"/>
      <c r="P234" s="215">
        <f>O234*H234</f>
        <v>0</v>
      </c>
      <c r="Q234" s="215">
        <v>0.00020000000000000001</v>
      </c>
      <c r="R234" s="215">
        <f>Q234*H234</f>
        <v>0.0086885999999999994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124</v>
      </c>
      <c r="AT234" s="217" t="s">
        <v>191</v>
      </c>
      <c r="AU234" s="217" t="s">
        <v>82</v>
      </c>
      <c r="AY234" s="19" t="s">
        <v>188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80</v>
      </c>
      <c r="BK234" s="218">
        <f>ROUND(I234*H234,2)</f>
        <v>0</v>
      </c>
      <c r="BL234" s="19" t="s">
        <v>124</v>
      </c>
      <c r="BM234" s="217" t="s">
        <v>1059</v>
      </c>
    </row>
    <row r="235" s="2" customFormat="1">
      <c r="A235" s="40"/>
      <c r="B235" s="41"/>
      <c r="C235" s="42"/>
      <c r="D235" s="219" t="s">
        <v>198</v>
      </c>
      <c r="E235" s="42"/>
      <c r="F235" s="220" t="s">
        <v>847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198</v>
      </c>
      <c r="AU235" s="19" t="s">
        <v>82</v>
      </c>
    </row>
    <row r="236" s="2" customFormat="1" ht="24.15" customHeight="1">
      <c r="A236" s="40"/>
      <c r="B236" s="41"/>
      <c r="C236" s="206" t="s">
        <v>467</v>
      </c>
      <c r="D236" s="206" t="s">
        <v>191</v>
      </c>
      <c r="E236" s="207" t="s">
        <v>533</v>
      </c>
      <c r="F236" s="208" t="s">
        <v>534</v>
      </c>
      <c r="G236" s="209" t="s">
        <v>194</v>
      </c>
      <c r="H236" s="210">
        <v>43.442999999999998</v>
      </c>
      <c r="I236" s="211"/>
      <c r="J236" s="212">
        <f>ROUND(I236*H236,2)</f>
        <v>0</v>
      </c>
      <c r="K236" s="208" t="s">
        <v>749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0.00025999999999999998</v>
      </c>
      <c r="R236" s="215">
        <f>Q236*H236</f>
        <v>0.011295179999999998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124</v>
      </c>
      <c r="AT236" s="217" t="s">
        <v>191</v>
      </c>
      <c r="AU236" s="217" t="s">
        <v>82</v>
      </c>
      <c r="AY236" s="19" t="s">
        <v>188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124</v>
      </c>
      <c r="BM236" s="217" t="s">
        <v>1060</v>
      </c>
    </row>
    <row r="237" s="2" customFormat="1">
      <c r="A237" s="40"/>
      <c r="B237" s="41"/>
      <c r="C237" s="42"/>
      <c r="D237" s="219" t="s">
        <v>198</v>
      </c>
      <c r="E237" s="42"/>
      <c r="F237" s="220" t="s">
        <v>849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198</v>
      </c>
      <c r="AU237" s="19" t="s">
        <v>82</v>
      </c>
    </row>
    <row r="238" s="2" customFormat="1" ht="24.15" customHeight="1">
      <c r="A238" s="40"/>
      <c r="B238" s="41"/>
      <c r="C238" s="206" t="s">
        <v>471</v>
      </c>
      <c r="D238" s="206" t="s">
        <v>191</v>
      </c>
      <c r="E238" s="207" t="s">
        <v>538</v>
      </c>
      <c r="F238" s="208" t="s">
        <v>539</v>
      </c>
      <c r="G238" s="209" t="s">
        <v>194</v>
      </c>
      <c r="H238" s="210">
        <v>43.442999999999998</v>
      </c>
      <c r="I238" s="211"/>
      <c r="J238" s="212">
        <f>ROUND(I238*H238,2)</f>
        <v>0</v>
      </c>
      <c r="K238" s="208" t="s">
        <v>749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2.0000000000000002E-05</v>
      </c>
      <c r="R238" s="215">
        <f>Q238*H238</f>
        <v>0.00086886000000000005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124</v>
      </c>
      <c r="AT238" s="217" t="s">
        <v>191</v>
      </c>
      <c r="AU238" s="217" t="s">
        <v>82</v>
      </c>
      <c r="AY238" s="19" t="s">
        <v>188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124</v>
      </c>
      <c r="BM238" s="217" t="s">
        <v>1061</v>
      </c>
    </row>
    <row r="239" s="2" customFormat="1">
      <c r="A239" s="40"/>
      <c r="B239" s="41"/>
      <c r="C239" s="42"/>
      <c r="D239" s="219" t="s">
        <v>198</v>
      </c>
      <c r="E239" s="42"/>
      <c r="F239" s="220" t="s">
        <v>851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198</v>
      </c>
      <c r="AU239" s="19" t="s">
        <v>82</v>
      </c>
    </row>
    <row r="240" s="12" customFormat="1" ht="25.92" customHeight="1">
      <c r="A240" s="12"/>
      <c r="B240" s="190"/>
      <c r="C240" s="191"/>
      <c r="D240" s="192" t="s">
        <v>71</v>
      </c>
      <c r="E240" s="193" t="s">
        <v>542</v>
      </c>
      <c r="F240" s="193" t="s">
        <v>543</v>
      </c>
      <c r="G240" s="191"/>
      <c r="H240" s="191"/>
      <c r="I240" s="194"/>
      <c r="J240" s="195">
        <f>BK240</f>
        <v>0</v>
      </c>
      <c r="K240" s="191"/>
      <c r="L240" s="196"/>
      <c r="M240" s="197"/>
      <c r="N240" s="198"/>
      <c r="O240" s="198"/>
      <c r="P240" s="199">
        <f>P241</f>
        <v>0</v>
      </c>
      <c r="Q240" s="198"/>
      <c r="R240" s="199">
        <f>R241</f>
        <v>0</v>
      </c>
      <c r="S240" s="198"/>
      <c r="T240" s="200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231</v>
      </c>
      <c r="AT240" s="202" t="s">
        <v>71</v>
      </c>
      <c r="AU240" s="202" t="s">
        <v>72</v>
      </c>
      <c r="AY240" s="201" t="s">
        <v>188</v>
      </c>
      <c r="BK240" s="203">
        <f>BK241</f>
        <v>0</v>
      </c>
    </row>
    <row r="241" s="12" customFormat="1" ht="22.8" customHeight="1">
      <c r="A241" s="12"/>
      <c r="B241" s="190"/>
      <c r="C241" s="191"/>
      <c r="D241" s="192" t="s">
        <v>71</v>
      </c>
      <c r="E241" s="204" t="s">
        <v>544</v>
      </c>
      <c r="F241" s="204" t="s">
        <v>545</v>
      </c>
      <c r="G241" s="191"/>
      <c r="H241" s="191"/>
      <c r="I241" s="194"/>
      <c r="J241" s="205">
        <f>BK241</f>
        <v>0</v>
      </c>
      <c r="K241" s="191"/>
      <c r="L241" s="196"/>
      <c r="M241" s="197"/>
      <c r="N241" s="198"/>
      <c r="O241" s="198"/>
      <c r="P241" s="199">
        <f>SUM(P242:P244)</f>
        <v>0</v>
      </c>
      <c r="Q241" s="198"/>
      <c r="R241" s="199">
        <f>SUM(R242:R244)</f>
        <v>0</v>
      </c>
      <c r="S241" s="198"/>
      <c r="T241" s="200">
        <f>SUM(T242:T244)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1" t="s">
        <v>231</v>
      </c>
      <c r="AT241" s="202" t="s">
        <v>71</v>
      </c>
      <c r="AU241" s="202" t="s">
        <v>80</v>
      </c>
      <c r="AY241" s="201" t="s">
        <v>188</v>
      </c>
      <c r="BK241" s="203">
        <f>SUM(BK242:BK244)</f>
        <v>0</v>
      </c>
    </row>
    <row r="242" s="2" customFormat="1" ht="16.5" customHeight="1">
      <c r="A242" s="40"/>
      <c r="B242" s="41"/>
      <c r="C242" s="206" t="s">
        <v>475</v>
      </c>
      <c r="D242" s="206" t="s">
        <v>191</v>
      </c>
      <c r="E242" s="207" t="s">
        <v>650</v>
      </c>
      <c r="F242" s="208" t="s">
        <v>932</v>
      </c>
      <c r="G242" s="209" t="s">
        <v>478</v>
      </c>
      <c r="H242" s="210">
        <v>1</v>
      </c>
      <c r="I242" s="211"/>
      <c r="J242" s="212">
        <f>ROUND(I242*H242,2)</f>
        <v>0</v>
      </c>
      <c r="K242" s="208" t="s">
        <v>19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196</v>
      </c>
      <c r="AT242" s="217" t="s">
        <v>191</v>
      </c>
      <c r="AU242" s="217" t="s">
        <v>82</v>
      </c>
      <c r="AY242" s="19" t="s">
        <v>188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196</v>
      </c>
      <c r="BM242" s="217" t="s">
        <v>1062</v>
      </c>
    </row>
    <row r="243" s="2" customFormat="1" ht="16.5" customHeight="1">
      <c r="A243" s="40"/>
      <c r="B243" s="41"/>
      <c r="C243" s="206" t="s">
        <v>482</v>
      </c>
      <c r="D243" s="206" t="s">
        <v>191</v>
      </c>
      <c r="E243" s="207" t="s">
        <v>653</v>
      </c>
      <c r="F243" s="208" t="s">
        <v>934</v>
      </c>
      <c r="G243" s="209" t="s">
        <v>478</v>
      </c>
      <c r="H243" s="210">
        <v>1</v>
      </c>
      <c r="I243" s="211"/>
      <c r="J243" s="212">
        <f>ROUND(I243*H243,2)</f>
        <v>0</v>
      </c>
      <c r="K243" s="208" t="s">
        <v>19</v>
      </c>
      <c r="L243" s="46"/>
      <c r="M243" s="213" t="s">
        <v>19</v>
      </c>
      <c r="N243" s="214" t="s">
        <v>43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196</v>
      </c>
      <c r="AT243" s="217" t="s">
        <v>191</v>
      </c>
      <c r="AU243" s="217" t="s">
        <v>82</v>
      </c>
      <c r="AY243" s="19" t="s">
        <v>188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80</v>
      </c>
      <c r="BK243" s="218">
        <f>ROUND(I243*H243,2)</f>
        <v>0</v>
      </c>
      <c r="BL243" s="19" t="s">
        <v>196</v>
      </c>
      <c r="BM243" s="217" t="s">
        <v>1063</v>
      </c>
    </row>
    <row r="244" s="2" customFormat="1" ht="21.75" customHeight="1">
      <c r="A244" s="40"/>
      <c r="B244" s="41"/>
      <c r="C244" s="206" t="s">
        <v>492</v>
      </c>
      <c r="D244" s="206" t="s">
        <v>191</v>
      </c>
      <c r="E244" s="207" t="s">
        <v>547</v>
      </c>
      <c r="F244" s="208" t="s">
        <v>548</v>
      </c>
      <c r="G244" s="209" t="s">
        <v>478</v>
      </c>
      <c r="H244" s="210">
        <v>1</v>
      </c>
      <c r="I244" s="211"/>
      <c r="J244" s="212">
        <f>ROUND(I244*H244,2)</f>
        <v>0</v>
      </c>
      <c r="K244" s="208" t="s">
        <v>19</v>
      </c>
      <c r="L244" s="46"/>
      <c r="M244" s="268" t="s">
        <v>19</v>
      </c>
      <c r="N244" s="269" t="s">
        <v>43</v>
      </c>
      <c r="O244" s="270"/>
      <c r="P244" s="271">
        <f>O244*H244</f>
        <v>0</v>
      </c>
      <c r="Q244" s="271">
        <v>0</v>
      </c>
      <c r="R244" s="271">
        <f>Q244*H244</f>
        <v>0</v>
      </c>
      <c r="S244" s="271">
        <v>0</v>
      </c>
      <c r="T244" s="272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196</v>
      </c>
      <c r="AT244" s="217" t="s">
        <v>191</v>
      </c>
      <c r="AU244" s="217" t="s">
        <v>82</v>
      </c>
      <c r="AY244" s="19" t="s">
        <v>188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196</v>
      </c>
      <c r="BM244" s="217" t="s">
        <v>1064</v>
      </c>
    </row>
    <row r="245" s="2" customFormat="1" ht="6.96" customHeight="1">
      <c r="A245" s="40"/>
      <c r="B245" s="61"/>
      <c r="C245" s="62"/>
      <c r="D245" s="62"/>
      <c r="E245" s="62"/>
      <c r="F245" s="62"/>
      <c r="G245" s="62"/>
      <c r="H245" s="62"/>
      <c r="I245" s="62"/>
      <c r="J245" s="62"/>
      <c r="K245" s="62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l/xmOoRZjV8MuqjEYsa/7RtwEQRqk4fg5NNXhWxWWHGNNbbMvDZhLesvBpJfYCaTX7AfB9Ev+WI8r8BqU5Nz+A==" hashValue="Iq0WTHJiE/d6abs7uIXANOas5EyEbCEloH74scjtASwAq8LRJTy4wX8S68vVSyh9D2Ig9JOkRuOQY1DN7IkSMw==" algorithmName="SHA-512" password="80EB"/>
  <autoFilter ref="C91:K24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612325411"/>
    <hyperlink ref="F104" r:id="rId2" display="https://podminky.urs.cz/item/CS_URS_2024_01/612131121"/>
    <hyperlink ref="F108" r:id="rId3" display="https://podminky.urs.cz/item/CS_URS_2024_01/612311131"/>
    <hyperlink ref="F111" r:id="rId4" display="https://podminky.urs.cz/item/CS_URS_2022_01/978013121"/>
    <hyperlink ref="F119" r:id="rId5" display="https://podminky.urs.cz/item/CS_URS_2022_01/949101111"/>
    <hyperlink ref="F122" r:id="rId6" display="https://podminky.urs.cz/item/CS_URS_2022_01/952901111"/>
    <hyperlink ref="F126" r:id="rId7" display="https://podminky.urs.cz/item/CS_URS_2022_01/997002611"/>
    <hyperlink ref="F128" r:id="rId8" display="https://podminky.urs.cz/item/CS_URS_2022_01/997013212"/>
    <hyperlink ref="F130" r:id="rId9" display="https://podminky.urs.cz/item/CS_URS_2022_01/997013501"/>
    <hyperlink ref="F132" r:id="rId10" display="https://podminky.urs.cz/item/CS_URS_2022_01/997013509"/>
    <hyperlink ref="F135" r:id="rId11" display="https://podminky.urs.cz/item/CS_URS_2022_01/997013631"/>
    <hyperlink ref="F138" r:id="rId12" display="https://podminky.urs.cz/item/CS_URS_2022_01/998018002"/>
    <hyperlink ref="F142" r:id="rId13" display="https://podminky.urs.cz/item/CS_URS_2022_01/763131411"/>
    <hyperlink ref="F145" r:id="rId14" display="https://podminky.urs.cz/item/CS_URS_2022_01/998763402"/>
    <hyperlink ref="F149" r:id="rId15" display="https://podminky.urs.cz/item/CS_URS_2022_01/766691914"/>
    <hyperlink ref="F151" r:id="rId16" display="https://podminky.urs.cz/item/CS_URS_2024_01/766660002"/>
    <hyperlink ref="F154" r:id="rId17" display="https://podminky.urs.cz/item/CS_URS_2022_01/766660729"/>
    <hyperlink ref="F157" r:id="rId18" display="https://podminky.urs.cz/item/CS_URS_2022_01/766660728"/>
    <hyperlink ref="F160" r:id="rId19" display="https://podminky.urs.cz/item/CS_URS_2022_01/998766202"/>
    <hyperlink ref="F163" r:id="rId20" display="https://podminky.urs.cz/item/CS_URS_2022_01/776201811"/>
    <hyperlink ref="F166" r:id="rId21" display="https://podminky.urs.cz/item/CS_URS_2022_01/776410811"/>
    <hyperlink ref="F169" r:id="rId22" display="https://podminky.urs.cz/item/CS_URS_2022_01/776111117"/>
    <hyperlink ref="F171" r:id="rId23" display="https://podminky.urs.cz/item/CS_URS_2022_01/776111311"/>
    <hyperlink ref="F173" r:id="rId24" display="https://podminky.urs.cz/item/CS_URS_2022_01/776121112"/>
    <hyperlink ref="F180" r:id="rId25" display="https://podminky.urs.cz/item/CS_URS_2022_01/776141113"/>
    <hyperlink ref="F182" r:id="rId26" display="https://podminky.urs.cz/item/CS_URS_2024_01/776231111"/>
    <hyperlink ref="F186" r:id="rId27" display="https://podminky.urs.cz/item/CS_URS_2022_01/776411111"/>
    <hyperlink ref="F190" r:id="rId28" display="https://podminky.urs.cz/item/CS_URS_2022_01/776421312"/>
    <hyperlink ref="F194" r:id="rId29" display="https://podminky.urs.cz/item/CS_URS_2022_01/998776202"/>
    <hyperlink ref="F197" r:id="rId30" display="https://podminky.urs.cz/item/CS_URS_2022_01/783306801"/>
    <hyperlink ref="F201" r:id="rId31" display="https://podminky.urs.cz/item/CS_URS_2022_01/783315101"/>
    <hyperlink ref="F203" r:id="rId32" display="https://podminky.urs.cz/item/CS_URS_2022_01/783317101"/>
    <hyperlink ref="F208" r:id="rId33" display="https://podminky.urs.cz/item/CS_URS_2022_01/784121001"/>
    <hyperlink ref="F216" r:id="rId34" display="https://podminky.urs.cz/item/CS_URS_2022_01/784111001"/>
    <hyperlink ref="F223" r:id="rId35" display="https://podminky.urs.cz/item/CS_URS_2022_01/784171001"/>
    <hyperlink ref="F229" r:id="rId36" display="https://podminky.urs.cz/item/CS_URS_2022_01/784171111"/>
    <hyperlink ref="F235" r:id="rId37" display="https://podminky.urs.cz/item/CS_URS_2022_01/784181121"/>
    <hyperlink ref="F237" r:id="rId38" display="https://podminky.urs.cz/item/CS_URS_2022_01/784211101"/>
    <hyperlink ref="F239" r:id="rId39" display="https://podminky.urs.cz/item/CS_URS_2022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1065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ROUND((SUM(BE92:BE289)),  2)</f>
        <v>0</v>
      </c>
      <c r="G33" s="40"/>
      <c r="H33" s="40"/>
      <c r="I33" s="150">
        <v>0.20999999999999999</v>
      </c>
      <c r="J33" s="149">
        <f>ROUND(((SUM(BE92:BE289))*I33),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ROUND((SUM(BF92:BF289)),  2)</f>
        <v>0</v>
      </c>
      <c r="G34" s="40"/>
      <c r="H34" s="40"/>
      <c r="I34" s="150">
        <v>0.14999999999999999</v>
      </c>
      <c r="J34" s="149">
        <f>ROUND(((SUM(BF92:BF289))*I34),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ROUND((SUM(BG92:BG289)),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ROUND((SUM(BH92:BH289)),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ROUND((SUM(BI92:BI289)),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08 - m.č. 211 -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160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161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162</v>
      </c>
      <c r="E62" s="176"/>
      <c r="F62" s="176"/>
      <c r="G62" s="176"/>
      <c r="H62" s="176"/>
      <c r="I62" s="176"/>
      <c r="J62" s="177">
        <f>J120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163</v>
      </c>
      <c r="E63" s="176"/>
      <c r="F63" s="176"/>
      <c r="G63" s="176"/>
      <c r="H63" s="176"/>
      <c r="I63" s="176"/>
      <c r="J63" s="177">
        <f>J149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164</v>
      </c>
      <c r="E64" s="176"/>
      <c r="F64" s="176"/>
      <c r="G64" s="176"/>
      <c r="H64" s="176"/>
      <c r="I64" s="176"/>
      <c r="J64" s="177">
        <f>J161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165</v>
      </c>
      <c r="E65" s="170"/>
      <c r="F65" s="170"/>
      <c r="G65" s="170"/>
      <c r="H65" s="170"/>
      <c r="I65" s="170"/>
      <c r="J65" s="171">
        <f>J164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166</v>
      </c>
      <c r="E66" s="176"/>
      <c r="F66" s="176"/>
      <c r="G66" s="176"/>
      <c r="H66" s="176"/>
      <c r="I66" s="176"/>
      <c r="J66" s="177">
        <f>J165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167</v>
      </c>
      <c r="E67" s="176"/>
      <c r="F67" s="176"/>
      <c r="G67" s="176"/>
      <c r="H67" s="176"/>
      <c r="I67" s="176"/>
      <c r="J67" s="177">
        <f>J172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168</v>
      </c>
      <c r="E68" s="176"/>
      <c r="F68" s="176"/>
      <c r="G68" s="176"/>
      <c r="H68" s="176"/>
      <c r="I68" s="176"/>
      <c r="J68" s="177">
        <f>J187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169</v>
      </c>
      <c r="E69" s="176"/>
      <c r="F69" s="176"/>
      <c r="G69" s="176"/>
      <c r="H69" s="176"/>
      <c r="I69" s="176"/>
      <c r="J69" s="177">
        <f>J224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170</v>
      </c>
      <c r="E70" s="176"/>
      <c r="F70" s="176"/>
      <c r="G70" s="176"/>
      <c r="H70" s="176"/>
      <c r="I70" s="176"/>
      <c r="J70" s="177">
        <f>J249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171</v>
      </c>
      <c r="E71" s="170"/>
      <c r="F71" s="170"/>
      <c r="G71" s="170"/>
      <c r="H71" s="170"/>
      <c r="I71" s="170"/>
      <c r="J71" s="171">
        <f>J285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172</v>
      </c>
      <c r="E72" s="176"/>
      <c r="F72" s="176"/>
      <c r="G72" s="176"/>
      <c r="H72" s="176"/>
      <c r="I72" s="176"/>
      <c r="J72" s="177">
        <f>J286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ZŠ Pionýrů, Sokolov - Oprava elektroinstalace učeben v 2.NP 2. stupně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08 - m.č. 211 - stavební část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Sokolov, Pionýrů 1614</v>
      </c>
      <c r="G86" s="42"/>
      <c r="H86" s="42"/>
      <c r="I86" s="34" t="s">
        <v>23</v>
      </c>
      <c r="J86" s="74" t="str">
        <f>IF(J12="","",J12)</f>
        <v>8. 2. 2024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Město Sokolov</v>
      </c>
      <c r="G88" s="42"/>
      <c r="H88" s="42"/>
      <c r="I88" s="34" t="s">
        <v>31</v>
      </c>
      <c r="J88" s="38" t="str">
        <f>E21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Michal Kubelka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174</v>
      </c>
      <c r="D91" s="182" t="s">
        <v>57</v>
      </c>
      <c r="E91" s="182" t="s">
        <v>53</v>
      </c>
      <c r="F91" s="182" t="s">
        <v>54</v>
      </c>
      <c r="G91" s="182" t="s">
        <v>175</v>
      </c>
      <c r="H91" s="182" t="s">
        <v>176</v>
      </c>
      <c r="I91" s="182" t="s">
        <v>177</v>
      </c>
      <c r="J91" s="182" t="s">
        <v>158</v>
      </c>
      <c r="K91" s="183" t="s">
        <v>178</v>
      </c>
      <c r="L91" s="184"/>
      <c r="M91" s="94" t="s">
        <v>19</v>
      </c>
      <c r="N91" s="95" t="s">
        <v>42</v>
      </c>
      <c r="O91" s="95" t="s">
        <v>179</v>
      </c>
      <c r="P91" s="95" t="s">
        <v>180</v>
      </c>
      <c r="Q91" s="95" t="s">
        <v>181</v>
      </c>
      <c r="R91" s="95" t="s">
        <v>182</v>
      </c>
      <c r="S91" s="95" t="s">
        <v>183</v>
      </c>
      <c r="T91" s="96" t="s">
        <v>184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185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P93+P164+P285</f>
        <v>0</v>
      </c>
      <c r="Q92" s="98"/>
      <c r="R92" s="187">
        <f>R93+R164+R285</f>
        <v>3.1286540600000001</v>
      </c>
      <c r="S92" s="98"/>
      <c r="T92" s="188">
        <f>T93+T164+T285</f>
        <v>0.87516965000000002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89">
        <f>BK93+BK164+BK285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186</v>
      </c>
      <c r="F93" s="193" t="s">
        <v>187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P94+P120+P149+P161</f>
        <v>0</v>
      </c>
      <c r="Q93" s="198"/>
      <c r="R93" s="199">
        <f>R94+R120+R149+R161</f>
        <v>1.3197459900000002</v>
      </c>
      <c r="S93" s="198"/>
      <c r="T93" s="200">
        <f>T94+T120+T149+T161</f>
        <v>0.67787600000000003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188</v>
      </c>
      <c r="BK93" s="203">
        <f>BK94+BK120+BK149+BK161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189</v>
      </c>
      <c r="F94" s="204" t="s">
        <v>190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SUM(P95:P119)</f>
        <v>0</v>
      </c>
      <c r="Q94" s="198"/>
      <c r="R94" s="199">
        <f>SUM(R95:R119)</f>
        <v>1.3098552200000002</v>
      </c>
      <c r="S94" s="198"/>
      <c r="T94" s="200">
        <f>SUM(T95:T119)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188</v>
      </c>
      <c r="BK94" s="203">
        <f>SUM(BK95:BK119)</f>
        <v>0</v>
      </c>
    </row>
    <row r="95" s="2" customFormat="1" ht="24.15" customHeight="1">
      <c r="A95" s="40"/>
      <c r="B95" s="41"/>
      <c r="C95" s="206" t="s">
        <v>80</v>
      </c>
      <c r="D95" s="206" t="s">
        <v>191</v>
      </c>
      <c r="E95" s="207" t="s">
        <v>192</v>
      </c>
      <c r="F95" s="208" t="s">
        <v>193</v>
      </c>
      <c r="G95" s="209" t="s">
        <v>194</v>
      </c>
      <c r="H95" s="210">
        <v>59.293999999999997</v>
      </c>
      <c r="I95" s="211"/>
      <c r="J95" s="212">
        <f>ROUND(I95*H95,2)</f>
        <v>0</v>
      </c>
      <c r="K95" s="208" t="s">
        <v>195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0.0051999999999999998</v>
      </c>
      <c r="R95" s="215">
        <f>Q95*H95</f>
        <v>0.30832879999999996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196</v>
      </c>
      <c r="AT95" s="217" t="s">
        <v>191</v>
      </c>
      <c r="AU95" s="217" t="s">
        <v>82</v>
      </c>
      <c r="AY95" s="19" t="s">
        <v>188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196</v>
      </c>
      <c r="BM95" s="217" t="s">
        <v>1066</v>
      </c>
    </row>
    <row r="96" s="2" customFormat="1">
      <c r="A96" s="40"/>
      <c r="B96" s="41"/>
      <c r="C96" s="42"/>
      <c r="D96" s="219" t="s">
        <v>198</v>
      </c>
      <c r="E96" s="42"/>
      <c r="F96" s="220" t="s">
        <v>199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198</v>
      </c>
      <c r="AU96" s="19" t="s">
        <v>82</v>
      </c>
    </row>
    <row r="97" s="13" customFormat="1">
      <c r="A97" s="13"/>
      <c r="B97" s="224"/>
      <c r="C97" s="225"/>
      <c r="D97" s="226" t="s">
        <v>200</v>
      </c>
      <c r="E97" s="227" t="s">
        <v>19</v>
      </c>
      <c r="F97" s="228" t="s">
        <v>236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200</v>
      </c>
      <c r="AU97" s="234" t="s">
        <v>82</v>
      </c>
      <c r="AV97" s="13" t="s">
        <v>80</v>
      </c>
      <c r="AW97" s="13" t="s">
        <v>33</v>
      </c>
      <c r="AX97" s="13" t="s">
        <v>72</v>
      </c>
      <c r="AY97" s="234" t="s">
        <v>188</v>
      </c>
    </row>
    <row r="98" s="14" customFormat="1">
      <c r="A98" s="14"/>
      <c r="B98" s="235"/>
      <c r="C98" s="236"/>
      <c r="D98" s="226" t="s">
        <v>200</v>
      </c>
      <c r="E98" s="237" t="s">
        <v>19</v>
      </c>
      <c r="F98" s="238" t="s">
        <v>1067</v>
      </c>
      <c r="G98" s="236"/>
      <c r="H98" s="239">
        <v>59.310000000000002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200</v>
      </c>
      <c r="AU98" s="245" t="s">
        <v>82</v>
      </c>
      <c r="AV98" s="14" t="s">
        <v>82</v>
      </c>
      <c r="AW98" s="14" t="s">
        <v>33</v>
      </c>
      <c r="AX98" s="14" t="s">
        <v>72</v>
      </c>
      <c r="AY98" s="245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204</v>
      </c>
      <c r="G99" s="236"/>
      <c r="H99" s="239">
        <v>-10.23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4" customFormat="1">
      <c r="A100" s="14"/>
      <c r="B100" s="235"/>
      <c r="C100" s="236"/>
      <c r="D100" s="226" t="s">
        <v>200</v>
      </c>
      <c r="E100" s="237" t="s">
        <v>19</v>
      </c>
      <c r="F100" s="238" t="s">
        <v>553</v>
      </c>
      <c r="G100" s="236"/>
      <c r="H100" s="239">
        <v>4.1340000000000003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200</v>
      </c>
      <c r="AU100" s="245" t="s">
        <v>82</v>
      </c>
      <c r="AV100" s="14" t="s">
        <v>82</v>
      </c>
      <c r="AW100" s="14" t="s">
        <v>33</v>
      </c>
      <c r="AX100" s="14" t="s">
        <v>72</v>
      </c>
      <c r="AY100" s="245" t="s">
        <v>188</v>
      </c>
    </row>
    <row r="101" s="14" customFormat="1">
      <c r="A101" s="14"/>
      <c r="B101" s="235"/>
      <c r="C101" s="236"/>
      <c r="D101" s="226" t="s">
        <v>200</v>
      </c>
      <c r="E101" s="237" t="s">
        <v>19</v>
      </c>
      <c r="F101" s="238" t="s">
        <v>554</v>
      </c>
      <c r="G101" s="236"/>
      <c r="H101" s="239">
        <v>-0.5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200</v>
      </c>
      <c r="AU101" s="245" t="s">
        <v>82</v>
      </c>
      <c r="AV101" s="14" t="s">
        <v>82</v>
      </c>
      <c r="AW101" s="14" t="s">
        <v>33</v>
      </c>
      <c r="AX101" s="14" t="s">
        <v>72</v>
      </c>
      <c r="AY101" s="245" t="s">
        <v>188</v>
      </c>
    </row>
    <row r="102" s="14" customFormat="1">
      <c r="A102" s="14"/>
      <c r="B102" s="235"/>
      <c r="C102" s="236"/>
      <c r="D102" s="226" t="s">
        <v>200</v>
      </c>
      <c r="E102" s="237" t="s">
        <v>19</v>
      </c>
      <c r="F102" s="238" t="s">
        <v>1068</v>
      </c>
      <c r="G102" s="236"/>
      <c r="H102" s="239">
        <v>6.5800000000000001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200</v>
      </c>
      <c r="AU102" s="245" t="s">
        <v>82</v>
      </c>
      <c r="AV102" s="14" t="s">
        <v>82</v>
      </c>
      <c r="AW102" s="14" t="s">
        <v>33</v>
      </c>
      <c r="AX102" s="14" t="s">
        <v>72</v>
      </c>
      <c r="AY102" s="245" t="s">
        <v>188</v>
      </c>
    </row>
    <row r="103" s="15" customFormat="1">
      <c r="A103" s="15"/>
      <c r="B103" s="246"/>
      <c r="C103" s="247"/>
      <c r="D103" s="226" t="s">
        <v>200</v>
      </c>
      <c r="E103" s="248" t="s">
        <v>19</v>
      </c>
      <c r="F103" s="249" t="s">
        <v>206</v>
      </c>
      <c r="G103" s="247"/>
      <c r="H103" s="250">
        <v>59.293999999999997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200</v>
      </c>
      <c r="AU103" s="256" t="s">
        <v>82</v>
      </c>
      <c r="AV103" s="15" t="s">
        <v>196</v>
      </c>
      <c r="AW103" s="15" t="s">
        <v>33</v>
      </c>
      <c r="AX103" s="15" t="s">
        <v>80</v>
      </c>
      <c r="AY103" s="256" t="s">
        <v>188</v>
      </c>
    </row>
    <row r="104" s="2" customFormat="1" ht="24.15" customHeight="1">
      <c r="A104" s="40"/>
      <c r="B104" s="41"/>
      <c r="C104" s="206" t="s">
        <v>82</v>
      </c>
      <c r="D104" s="206" t="s">
        <v>191</v>
      </c>
      <c r="E104" s="207" t="s">
        <v>207</v>
      </c>
      <c r="F104" s="208" t="s">
        <v>208</v>
      </c>
      <c r="G104" s="209" t="s">
        <v>194</v>
      </c>
      <c r="H104" s="210">
        <v>44.07</v>
      </c>
      <c r="I104" s="211"/>
      <c r="J104" s="212">
        <f>ROUND(I104*H104,2)</f>
        <v>0</v>
      </c>
      <c r="K104" s="208" t="s">
        <v>195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0.015599999999999999</v>
      </c>
      <c r="R104" s="215">
        <f>Q104*H104</f>
        <v>0.68749199999999999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196</v>
      </c>
      <c r="AT104" s="217" t="s">
        <v>191</v>
      </c>
      <c r="AU104" s="217" t="s">
        <v>82</v>
      </c>
      <c r="AY104" s="19" t="s">
        <v>188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196</v>
      </c>
      <c r="BM104" s="217" t="s">
        <v>1069</v>
      </c>
    </row>
    <row r="105" s="2" customFormat="1">
      <c r="A105" s="40"/>
      <c r="B105" s="41"/>
      <c r="C105" s="42"/>
      <c r="D105" s="219" t="s">
        <v>198</v>
      </c>
      <c r="E105" s="42"/>
      <c r="F105" s="220" t="s">
        <v>210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198</v>
      </c>
      <c r="AU105" s="19" t="s">
        <v>82</v>
      </c>
    </row>
    <row r="106" s="13" customFormat="1">
      <c r="A106" s="13"/>
      <c r="B106" s="224"/>
      <c r="C106" s="225"/>
      <c r="D106" s="226" t="s">
        <v>200</v>
      </c>
      <c r="E106" s="227" t="s">
        <v>19</v>
      </c>
      <c r="F106" s="228" t="s">
        <v>211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200</v>
      </c>
      <c r="AU106" s="234" t="s">
        <v>82</v>
      </c>
      <c r="AV106" s="13" t="s">
        <v>80</v>
      </c>
      <c r="AW106" s="13" t="s">
        <v>33</v>
      </c>
      <c r="AX106" s="13" t="s">
        <v>72</v>
      </c>
      <c r="AY106" s="234" t="s">
        <v>188</v>
      </c>
    </row>
    <row r="107" s="14" customFormat="1">
      <c r="A107" s="14"/>
      <c r="B107" s="235"/>
      <c r="C107" s="236"/>
      <c r="D107" s="226" t="s">
        <v>200</v>
      </c>
      <c r="E107" s="237" t="s">
        <v>19</v>
      </c>
      <c r="F107" s="238" t="s">
        <v>1070</v>
      </c>
      <c r="G107" s="236"/>
      <c r="H107" s="239">
        <v>46.590000000000003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200</v>
      </c>
      <c r="AU107" s="245" t="s">
        <v>82</v>
      </c>
      <c r="AV107" s="14" t="s">
        <v>82</v>
      </c>
      <c r="AW107" s="14" t="s">
        <v>33</v>
      </c>
      <c r="AX107" s="14" t="s">
        <v>72</v>
      </c>
      <c r="AY107" s="245" t="s">
        <v>188</v>
      </c>
    </row>
    <row r="108" s="14" customFormat="1">
      <c r="A108" s="14"/>
      <c r="B108" s="235"/>
      <c r="C108" s="236"/>
      <c r="D108" s="226" t="s">
        <v>200</v>
      </c>
      <c r="E108" s="237" t="s">
        <v>19</v>
      </c>
      <c r="F108" s="238" t="s">
        <v>214</v>
      </c>
      <c r="G108" s="236"/>
      <c r="H108" s="239">
        <v>-3.96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200</v>
      </c>
      <c r="AU108" s="245" t="s">
        <v>82</v>
      </c>
      <c r="AV108" s="14" t="s">
        <v>82</v>
      </c>
      <c r="AW108" s="14" t="s">
        <v>33</v>
      </c>
      <c r="AX108" s="14" t="s">
        <v>72</v>
      </c>
      <c r="AY108" s="245" t="s">
        <v>188</v>
      </c>
    </row>
    <row r="109" s="14" customFormat="1">
      <c r="A109" s="14"/>
      <c r="B109" s="235"/>
      <c r="C109" s="236"/>
      <c r="D109" s="226" t="s">
        <v>200</v>
      </c>
      <c r="E109" s="237" t="s">
        <v>19</v>
      </c>
      <c r="F109" s="238" t="s">
        <v>663</v>
      </c>
      <c r="G109" s="236"/>
      <c r="H109" s="239">
        <v>1.44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200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188</v>
      </c>
    </row>
    <row r="110" s="15" customFormat="1">
      <c r="A110" s="15"/>
      <c r="B110" s="246"/>
      <c r="C110" s="247"/>
      <c r="D110" s="226" t="s">
        <v>200</v>
      </c>
      <c r="E110" s="248" t="s">
        <v>19</v>
      </c>
      <c r="F110" s="249" t="s">
        <v>206</v>
      </c>
      <c r="G110" s="247"/>
      <c r="H110" s="250">
        <v>44.07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200</v>
      </c>
      <c r="AU110" s="256" t="s">
        <v>82</v>
      </c>
      <c r="AV110" s="15" t="s">
        <v>196</v>
      </c>
      <c r="AW110" s="15" t="s">
        <v>33</v>
      </c>
      <c r="AX110" s="15" t="s">
        <v>80</v>
      </c>
      <c r="AY110" s="256" t="s">
        <v>188</v>
      </c>
    </row>
    <row r="111" s="2" customFormat="1" ht="16.5" customHeight="1">
      <c r="A111" s="40"/>
      <c r="B111" s="41"/>
      <c r="C111" s="206" t="s">
        <v>216</v>
      </c>
      <c r="D111" s="206" t="s">
        <v>191</v>
      </c>
      <c r="E111" s="207" t="s">
        <v>217</v>
      </c>
      <c r="F111" s="208" t="s">
        <v>218</v>
      </c>
      <c r="G111" s="209" t="s">
        <v>194</v>
      </c>
      <c r="H111" s="210">
        <v>73.716999999999999</v>
      </c>
      <c r="I111" s="211"/>
      <c r="J111" s="212">
        <f>ROUND(I111*H111,2)</f>
        <v>0</v>
      </c>
      <c r="K111" s="208" t="s">
        <v>195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0.00025999999999999998</v>
      </c>
      <c r="R111" s="215">
        <f>Q111*H111</f>
        <v>0.019166419999999997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196</v>
      </c>
      <c r="AT111" s="217" t="s">
        <v>191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1071</v>
      </c>
    </row>
    <row r="112" s="2" customFormat="1">
      <c r="A112" s="40"/>
      <c r="B112" s="41"/>
      <c r="C112" s="42"/>
      <c r="D112" s="219" t="s">
        <v>198</v>
      </c>
      <c r="E112" s="42"/>
      <c r="F112" s="220" t="s">
        <v>220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198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221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1072</v>
      </c>
      <c r="G114" s="236"/>
      <c r="H114" s="239">
        <v>29.646999999999998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3" customFormat="1">
      <c r="A115" s="13"/>
      <c r="B115" s="224"/>
      <c r="C115" s="225"/>
      <c r="D115" s="226" t="s">
        <v>200</v>
      </c>
      <c r="E115" s="227" t="s">
        <v>19</v>
      </c>
      <c r="F115" s="228" t="s">
        <v>223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200</v>
      </c>
      <c r="AU115" s="234" t="s">
        <v>82</v>
      </c>
      <c r="AV115" s="13" t="s">
        <v>80</v>
      </c>
      <c r="AW115" s="13" t="s">
        <v>33</v>
      </c>
      <c r="AX115" s="13" t="s">
        <v>72</v>
      </c>
      <c r="AY115" s="234" t="s">
        <v>188</v>
      </c>
    </row>
    <row r="116" s="14" customFormat="1">
      <c r="A116" s="14"/>
      <c r="B116" s="235"/>
      <c r="C116" s="236"/>
      <c r="D116" s="226" t="s">
        <v>200</v>
      </c>
      <c r="E116" s="237" t="s">
        <v>19</v>
      </c>
      <c r="F116" s="238" t="s">
        <v>1073</v>
      </c>
      <c r="G116" s="236"/>
      <c r="H116" s="239">
        <v>44.07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200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188</v>
      </c>
    </row>
    <row r="117" s="15" customFormat="1">
      <c r="A117" s="15"/>
      <c r="B117" s="246"/>
      <c r="C117" s="247"/>
      <c r="D117" s="226" t="s">
        <v>200</v>
      </c>
      <c r="E117" s="248" t="s">
        <v>19</v>
      </c>
      <c r="F117" s="249" t="s">
        <v>206</v>
      </c>
      <c r="G117" s="247"/>
      <c r="H117" s="250">
        <v>73.716999999999999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200</v>
      </c>
      <c r="AU117" s="256" t="s">
        <v>82</v>
      </c>
      <c r="AV117" s="15" t="s">
        <v>196</v>
      </c>
      <c r="AW117" s="15" t="s">
        <v>33</v>
      </c>
      <c r="AX117" s="15" t="s">
        <v>80</v>
      </c>
      <c r="AY117" s="256" t="s">
        <v>188</v>
      </c>
    </row>
    <row r="118" s="2" customFormat="1" ht="16.5" customHeight="1">
      <c r="A118" s="40"/>
      <c r="B118" s="41"/>
      <c r="C118" s="206" t="s">
        <v>196</v>
      </c>
      <c r="D118" s="206" t="s">
        <v>191</v>
      </c>
      <c r="E118" s="207" t="s">
        <v>225</v>
      </c>
      <c r="F118" s="208" t="s">
        <v>226</v>
      </c>
      <c r="G118" s="209" t="s">
        <v>194</v>
      </c>
      <c r="H118" s="210">
        <v>73.716999999999999</v>
      </c>
      <c r="I118" s="211"/>
      <c r="J118" s="212">
        <f>ROUND(I118*H118,2)</f>
        <v>0</v>
      </c>
      <c r="K118" s="208" t="s">
        <v>195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0.0040000000000000001</v>
      </c>
      <c r="R118" s="215">
        <f>Q118*H118</f>
        <v>0.29486800000000002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196</v>
      </c>
      <c r="AT118" s="217" t="s">
        <v>191</v>
      </c>
      <c r="AU118" s="217" t="s">
        <v>82</v>
      </c>
      <c r="AY118" s="19" t="s">
        <v>188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196</v>
      </c>
      <c r="BM118" s="217" t="s">
        <v>1074</v>
      </c>
    </row>
    <row r="119" s="2" customFormat="1">
      <c r="A119" s="40"/>
      <c r="B119" s="41"/>
      <c r="C119" s="42"/>
      <c r="D119" s="219" t="s">
        <v>198</v>
      </c>
      <c r="E119" s="42"/>
      <c r="F119" s="220" t="s">
        <v>228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198</v>
      </c>
      <c r="AU119" s="19" t="s">
        <v>82</v>
      </c>
    </row>
    <row r="120" s="12" customFormat="1" ht="22.8" customHeight="1">
      <c r="A120" s="12"/>
      <c r="B120" s="190"/>
      <c r="C120" s="191"/>
      <c r="D120" s="192" t="s">
        <v>71</v>
      </c>
      <c r="E120" s="204" t="s">
        <v>229</v>
      </c>
      <c r="F120" s="204" t="s">
        <v>230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SUM(P121:P148)</f>
        <v>0</v>
      </c>
      <c r="Q120" s="198"/>
      <c r="R120" s="199">
        <f>SUM(R121:R148)</f>
        <v>0.0098907699999999984</v>
      </c>
      <c r="S120" s="198"/>
      <c r="T120" s="200">
        <f>SUM(T121:T148)</f>
        <v>0.67787600000000003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80</v>
      </c>
      <c r="AT120" s="202" t="s">
        <v>71</v>
      </c>
      <c r="AU120" s="202" t="s">
        <v>80</v>
      </c>
      <c r="AY120" s="201" t="s">
        <v>188</v>
      </c>
      <c r="BK120" s="203">
        <f>SUM(BK121:BK148)</f>
        <v>0</v>
      </c>
    </row>
    <row r="121" s="2" customFormat="1" ht="16.5" customHeight="1">
      <c r="A121" s="40"/>
      <c r="B121" s="41"/>
      <c r="C121" s="206" t="s">
        <v>231</v>
      </c>
      <c r="D121" s="206" t="s">
        <v>191</v>
      </c>
      <c r="E121" s="207" t="s">
        <v>563</v>
      </c>
      <c r="F121" s="208" t="s">
        <v>564</v>
      </c>
      <c r="G121" s="209" t="s">
        <v>478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196</v>
      </c>
      <c r="AT121" s="217" t="s">
        <v>191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1075</v>
      </c>
    </row>
    <row r="122" s="2" customFormat="1" ht="24.15" customHeight="1">
      <c r="A122" s="40"/>
      <c r="B122" s="41"/>
      <c r="C122" s="206" t="s">
        <v>189</v>
      </c>
      <c r="D122" s="206" t="s">
        <v>191</v>
      </c>
      <c r="E122" s="207" t="s">
        <v>232</v>
      </c>
      <c r="F122" s="208" t="s">
        <v>233</v>
      </c>
      <c r="G122" s="209" t="s">
        <v>194</v>
      </c>
      <c r="H122" s="210">
        <v>59.293999999999997</v>
      </c>
      <c r="I122" s="211"/>
      <c r="J122" s="212">
        <f>ROUND(I122*H122,2)</f>
        <v>0</v>
      </c>
      <c r="K122" s="208" t="s">
        <v>749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0.0040000000000000001</v>
      </c>
      <c r="T122" s="216">
        <f>S122*H122</f>
        <v>0.237176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196</v>
      </c>
      <c r="AT122" s="217" t="s">
        <v>191</v>
      </c>
      <c r="AU122" s="217" t="s">
        <v>82</v>
      </c>
      <c r="AY122" s="19" t="s">
        <v>188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196</v>
      </c>
      <c r="BM122" s="217" t="s">
        <v>1076</v>
      </c>
    </row>
    <row r="123" s="2" customFormat="1">
      <c r="A123" s="40"/>
      <c r="B123" s="41"/>
      <c r="C123" s="42"/>
      <c r="D123" s="219" t="s">
        <v>198</v>
      </c>
      <c r="E123" s="42"/>
      <c r="F123" s="220" t="s">
        <v>751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198</v>
      </c>
      <c r="AU123" s="19" t="s">
        <v>82</v>
      </c>
    </row>
    <row r="124" s="13" customFormat="1">
      <c r="A124" s="13"/>
      <c r="B124" s="224"/>
      <c r="C124" s="225"/>
      <c r="D124" s="226" t="s">
        <v>200</v>
      </c>
      <c r="E124" s="227" t="s">
        <v>19</v>
      </c>
      <c r="F124" s="228" t="s">
        <v>236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200</v>
      </c>
      <c r="AU124" s="234" t="s">
        <v>82</v>
      </c>
      <c r="AV124" s="13" t="s">
        <v>80</v>
      </c>
      <c r="AW124" s="13" t="s">
        <v>33</v>
      </c>
      <c r="AX124" s="13" t="s">
        <v>72</v>
      </c>
      <c r="AY124" s="234" t="s">
        <v>188</v>
      </c>
    </row>
    <row r="125" s="14" customFormat="1">
      <c r="A125" s="14"/>
      <c r="B125" s="235"/>
      <c r="C125" s="236"/>
      <c r="D125" s="226" t="s">
        <v>200</v>
      </c>
      <c r="E125" s="237" t="s">
        <v>19</v>
      </c>
      <c r="F125" s="238" t="s">
        <v>1067</v>
      </c>
      <c r="G125" s="236"/>
      <c r="H125" s="239">
        <v>59.310000000000002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200</v>
      </c>
      <c r="AU125" s="245" t="s">
        <v>82</v>
      </c>
      <c r="AV125" s="14" t="s">
        <v>82</v>
      </c>
      <c r="AW125" s="14" t="s">
        <v>33</v>
      </c>
      <c r="AX125" s="14" t="s">
        <v>72</v>
      </c>
      <c r="AY125" s="245" t="s">
        <v>188</v>
      </c>
    </row>
    <row r="126" s="14" customFormat="1">
      <c r="A126" s="14"/>
      <c r="B126" s="235"/>
      <c r="C126" s="236"/>
      <c r="D126" s="226" t="s">
        <v>200</v>
      </c>
      <c r="E126" s="237" t="s">
        <v>19</v>
      </c>
      <c r="F126" s="238" t="s">
        <v>204</v>
      </c>
      <c r="G126" s="236"/>
      <c r="H126" s="239">
        <v>-10.23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200</v>
      </c>
      <c r="AU126" s="245" t="s">
        <v>82</v>
      </c>
      <c r="AV126" s="14" t="s">
        <v>82</v>
      </c>
      <c r="AW126" s="14" t="s">
        <v>33</v>
      </c>
      <c r="AX126" s="14" t="s">
        <v>72</v>
      </c>
      <c r="AY126" s="245" t="s">
        <v>188</v>
      </c>
    </row>
    <row r="127" s="14" customFormat="1">
      <c r="A127" s="14"/>
      <c r="B127" s="235"/>
      <c r="C127" s="236"/>
      <c r="D127" s="226" t="s">
        <v>200</v>
      </c>
      <c r="E127" s="237" t="s">
        <v>19</v>
      </c>
      <c r="F127" s="238" t="s">
        <v>553</v>
      </c>
      <c r="G127" s="236"/>
      <c r="H127" s="239">
        <v>4.1340000000000003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200</v>
      </c>
      <c r="AU127" s="245" t="s">
        <v>82</v>
      </c>
      <c r="AV127" s="14" t="s">
        <v>82</v>
      </c>
      <c r="AW127" s="14" t="s">
        <v>33</v>
      </c>
      <c r="AX127" s="14" t="s">
        <v>72</v>
      </c>
      <c r="AY127" s="245" t="s">
        <v>188</v>
      </c>
    </row>
    <row r="128" s="14" customFormat="1">
      <c r="A128" s="14"/>
      <c r="B128" s="235"/>
      <c r="C128" s="236"/>
      <c r="D128" s="226" t="s">
        <v>200</v>
      </c>
      <c r="E128" s="237" t="s">
        <v>19</v>
      </c>
      <c r="F128" s="238" t="s">
        <v>554</v>
      </c>
      <c r="G128" s="236"/>
      <c r="H128" s="239">
        <v>-0.5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200</v>
      </c>
      <c r="AU128" s="245" t="s">
        <v>82</v>
      </c>
      <c r="AV128" s="14" t="s">
        <v>82</v>
      </c>
      <c r="AW128" s="14" t="s">
        <v>33</v>
      </c>
      <c r="AX128" s="14" t="s">
        <v>72</v>
      </c>
      <c r="AY128" s="245" t="s">
        <v>188</v>
      </c>
    </row>
    <row r="129" s="14" customFormat="1">
      <c r="A129" s="14"/>
      <c r="B129" s="235"/>
      <c r="C129" s="236"/>
      <c r="D129" s="226" t="s">
        <v>200</v>
      </c>
      <c r="E129" s="237" t="s">
        <v>19</v>
      </c>
      <c r="F129" s="238" t="s">
        <v>1068</v>
      </c>
      <c r="G129" s="236"/>
      <c r="H129" s="239">
        <v>6.5800000000000001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200</v>
      </c>
      <c r="AU129" s="245" t="s">
        <v>82</v>
      </c>
      <c r="AV129" s="14" t="s">
        <v>82</v>
      </c>
      <c r="AW129" s="14" t="s">
        <v>33</v>
      </c>
      <c r="AX129" s="14" t="s">
        <v>72</v>
      </c>
      <c r="AY129" s="245" t="s">
        <v>188</v>
      </c>
    </row>
    <row r="130" s="15" customFormat="1">
      <c r="A130" s="15"/>
      <c r="B130" s="246"/>
      <c r="C130" s="247"/>
      <c r="D130" s="226" t="s">
        <v>200</v>
      </c>
      <c r="E130" s="248" t="s">
        <v>19</v>
      </c>
      <c r="F130" s="249" t="s">
        <v>206</v>
      </c>
      <c r="G130" s="247"/>
      <c r="H130" s="250">
        <v>59.293999999999997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200</v>
      </c>
      <c r="AU130" s="256" t="s">
        <v>82</v>
      </c>
      <c r="AV130" s="15" t="s">
        <v>196</v>
      </c>
      <c r="AW130" s="15" t="s">
        <v>33</v>
      </c>
      <c r="AX130" s="15" t="s">
        <v>80</v>
      </c>
      <c r="AY130" s="256" t="s">
        <v>188</v>
      </c>
    </row>
    <row r="131" s="2" customFormat="1" ht="24.15" customHeight="1">
      <c r="A131" s="40"/>
      <c r="B131" s="41"/>
      <c r="C131" s="206" t="s">
        <v>241</v>
      </c>
      <c r="D131" s="206" t="s">
        <v>191</v>
      </c>
      <c r="E131" s="207" t="s">
        <v>237</v>
      </c>
      <c r="F131" s="208" t="s">
        <v>238</v>
      </c>
      <c r="G131" s="209" t="s">
        <v>194</v>
      </c>
      <c r="H131" s="210">
        <v>44.07</v>
      </c>
      <c r="I131" s="211"/>
      <c r="J131" s="212">
        <f>ROUND(I131*H131,2)</f>
        <v>0</v>
      </c>
      <c r="K131" s="208" t="s">
        <v>749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0.01</v>
      </c>
      <c r="T131" s="216">
        <f>S131*H131</f>
        <v>0.44070000000000004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1077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753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3" customFormat="1">
      <c r="A133" s="13"/>
      <c r="B133" s="224"/>
      <c r="C133" s="225"/>
      <c r="D133" s="226" t="s">
        <v>200</v>
      </c>
      <c r="E133" s="227" t="s">
        <v>19</v>
      </c>
      <c r="F133" s="228" t="s">
        <v>211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200</v>
      </c>
      <c r="AU133" s="234" t="s">
        <v>82</v>
      </c>
      <c r="AV133" s="13" t="s">
        <v>80</v>
      </c>
      <c r="AW133" s="13" t="s">
        <v>33</v>
      </c>
      <c r="AX133" s="13" t="s">
        <v>72</v>
      </c>
      <c r="AY133" s="234" t="s">
        <v>188</v>
      </c>
    </row>
    <row r="134" s="14" customFormat="1">
      <c r="A134" s="14"/>
      <c r="B134" s="235"/>
      <c r="C134" s="236"/>
      <c r="D134" s="226" t="s">
        <v>200</v>
      </c>
      <c r="E134" s="237" t="s">
        <v>19</v>
      </c>
      <c r="F134" s="238" t="s">
        <v>1070</v>
      </c>
      <c r="G134" s="236"/>
      <c r="H134" s="239">
        <v>46.590000000000003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200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188</v>
      </c>
    </row>
    <row r="135" s="14" customFormat="1">
      <c r="A135" s="14"/>
      <c r="B135" s="235"/>
      <c r="C135" s="236"/>
      <c r="D135" s="226" t="s">
        <v>200</v>
      </c>
      <c r="E135" s="237" t="s">
        <v>19</v>
      </c>
      <c r="F135" s="238" t="s">
        <v>214</v>
      </c>
      <c r="G135" s="236"/>
      <c r="H135" s="239">
        <v>-3.96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200</v>
      </c>
      <c r="AU135" s="245" t="s">
        <v>82</v>
      </c>
      <c r="AV135" s="14" t="s">
        <v>82</v>
      </c>
      <c r="AW135" s="14" t="s">
        <v>33</v>
      </c>
      <c r="AX135" s="14" t="s">
        <v>72</v>
      </c>
      <c r="AY135" s="245" t="s">
        <v>188</v>
      </c>
    </row>
    <row r="136" s="14" customFormat="1">
      <c r="A136" s="14"/>
      <c r="B136" s="235"/>
      <c r="C136" s="236"/>
      <c r="D136" s="226" t="s">
        <v>200</v>
      </c>
      <c r="E136" s="237" t="s">
        <v>19</v>
      </c>
      <c r="F136" s="238" t="s">
        <v>663</v>
      </c>
      <c r="G136" s="236"/>
      <c r="H136" s="239">
        <v>1.44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200</v>
      </c>
      <c r="AU136" s="245" t="s">
        <v>82</v>
      </c>
      <c r="AV136" s="14" t="s">
        <v>82</v>
      </c>
      <c r="AW136" s="14" t="s">
        <v>33</v>
      </c>
      <c r="AX136" s="14" t="s">
        <v>72</v>
      </c>
      <c r="AY136" s="245" t="s">
        <v>188</v>
      </c>
    </row>
    <row r="137" s="15" customFormat="1">
      <c r="A137" s="15"/>
      <c r="B137" s="246"/>
      <c r="C137" s="247"/>
      <c r="D137" s="226" t="s">
        <v>200</v>
      </c>
      <c r="E137" s="248" t="s">
        <v>19</v>
      </c>
      <c r="F137" s="249" t="s">
        <v>206</v>
      </c>
      <c r="G137" s="247"/>
      <c r="H137" s="250">
        <v>44.07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200</v>
      </c>
      <c r="AU137" s="256" t="s">
        <v>82</v>
      </c>
      <c r="AV137" s="15" t="s">
        <v>196</v>
      </c>
      <c r="AW137" s="15" t="s">
        <v>33</v>
      </c>
      <c r="AX137" s="15" t="s">
        <v>80</v>
      </c>
      <c r="AY137" s="256" t="s">
        <v>188</v>
      </c>
    </row>
    <row r="138" s="2" customFormat="1" ht="21.75" customHeight="1">
      <c r="A138" s="40"/>
      <c r="B138" s="41"/>
      <c r="C138" s="206" t="s">
        <v>250</v>
      </c>
      <c r="D138" s="206" t="s">
        <v>191</v>
      </c>
      <c r="E138" s="207" t="s">
        <v>568</v>
      </c>
      <c r="F138" s="208" t="s">
        <v>569</v>
      </c>
      <c r="G138" s="209" t="s">
        <v>296</v>
      </c>
      <c r="H138" s="210">
        <v>1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196</v>
      </c>
      <c r="AT138" s="217" t="s">
        <v>191</v>
      </c>
      <c r="AU138" s="217" t="s">
        <v>82</v>
      </c>
      <c r="AY138" s="19" t="s">
        <v>188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196</v>
      </c>
      <c r="BM138" s="217" t="s">
        <v>1078</v>
      </c>
    </row>
    <row r="139" s="2" customFormat="1">
      <c r="A139" s="40"/>
      <c r="B139" s="41"/>
      <c r="C139" s="42"/>
      <c r="D139" s="226" t="s">
        <v>571</v>
      </c>
      <c r="E139" s="42"/>
      <c r="F139" s="273" t="s">
        <v>572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571</v>
      </c>
      <c r="AU139" s="19" t="s">
        <v>82</v>
      </c>
    </row>
    <row r="140" s="2" customFormat="1" ht="24.15" customHeight="1">
      <c r="A140" s="40"/>
      <c r="B140" s="41"/>
      <c r="C140" s="206" t="s">
        <v>229</v>
      </c>
      <c r="D140" s="206" t="s">
        <v>191</v>
      </c>
      <c r="E140" s="207" t="s">
        <v>242</v>
      </c>
      <c r="F140" s="208" t="s">
        <v>243</v>
      </c>
      <c r="G140" s="209" t="s">
        <v>194</v>
      </c>
      <c r="H140" s="210">
        <v>58.180999999999997</v>
      </c>
      <c r="I140" s="211"/>
      <c r="J140" s="212">
        <f>ROUND(I140*H140,2)</f>
        <v>0</v>
      </c>
      <c r="K140" s="208" t="s">
        <v>749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0.00012999999999999999</v>
      </c>
      <c r="R140" s="215">
        <f>Q140*H140</f>
        <v>0.0075635299999999989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196</v>
      </c>
      <c r="AT140" s="217" t="s">
        <v>191</v>
      </c>
      <c r="AU140" s="217" t="s">
        <v>82</v>
      </c>
      <c r="AY140" s="19" t="s">
        <v>188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196</v>
      </c>
      <c r="BM140" s="217" t="s">
        <v>1079</v>
      </c>
    </row>
    <row r="141" s="2" customFormat="1">
      <c r="A141" s="40"/>
      <c r="B141" s="41"/>
      <c r="C141" s="42"/>
      <c r="D141" s="219" t="s">
        <v>198</v>
      </c>
      <c r="E141" s="42"/>
      <c r="F141" s="220" t="s">
        <v>756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198</v>
      </c>
      <c r="AU141" s="19" t="s">
        <v>82</v>
      </c>
    </row>
    <row r="142" s="14" customFormat="1">
      <c r="A142" s="14"/>
      <c r="B142" s="235"/>
      <c r="C142" s="236"/>
      <c r="D142" s="226" t="s">
        <v>200</v>
      </c>
      <c r="E142" s="237" t="s">
        <v>19</v>
      </c>
      <c r="F142" s="238" t="s">
        <v>1080</v>
      </c>
      <c r="G142" s="236"/>
      <c r="H142" s="239">
        <v>55.473999999999997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200</v>
      </c>
      <c r="AU142" s="245" t="s">
        <v>82</v>
      </c>
      <c r="AV142" s="14" t="s">
        <v>82</v>
      </c>
      <c r="AW142" s="14" t="s">
        <v>33</v>
      </c>
      <c r="AX142" s="14" t="s">
        <v>72</v>
      </c>
      <c r="AY142" s="245" t="s">
        <v>188</v>
      </c>
    </row>
    <row r="143" s="14" customFormat="1">
      <c r="A143" s="14"/>
      <c r="B143" s="235"/>
      <c r="C143" s="236"/>
      <c r="D143" s="226" t="s">
        <v>200</v>
      </c>
      <c r="E143" s="237" t="s">
        <v>19</v>
      </c>
      <c r="F143" s="238" t="s">
        <v>1081</v>
      </c>
      <c r="G143" s="236"/>
      <c r="H143" s="239">
        <v>2.5720000000000001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200</v>
      </c>
      <c r="AU143" s="245" t="s">
        <v>82</v>
      </c>
      <c r="AV143" s="14" t="s">
        <v>82</v>
      </c>
      <c r="AW143" s="14" t="s">
        <v>33</v>
      </c>
      <c r="AX143" s="14" t="s">
        <v>72</v>
      </c>
      <c r="AY143" s="245" t="s">
        <v>188</v>
      </c>
    </row>
    <row r="144" s="14" customFormat="1">
      <c r="A144" s="14"/>
      <c r="B144" s="235"/>
      <c r="C144" s="236"/>
      <c r="D144" s="226" t="s">
        <v>200</v>
      </c>
      <c r="E144" s="237" t="s">
        <v>19</v>
      </c>
      <c r="F144" s="238" t="s">
        <v>576</v>
      </c>
      <c r="G144" s="236"/>
      <c r="H144" s="239">
        <v>0.13500000000000001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200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188</v>
      </c>
    </row>
    <row r="145" s="15" customFormat="1">
      <c r="A145" s="15"/>
      <c r="B145" s="246"/>
      <c r="C145" s="247"/>
      <c r="D145" s="226" t="s">
        <v>200</v>
      </c>
      <c r="E145" s="248" t="s">
        <v>19</v>
      </c>
      <c r="F145" s="249" t="s">
        <v>206</v>
      </c>
      <c r="G145" s="247"/>
      <c r="H145" s="250">
        <v>58.180999999999997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200</v>
      </c>
      <c r="AU145" s="256" t="s">
        <v>82</v>
      </c>
      <c r="AV145" s="15" t="s">
        <v>196</v>
      </c>
      <c r="AW145" s="15" t="s">
        <v>33</v>
      </c>
      <c r="AX145" s="15" t="s">
        <v>80</v>
      </c>
      <c r="AY145" s="256" t="s">
        <v>188</v>
      </c>
    </row>
    <row r="146" s="2" customFormat="1" ht="24.15" customHeight="1">
      <c r="A146" s="40"/>
      <c r="B146" s="41"/>
      <c r="C146" s="206" t="s">
        <v>107</v>
      </c>
      <c r="D146" s="206" t="s">
        <v>191</v>
      </c>
      <c r="E146" s="207" t="s">
        <v>251</v>
      </c>
      <c r="F146" s="208" t="s">
        <v>252</v>
      </c>
      <c r="G146" s="209" t="s">
        <v>194</v>
      </c>
      <c r="H146" s="210">
        <v>58.180999999999997</v>
      </c>
      <c r="I146" s="211"/>
      <c r="J146" s="212">
        <f>ROUND(I146*H146,2)</f>
        <v>0</v>
      </c>
      <c r="K146" s="208" t="s">
        <v>749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4.0000000000000003E-05</v>
      </c>
      <c r="R146" s="215">
        <f>Q146*H146</f>
        <v>0.00232724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196</v>
      </c>
      <c r="AT146" s="217" t="s">
        <v>191</v>
      </c>
      <c r="AU146" s="217" t="s">
        <v>82</v>
      </c>
      <c r="AY146" s="19" t="s">
        <v>188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196</v>
      </c>
      <c r="BM146" s="217" t="s">
        <v>1082</v>
      </c>
    </row>
    <row r="147" s="2" customFormat="1">
      <c r="A147" s="40"/>
      <c r="B147" s="41"/>
      <c r="C147" s="42"/>
      <c r="D147" s="219" t="s">
        <v>198</v>
      </c>
      <c r="E147" s="42"/>
      <c r="F147" s="220" t="s">
        <v>760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198</v>
      </c>
      <c r="AU147" s="19" t="s">
        <v>82</v>
      </c>
    </row>
    <row r="148" s="14" customFormat="1">
      <c r="A148" s="14"/>
      <c r="B148" s="235"/>
      <c r="C148" s="236"/>
      <c r="D148" s="226" t="s">
        <v>200</v>
      </c>
      <c r="E148" s="237" t="s">
        <v>19</v>
      </c>
      <c r="F148" s="238" t="s">
        <v>1083</v>
      </c>
      <c r="G148" s="236"/>
      <c r="H148" s="239">
        <v>58.180999999999997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200</v>
      </c>
      <c r="AU148" s="245" t="s">
        <v>82</v>
      </c>
      <c r="AV148" s="14" t="s">
        <v>82</v>
      </c>
      <c r="AW148" s="14" t="s">
        <v>33</v>
      </c>
      <c r="AX148" s="14" t="s">
        <v>80</v>
      </c>
      <c r="AY148" s="245" t="s">
        <v>188</v>
      </c>
    </row>
    <row r="149" s="12" customFormat="1" ht="22.8" customHeight="1">
      <c r="A149" s="12"/>
      <c r="B149" s="190"/>
      <c r="C149" s="191"/>
      <c r="D149" s="192" t="s">
        <v>71</v>
      </c>
      <c r="E149" s="204" t="s">
        <v>256</v>
      </c>
      <c r="F149" s="204" t="s">
        <v>257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SUM(P150:P160)</f>
        <v>0</v>
      </c>
      <c r="Q149" s="198"/>
      <c r="R149" s="199">
        <f>SUM(R150:R160)</f>
        <v>0</v>
      </c>
      <c r="S149" s="198"/>
      <c r="T149" s="200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80</v>
      </c>
      <c r="AT149" s="202" t="s">
        <v>71</v>
      </c>
      <c r="AU149" s="202" t="s">
        <v>80</v>
      </c>
      <c r="AY149" s="201" t="s">
        <v>188</v>
      </c>
      <c r="BK149" s="203">
        <f>SUM(BK150:BK160)</f>
        <v>0</v>
      </c>
    </row>
    <row r="150" s="2" customFormat="1" ht="16.5" customHeight="1">
      <c r="A150" s="40"/>
      <c r="B150" s="41"/>
      <c r="C150" s="206" t="s">
        <v>110</v>
      </c>
      <c r="D150" s="206" t="s">
        <v>191</v>
      </c>
      <c r="E150" s="207" t="s">
        <v>258</v>
      </c>
      <c r="F150" s="208" t="s">
        <v>259</v>
      </c>
      <c r="G150" s="209" t="s">
        <v>260</v>
      </c>
      <c r="H150" s="210">
        <v>0.875</v>
      </c>
      <c r="I150" s="211"/>
      <c r="J150" s="212">
        <f>ROUND(I150*H150,2)</f>
        <v>0</v>
      </c>
      <c r="K150" s="208" t="s">
        <v>749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196</v>
      </c>
      <c r="AT150" s="217" t="s">
        <v>191</v>
      </c>
      <c r="AU150" s="217" t="s">
        <v>82</v>
      </c>
      <c r="AY150" s="19" t="s">
        <v>188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196</v>
      </c>
      <c r="BM150" s="217" t="s">
        <v>1084</v>
      </c>
    </row>
    <row r="151" s="2" customFormat="1">
      <c r="A151" s="40"/>
      <c r="B151" s="41"/>
      <c r="C151" s="42"/>
      <c r="D151" s="219" t="s">
        <v>198</v>
      </c>
      <c r="E151" s="42"/>
      <c r="F151" s="220" t="s">
        <v>763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198</v>
      </c>
      <c r="AU151" s="19" t="s">
        <v>82</v>
      </c>
    </row>
    <row r="152" s="2" customFormat="1" ht="24.15" customHeight="1">
      <c r="A152" s="40"/>
      <c r="B152" s="41"/>
      <c r="C152" s="206" t="s">
        <v>113</v>
      </c>
      <c r="D152" s="206" t="s">
        <v>191</v>
      </c>
      <c r="E152" s="207" t="s">
        <v>263</v>
      </c>
      <c r="F152" s="208" t="s">
        <v>264</v>
      </c>
      <c r="G152" s="209" t="s">
        <v>260</v>
      </c>
      <c r="H152" s="210">
        <v>0.875</v>
      </c>
      <c r="I152" s="211"/>
      <c r="J152" s="212">
        <f>ROUND(I152*H152,2)</f>
        <v>0</v>
      </c>
      <c r="K152" s="208" t="s">
        <v>749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196</v>
      </c>
      <c r="AT152" s="217" t="s">
        <v>191</v>
      </c>
      <c r="AU152" s="217" t="s">
        <v>82</v>
      </c>
      <c r="AY152" s="19" t="s">
        <v>188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196</v>
      </c>
      <c r="BM152" s="217" t="s">
        <v>1085</v>
      </c>
    </row>
    <row r="153" s="2" customFormat="1">
      <c r="A153" s="40"/>
      <c r="B153" s="41"/>
      <c r="C153" s="42"/>
      <c r="D153" s="219" t="s">
        <v>198</v>
      </c>
      <c r="E153" s="42"/>
      <c r="F153" s="220" t="s">
        <v>765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198</v>
      </c>
      <c r="AU153" s="19" t="s">
        <v>82</v>
      </c>
    </row>
    <row r="154" s="2" customFormat="1" ht="21.75" customHeight="1">
      <c r="A154" s="40"/>
      <c r="B154" s="41"/>
      <c r="C154" s="206" t="s">
        <v>116</v>
      </c>
      <c r="D154" s="206" t="s">
        <v>191</v>
      </c>
      <c r="E154" s="207" t="s">
        <v>267</v>
      </c>
      <c r="F154" s="208" t="s">
        <v>268</v>
      </c>
      <c r="G154" s="209" t="s">
        <v>260</v>
      </c>
      <c r="H154" s="210">
        <v>0.875</v>
      </c>
      <c r="I154" s="211"/>
      <c r="J154" s="212">
        <f>ROUND(I154*H154,2)</f>
        <v>0</v>
      </c>
      <c r="K154" s="208" t="s">
        <v>749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196</v>
      </c>
      <c r="AT154" s="217" t="s">
        <v>191</v>
      </c>
      <c r="AU154" s="217" t="s">
        <v>82</v>
      </c>
      <c r="AY154" s="19" t="s">
        <v>188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196</v>
      </c>
      <c r="BM154" s="217" t="s">
        <v>1086</v>
      </c>
    </row>
    <row r="155" s="2" customFormat="1">
      <c r="A155" s="40"/>
      <c r="B155" s="41"/>
      <c r="C155" s="42"/>
      <c r="D155" s="219" t="s">
        <v>198</v>
      </c>
      <c r="E155" s="42"/>
      <c r="F155" s="220" t="s">
        <v>767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198</v>
      </c>
      <c r="AU155" s="19" t="s">
        <v>82</v>
      </c>
    </row>
    <row r="156" s="2" customFormat="1" ht="24.15" customHeight="1">
      <c r="A156" s="40"/>
      <c r="B156" s="41"/>
      <c r="C156" s="206" t="s">
        <v>119</v>
      </c>
      <c r="D156" s="206" t="s">
        <v>191</v>
      </c>
      <c r="E156" s="207" t="s">
        <v>271</v>
      </c>
      <c r="F156" s="208" t="s">
        <v>272</v>
      </c>
      <c r="G156" s="209" t="s">
        <v>260</v>
      </c>
      <c r="H156" s="210">
        <v>5.25</v>
      </c>
      <c r="I156" s="211"/>
      <c r="J156" s="212">
        <f>ROUND(I156*H156,2)</f>
        <v>0</v>
      </c>
      <c r="K156" s="208" t="s">
        <v>749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196</v>
      </c>
      <c r="AT156" s="217" t="s">
        <v>191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196</v>
      </c>
      <c r="BM156" s="217" t="s">
        <v>1087</v>
      </c>
    </row>
    <row r="157" s="2" customFormat="1">
      <c r="A157" s="40"/>
      <c r="B157" s="41"/>
      <c r="C157" s="42"/>
      <c r="D157" s="219" t="s">
        <v>198</v>
      </c>
      <c r="E157" s="42"/>
      <c r="F157" s="220" t="s">
        <v>769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198</v>
      </c>
      <c r="AU157" s="19" t="s">
        <v>82</v>
      </c>
    </row>
    <row r="158" s="14" customFormat="1">
      <c r="A158" s="14"/>
      <c r="B158" s="235"/>
      <c r="C158" s="236"/>
      <c r="D158" s="226" t="s">
        <v>200</v>
      </c>
      <c r="E158" s="237" t="s">
        <v>19</v>
      </c>
      <c r="F158" s="238" t="s">
        <v>1088</v>
      </c>
      <c r="G158" s="236"/>
      <c r="H158" s="239">
        <v>5.25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200</v>
      </c>
      <c r="AU158" s="245" t="s">
        <v>82</v>
      </c>
      <c r="AV158" s="14" t="s">
        <v>82</v>
      </c>
      <c r="AW158" s="14" t="s">
        <v>33</v>
      </c>
      <c r="AX158" s="14" t="s">
        <v>80</v>
      </c>
      <c r="AY158" s="245" t="s">
        <v>188</v>
      </c>
    </row>
    <row r="159" s="2" customFormat="1" ht="24.15" customHeight="1">
      <c r="A159" s="40"/>
      <c r="B159" s="41"/>
      <c r="C159" s="206" t="s">
        <v>8</v>
      </c>
      <c r="D159" s="206" t="s">
        <v>191</v>
      </c>
      <c r="E159" s="207" t="s">
        <v>276</v>
      </c>
      <c r="F159" s="208" t="s">
        <v>277</v>
      </c>
      <c r="G159" s="209" t="s">
        <v>260</v>
      </c>
      <c r="H159" s="210">
        <v>0.875</v>
      </c>
      <c r="I159" s="211"/>
      <c r="J159" s="212">
        <f>ROUND(I159*H159,2)</f>
        <v>0</v>
      </c>
      <c r="K159" s="208" t="s">
        <v>749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196</v>
      </c>
      <c r="AT159" s="217" t="s">
        <v>191</v>
      </c>
      <c r="AU159" s="217" t="s">
        <v>82</v>
      </c>
      <c r="AY159" s="19" t="s">
        <v>188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196</v>
      </c>
      <c r="BM159" s="217" t="s">
        <v>1089</v>
      </c>
    </row>
    <row r="160" s="2" customFormat="1">
      <c r="A160" s="40"/>
      <c r="B160" s="41"/>
      <c r="C160" s="42"/>
      <c r="D160" s="219" t="s">
        <v>198</v>
      </c>
      <c r="E160" s="42"/>
      <c r="F160" s="220" t="s">
        <v>772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198</v>
      </c>
      <c r="AU160" s="19" t="s">
        <v>82</v>
      </c>
    </row>
    <row r="161" s="12" customFormat="1" ht="22.8" customHeight="1">
      <c r="A161" s="12"/>
      <c r="B161" s="190"/>
      <c r="C161" s="191"/>
      <c r="D161" s="192" t="s">
        <v>71</v>
      </c>
      <c r="E161" s="204" t="s">
        <v>280</v>
      </c>
      <c r="F161" s="204" t="s">
        <v>281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SUM(P162:P163)</f>
        <v>0</v>
      </c>
      <c r="Q161" s="198"/>
      <c r="R161" s="199">
        <f>SUM(R162:R163)</f>
        <v>0</v>
      </c>
      <c r="S161" s="198"/>
      <c r="T161" s="20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80</v>
      </c>
      <c r="AT161" s="202" t="s">
        <v>71</v>
      </c>
      <c r="AU161" s="202" t="s">
        <v>80</v>
      </c>
      <c r="AY161" s="201" t="s">
        <v>188</v>
      </c>
      <c r="BK161" s="203">
        <f>SUM(BK162:BK163)</f>
        <v>0</v>
      </c>
    </row>
    <row r="162" s="2" customFormat="1" ht="33" customHeight="1">
      <c r="A162" s="40"/>
      <c r="B162" s="41"/>
      <c r="C162" s="206" t="s">
        <v>124</v>
      </c>
      <c r="D162" s="206" t="s">
        <v>191</v>
      </c>
      <c r="E162" s="207" t="s">
        <v>282</v>
      </c>
      <c r="F162" s="208" t="s">
        <v>283</v>
      </c>
      <c r="G162" s="209" t="s">
        <v>260</v>
      </c>
      <c r="H162" s="210">
        <v>1.3200000000000001</v>
      </c>
      <c r="I162" s="211"/>
      <c r="J162" s="212">
        <f>ROUND(I162*H162,2)</f>
        <v>0</v>
      </c>
      <c r="K162" s="208" t="s">
        <v>749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196</v>
      </c>
      <c r="AT162" s="217" t="s">
        <v>191</v>
      </c>
      <c r="AU162" s="217" t="s">
        <v>82</v>
      </c>
      <c r="AY162" s="19" t="s">
        <v>188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196</v>
      </c>
      <c r="BM162" s="217" t="s">
        <v>1090</v>
      </c>
    </row>
    <row r="163" s="2" customFormat="1">
      <c r="A163" s="40"/>
      <c r="B163" s="41"/>
      <c r="C163" s="42"/>
      <c r="D163" s="219" t="s">
        <v>198</v>
      </c>
      <c r="E163" s="42"/>
      <c r="F163" s="220" t="s">
        <v>774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198</v>
      </c>
      <c r="AU163" s="19" t="s">
        <v>82</v>
      </c>
    </row>
    <row r="164" s="12" customFormat="1" ht="25.92" customHeight="1">
      <c r="A164" s="12"/>
      <c r="B164" s="190"/>
      <c r="C164" s="191"/>
      <c r="D164" s="192" t="s">
        <v>71</v>
      </c>
      <c r="E164" s="193" t="s">
        <v>286</v>
      </c>
      <c r="F164" s="193" t="s">
        <v>287</v>
      </c>
      <c r="G164" s="191"/>
      <c r="H164" s="191"/>
      <c r="I164" s="194"/>
      <c r="J164" s="195">
        <f>BK164</f>
        <v>0</v>
      </c>
      <c r="K164" s="191"/>
      <c r="L164" s="196"/>
      <c r="M164" s="197"/>
      <c r="N164" s="198"/>
      <c r="O164" s="198"/>
      <c r="P164" s="199">
        <f>P165+P172+P187+P224+P249</f>
        <v>0</v>
      </c>
      <c r="Q164" s="198"/>
      <c r="R164" s="199">
        <f>R165+R172+R187+R224+R249</f>
        <v>1.80890807</v>
      </c>
      <c r="S164" s="198"/>
      <c r="T164" s="200">
        <f>T165+T172+T187+T224+T249</f>
        <v>0.19729364999999999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82</v>
      </c>
      <c r="AT164" s="202" t="s">
        <v>71</v>
      </c>
      <c r="AU164" s="202" t="s">
        <v>72</v>
      </c>
      <c r="AY164" s="201" t="s">
        <v>188</v>
      </c>
      <c r="BK164" s="203">
        <f>BK165+BK172+BK187+BK224+BK249</f>
        <v>0</v>
      </c>
    </row>
    <row r="165" s="12" customFormat="1" ht="22.8" customHeight="1">
      <c r="A165" s="12"/>
      <c r="B165" s="190"/>
      <c r="C165" s="191"/>
      <c r="D165" s="192" t="s">
        <v>71</v>
      </c>
      <c r="E165" s="204" t="s">
        <v>288</v>
      </c>
      <c r="F165" s="204" t="s">
        <v>289</v>
      </c>
      <c r="G165" s="191"/>
      <c r="H165" s="191"/>
      <c r="I165" s="194"/>
      <c r="J165" s="205">
        <f>BK165</f>
        <v>0</v>
      </c>
      <c r="K165" s="191"/>
      <c r="L165" s="196"/>
      <c r="M165" s="197"/>
      <c r="N165" s="198"/>
      <c r="O165" s="198"/>
      <c r="P165" s="199">
        <f>SUM(P166:P171)</f>
        <v>0</v>
      </c>
      <c r="Q165" s="198"/>
      <c r="R165" s="199">
        <f>SUM(R166:R171)</f>
        <v>0.67678280000000002</v>
      </c>
      <c r="S165" s="198"/>
      <c r="T165" s="200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82</v>
      </c>
      <c r="AT165" s="202" t="s">
        <v>71</v>
      </c>
      <c r="AU165" s="202" t="s">
        <v>80</v>
      </c>
      <c r="AY165" s="201" t="s">
        <v>188</v>
      </c>
      <c r="BK165" s="203">
        <f>SUM(BK166:BK171)</f>
        <v>0</v>
      </c>
    </row>
    <row r="166" s="2" customFormat="1" ht="24.15" customHeight="1">
      <c r="A166" s="40"/>
      <c r="B166" s="41"/>
      <c r="C166" s="206" t="s">
        <v>127</v>
      </c>
      <c r="D166" s="206" t="s">
        <v>191</v>
      </c>
      <c r="E166" s="207" t="s">
        <v>290</v>
      </c>
      <c r="F166" s="208" t="s">
        <v>291</v>
      </c>
      <c r="G166" s="209" t="s">
        <v>194</v>
      </c>
      <c r="H166" s="210">
        <v>55.473999999999997</v>
      </c>
      <c r="I166" s="211"/>
      <c r="J166" s="212">
        <f>ROUND(I166*H166,2)</f>
        <v>0</v>
      </c>
      <c r="K166" s="208" t="s">
        <v>749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0.012200000000000001</v>
      </c>
      <c r="R166" s="215">
        <f>Q166*H166</f>
        <v>0.67678280000000002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124</v>
      </c>
      <c r="AT166" s="217" t="s">
        <v>191</v>
      </c>
      <c r="AU166" s="217" t="s">
        <v>82</v>
      </c>
      <c r="AY166" s="19" t="s">
        <v>188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124</v>
      </c>
      <c r="BM166" s="217" t="s">
        <v>1091</v>
      </c>
    </row>
    <row r="167" s="2" customFormat="1">
      <c r="A167" s="40"/>
      <c r="B167" s="41"/>
      <c r="C167" s="42"/>
      <c r="D167" s="219" t="s">
        <v>198</v>
      </c>
      <c r="E167" s="42"/>
      <c r="F167" s="220" t="s">
        <v>776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198</v>
      </c>
      <c r="AU167" s="19" t="s">
        <v>82</v>
      </c>
    </row>
    <row r="168" s="13" customFormat="1">
      <c r="A168" s="13"/>
      <c r="B168" s="224"/>
      <c r="C168" s="225"/>
      <c r="D168" s="226" t="s">
        <v>200</v>
      </c>
      <c r="E168" s="227" t="s">
        <v>19</v>
      </c>
      <c r="F168" s="228" t="s">
        <v>587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200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188</v>
      </c>
    </row>
    <row r="169" s="14" customFormat="1">
      <c r="A169" s="14"/>
      <c r="B169" s="235"/>
      <c r="C169" s="236"/>
      <c r="D169" s="226" t="s">
        <v>200</v>
      </c>
      <c r="E169" s="237" t="s">
        <v>19</v>
      </c>
      <c r="F169" s="238" t="s">
        <v>1080</v>
      </c>
      <c r="G169" s="236"/>
      <c r="H169" s="239">
        <v>55.473999999999997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200</v>
      </c>
      <c r="AU169" s="245" t="s">
        <v>82</v>
      </c>
      <c r="AV169" s="14" t="s">
        <v>82</v>
      </c>
      <c r="AW169" s="14" t="s">
        <v>33</v>
      </c>
      <c r="AX169" s="14" t="s">
        <v>80</v>
      </c>
      <c r="AY169" s="245" t="s">
        <v>188</v>
      </c>
    </row>
    <row r="170" s="2" customFormat="1" ht="24.15" customHeight="1">
      <c r="A170" s="40"/>
      <c r="B170" s="41"/>
      <c r="C170" s="206" t="s">
        <v>130</v>
      </c>
      <c r="D170" s="206" t="s">
        <v>191</v>
      </c>
      <c r="E170" s="207" t="s">
        <v>305</v>
      </c>
      <c r="F170" s="208" t="s">
        <v>306</v>
      </c>
      <c r="G170" s="209" t="s">
        <v>307</v>
      </c>
      <c r="H170" s="267"/>
      <c r="I170" s="211"/>
      <c r="J170" s="212">
        <f>ROUND(I170*H170,2)</f>
        <v>0</v>
      </c>
      <c r="K170" s="208" t="s">
        <v>749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124</v>
      </c>
      <c r="AT170" s="217" t="s">
        <v>191</v>
      </c>
      <c r="AU170" s="217" t="s">
        <v>82</v>
      </c>
      <c r="AY170" s="19" t="s">
        <v>188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124</v>
      </c>
      <c r="BM170" s="217" t="s">
        <v>1092</v>
      </c>
    </row>
    <row r="171" s="2" customFormat="1">
      <c r="A171" s="40"/>
      <c r="B171" s="41"/>
      <c r="C171" s="42"/>
      <c r="D171" s="219" t="s">
        <v>198</v>
      </c>
      <c r="E171" s="42"/>
      <c r="F171" s="220" t="s">
        <v>778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198</v>
      </c>
      <c r="AU171" s="19" t="s">
        <v>82</v>
      </c>
    </row>
    <row r="172" s="12" customFormat="1" ht="22.8" customHeight="1">
      <c r="A172" s="12"/>
      <c r="B172" s="190"/>
      <c r="C172" s="191"/>
      <c r="D172" s="192" t="s">
        <v>71</v>
      </c>
      <c r="E172" s="204" t="s">
        <v>310</v>
      </c>
      <c r="F172" s="204" t="s">
        <v>311</v>
      </c>
      <c r="G172" s="191"/>
      <c r="H172" s="191"/>
      <c r="I172" s="194"/>
      <c r="J172" s="205">
        <f>BK172</f>
        <v>0</v>
      </c>
      <c r="K172" s="191"/>
      <c r="L172" s="196"/>
      <c r="M172" s="197"/>
      <c r="N172" s="198"/>
      <c r="O172" s="198"/>
      <c r="P172" s="199">
        <f>SUM(P173:P186)</f>
        <v>0</v>
      </c>
      <c r="Q172" s="198"/>
      <c r="R172" s="199">
        <f>SUM(R173:R186)</f>
        <v>0.021850000000000001</v>
      </c>
      <c r="S172" s="198"/>
      <c r="T172" s="200">
        <f>SUM(T173:T186)</f>
        <v>0.0258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1" t="s">
        <v>82</v>
      </c>
      <c r="AT172" s="202" t="s">
        <v>71</v>
      </c>
      <c r="AU172" s="202" t="s">
        <v>80</v>
      </c>
      <c r="AY172" s="201" t="s">
        <v>188</v>
      </c>
      <c r="BK172" s="203">
        <f>SUM(BK173:BK186)</f>
        <v>0</v>
      </c>
    </row>
    <row r="173" s="2" customFormat="1" ht="16.5" customHeight="1">
      <c r="A173" s="40"/>
      <c r="B173" s="41"/>
      <c r="C173" s="206" t="s">
        <v>133</v>
      </c>
      <c r="D173" s="206" t="s">
        <v>191</v>
      </c>
      <c r="E173" s="207" t="s">
        <v>312</v>
      </c>
      <c r="F173" s="208" t="s">
        <v>313</v>
      </c>
      <c r="G173" s="209" t="s">
        <v>296</v>
      </c>
      <c r="H173" s="210">
        <v>1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0.0018</v>
      </c>
      <c r="T173" s="216">
        <f>S173*H173</f>
        <v>0.0018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124</v>
      </c>
      <c r="AT173" s="217" t="s">
        <v>191</v>
      </c>
      <c r="AU173" s="217" t="s">
        <v>82</v>
      </c>
      <c r="AY173" s="19" t="s">
        <v>188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124</v>
      </c>
      <c r="BM173" s="217" t="s">
        <v>1093</v>
      </c>
    </row>
    <row r="174" s="2" customFormat="1" ht="24.15" customHeight="1">
      <c r="A174" s="40"/>
      <c r="B174" s="41"/>
      <c r="C174" s="206" t="s">
        <v>136</v>
      </c>
      <c r="D174" s="206" t="s">
        <v>191</v>
      </c>
      <c r="E174" s="207" t="s">
        <v>316</v>
      </c>
      <c r="F174" s="208" t="s">
        <v>317</v>
      </c>
      <c r="G174" s="209" t="s">
        <v>296</v>
      </c>
      <c r="H174" s="210">
        <v>1</v>
      </c>
      <c r="I174" s="211"/>
      <c r="J174" s="212">
        <f>ROUND(I174*H174,2)</f>
        <v>0</v>
      </c>
      <c r="K174" s="208" t="s">
        <v>749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0.024</v>
      </c>
      <c r="T174" s="216">
        <f>S174*H174</f>
        <v>0.024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124</v>
      </c>
      <c r="AT174" s="217" t="s">
        <v>191</v>
      </c>
      <c r="AU174" s="217" t="s">
        <v>82</v>
      </c>
      <c r="AY174" s="19" t="s">
        <v>188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124</v>
      </c>
      <c r="BM174" s="217" t="s">
        <v>1094</v>
      </c>
    </row>
    <row r="175" s="2" customFormat="1">
      <c r="A175" s="40"/>
      <c r="B175" s="41"/>
      <c r="C175" s="42"/>
      <c r="D175" s="219" t="s">
        <v>198</v>
      </c>
      <c r="E175" s="42"/>
      <c r="F175" s="220" t="s">
        <v>781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198</v>
      </c>
      <c r="AU175" s="19" t="s">
        <v>82</v>
      </c>
    </row>
    <row r="176" s="2" customFormat="1" ht="24.15" customHeight="1">
      <c r="A176" s="40"/>
      <c r="B176" s="41"/>
      <c r="C176" s="206" t="s">
        <v>7</v>
      </c>
      <c r="D176" s="206" t="s">
        <v>191</v>
      </c>
      <c r="E176" s="207" t="s">
        <v>591</v>
      </c>
      <c r="F176" s="208" t="s">
        <v>592</v>
      </c>
      <c r="G176" s="209" t="s">
        <v>296</v>
      </c>
      <c r="H176" s="210">
        <v>1</v>
      </c>
      <c r="I176" s="211"/>
      <c r="J176" s="212">
        <f>ROUND(I176*H176,2)</f>
        <v>0</v>
      </c>
      <c r="K176" s="208" t="s">
        <v>195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124</v>
      </c>
      <c r="AT176" s="217" t="s">
        <v>191</v>
      </c>
      <c r="AU176" s="217" t="s">
        <v>82</v>
      </c>
      <c r="AY176" s="19" t="s">
        <v>188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124</v>
      </c>
      <c r="BM176" s="217" t="s">
        <v>1095</v>
      </c>
    </row>
    <row r="177" s="2" customFormat="1">
      <c r="A177" s="40"/>
      <c r="B177" s="41"/>
      <c r="C177" s="42"/>
      <c r="D177" s="219" t="s">
        <v>198</v>
      </c>
      <c r="E177" s="42"/>
      <c r="F177" s="220" t="s">
        <v>594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198</v>
      </c>
      <c r="AU177" s="19" t="s">
        <v>82</v>
      </c>
    </row>
    <row r="178" s="2" customFormat="1" ht="16.5" customHeight="1">
      <c r="A178" s="40"/>
      <c r="B178" s="41"/>
      <c r="C178" s="257" t="s">
        <v>141</v>
      </c>
      <c r="D178" s="257" t="s">
        <v>300</v>
      </c>
      <c r="E178" s="258" t="s">
        <v>595</v>
      </c>
      <c r="F178" s="259" t="s">
        <v>596</v>
      </c>
      <c r="G178" s="260" t="s">
        <v>296</v>
      </c>
      <c r="H178" s="261">
        <v>1</v>
      </c>
      <c r="I178" s="262"/>
      <c r="J178" s="263">
        <f>ROUND(I178*H178,2)</f>
        <v>0</v>
      </c>
      <c r="K178" s="259" t="s">
        <v>195</v>
      </c>
      <c r="L178" s="264"/>
      <c r="M178" s="265" t="s">
        <v>19</v>
      </c>
      <c r="N178" s="266" t="s">
        <v>43</v>
      </c>
      <c r="O178" s="86"/>
      <c r="P178" s="215">
        <f>O178*H178</f>
        <v>0</v>
      </c>
      <c r="Q178" s="215">
        <v>0.020500000000000001</v>
      </c>
      <c r="R178" s="215">
        <f>Q178*H178</f>
        <v>0.020500000000000001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303</v>
      </c>
      <c r="AT178" s="217" t="s">
        <v>300</v>
      </c>
      <c r="AU178" s="217" t="s">
        <v>82</v>
      </c>
      <c r="AY178" s="19" t="s">
        <v>188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124</v>
      </c>
      <c r="BM178" s="217" t="s">
        <v>1096</v>
      </c>
    </row>
    <row r="179" s="2" customFormat="1" ht="16.5" customHeight="1">
      <c r="A179" s="40"/>
      <c r="B179" s="41"/>
      <c r="C179" s="206" t="s">
        <v>144</v>
      </c>
      <c r="D179" s="206" t="s">
        <v>191</v>
      </c>
      <c r="E179" s="207" t="s">
        <v>327</v>
      </c>
      <c r="F179" s="208" t="s">
        <v>328</v>
      </c>
      <c r="G179" s="209" t="s">
        <v>296</v>
      </c>
      <c r="H179" s="210">
        <v>1</v>
      </c>
      <c r="I179" s="211"/>
      <c r="J179" s="212">
        <f>ROUND(I179*H179,2)</f>
        <v>0</v>
      </c>
      <c r="K179" s="208" t="s">
        <v>749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124</v>
      </c>
      <c r="AT179" s="217" t="s">
        <v>191</v>
      </c>
      <c r="AU179" s="217" t="s">
        <v>82</v>
      </c>
      <c r="AY179" s="19" t="s">
        <v>188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124</v>
      </c>
      <c r="BM179" s="217" t="s">
        <v>1097</v>
      </c>
    </row>
    <row r="180" s="2" customFormat="1">
      <c r="A180" s="40"/>
      <c r="B180" s="41"/>
      <c r="C180" s="42"/>
      <c r="D180" s="219" t="s">
        <v>198</v>
      </c>
      <c r="E180" s="42"/>
      <c r="F180" s="220" t="s">
        <v>785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198</v>
      </c>
      <c r="AU180" s="19" t="s">
        <v>82</v>
      </c>
    </row>
    <row r="181" s="2" customFormat="1" ht="16.5" customHeight="1">
      <c r="A181" s="40"/>
      <c r="B181" s="41"/>
      <c r="C181" s="257" t="s">
        <v>147</v>
      </c>
      <c r="D181" s="257" t="s">
        <v>300</v>
      </c>
      <c r="E181" s="258" t="s">
        <v>331</v>
      </c>
      <c r="F181" s="259" t="s">
        <v>332</v>
      </c>
      <c r="G181" s="260" t="s">
        <v>296</v>
      </c>
      <c r="H181" s="261">
        <v>1</v>
      </c>
      <c r="I181" s="262"/>
      <c r="J181" s="263">
        <f>ROUND(I181*H181,2)</f>
        <v>0</v>
      </c>
      <c r="K181" s="259" t="s">
        <v>19</v>
      </c>
      <c r="L181" s="264"/>
      <c r="M181" s="265" t="s">
        <v>19</v>
      </c>
      <c r="N181" s="266" t="s">
        <v>43</v>
      </c>
      <c r="O181" s="86"/>
      <c r="P181" s="215">
        <f>O181*H181</f>
        <v>0</v>
      </c>
      <c r="Q181" s="215">
        <v>0.0011999999999999999</v>
      </c>
      <c r="R181" s="215">
        <f>Q181*H181</f>
        <v>0.0011999999999999999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303</v>
      </c>
      <c r="AT181" s="217" t="s">
        <v>300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124</v>
      </c>
      <c r="BM181" s="217" t="s">
        <v>1098</v>
      </c>
    </row>
    <row r="182" s="2" customFormat="1" ht="16.5" customHeight="1">
      <c r="A182" s="40"/>
      <c r="B182" s="41"/>
      <c r="C182" s="206" t="s">
        <v>150</v>
      </c>
      <c r="D182" s="206" t="s">
        <v>191</v>
      </c>
      <c r="E182" s="207" t="s">
        <v>334</v>
      </c>
      <c r="F182" s="208" t="s">
        <v>335</v>
      </c>
      <c r="G182" s="209" t="s">
        <v>296</v>
      </c>
      <c r="H182" s="210">
        <v>1</v>
      </c>
      <c r="I182" s="211"/>
      <c r="J182" s="212">
        <f>ROUND(I182*H182,2)</f>
        <v>0</v>
      </c>
      <c r="K182" s="208" t="s">
        <v>749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124</v>
      </c>
      <c r="AT182" s="217" t="s">
        <v>191</v>
      </c>
      <c r="AU182" s="217" t="s">
        <v>82</v>
      </c>
      <c r="AY182" s="19" t="s">
        <v>188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124</v>
      </c>
      <c r="BM182" s="217" t="s">
        <v>1099</v>
      </c>
    </row>
    <row r="183" s="2" customFormat="1">
      <c r="A183" s="40"/>
      <c r="B183" s="41"/>
      <c r="C183" s="42"/>
      <c r="D183" s="219" t="s">
        <v>198</v>
      </c>
      <c r="E183" s="42"/>
      <c r="F183" s="220" t="s">
        <v>788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198</v>
      </c>
      <c r="AU183" s="19" t="s">
        <v>82</v>
      </c>
    </row>
    <row r="184" s="2" customFormat="1" ht="16.5" customHeight="1">
      <c r="A184" s="40"/>
      <c r="B184" s="41"/>
      <c r="C184" s="257" t="s">
        <v>338</v>
      </c>
      <c r="D184" s="257" t="s">
        <v>300</v>
      </c>
      <c r="E184" s="258" t="s">
        <v>339</v>
      </c>
      <c r="F184" s="259" t="s">
        <v>340</v>
      </c>
      <c r="G184" s="260" t="s">
        <v>296</v>
      </c>
      <c r="H184" s="261">
        <v>1</v>
      </c>
      <c r="I184" s="262"/>
      <c r="J184" s="263">
        <f>ROUND(I184*H184,2)</f>
        <v>0</v>
      </c>
      <c r="K184" s="259" t="s">
        <v>749</v>
      </c>
      <c r="L184" s="264"/>
      <c r="M184" s="265" t="s">
        <v>19</v>
      </c>
      <c r="N184" s="266" t="s">
        <v>43</v>
      </c>
      <c r="O184" s="86"/>
      <c r="P184" s="215">
        <f>O184*H184</f>
        <v>0</v>
      </c>
      <c r="Q184" s="215">
        <v>0.00014999999999999999</v>
      </c>
      <c r="R184" s="215">
        <f>Q184*H184</f>
        <v>0.00014999999999999999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303</v>
      </c>
      <c r="AT184" s="217" t="s">
        <v>300</v>
      </c>
      <c r="AU184" s="217" t="s">
        <v>82</v>
      </c>
      <c r="AY184" s="19" t="s">
        <v>188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124</v>
      </c>
      <c r="BM184" s="217" t="s">
        <v>1100</v>
      </c>
    </row>
    <row r="185" s="2" customFormat="1" ht="24.15" customHeight="1">
      <c r="A185" s="40"/>
      <c r="B185" s="41"/>
      <c r="C185" s="206" t="s">
        <v>342</v>
      </c>
      <c r="D185" s="206" t="s">
        <v>191</v>
      </c>
      <c r="E185" s="207" t="s">
        <v>343</v>
      </c>
      <c r="F185" s="208" t="s">
        <v>344</v>
      </c>
      <c r="G185" s="209" t="s">
        <v>307</v>
      </c>
      <c r="H185" s="267"/>
      <c r="I185" s="211"/>
      <c r="J185" s="212">
        <f>ROUND(I185*H185,2)</f>
        <v>0</v>
      </c>
      <c r="K185" s="208" t="s">
        <v>749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124</v>
      </c>
      <c r="AT185" s="217" t="s">
        <v>191</v>
      </c>
      <c r="AU185" s="217" t="s">
        <v>82</v>
      </c>
      <c r="AY185" s="19" t="s">
        <v>188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124</v>
      </c>
      <c r="BM185" s="217" t="s">
        <v>1101</v>
      </c>
    </row>
    <row r="186" s="2" customFormat="1">
      <c r="A186" s="40"/>
      <c r="B186" s="41"/>
      <c r="C186" s="42"/>
      <c r="D186" s="219" t="s">
        <v>198</v>
      </c>
      <c r="E186" s="42"/>
      <c r="F186" s="220" t="s">
        <v>791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198</v>
      </c>
      <c r="AU186" s="19" t="s">
        <v>82</v>
      </c>
    </row>
    <row r="187" s="12" customFormat="1" ht="22.8" customHeight="1">
      <c r="A187" s="12"/>
      <c r="B187" s="190"/>
      <c r="C187" s="191"/>
      <c r="D187" s="192" t="s">
        <v>71</v>
      </c>
      <c r="E187" s="204" t="s">
        <v>347</v>
      </c>
      <c r="F187" s="204" t="s">
        <v>348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SUM(P188:P223)</f>
        <v>0</v>
      </c>
      <c r="Q187" s="198"/>
      <c r="R187" s="199">
        <f>SUM(R188:R223)</f>
        <v>1.0014541299999999</v>
      </c>
      <c r="S187" s="198"/>
      <c r="T187" s="200">
        <f>SUM(T188:T223)</f>
        <v>0.15495049999999999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82</v>
      </c>
      <c r="AT187" s="202" t="s">
        <v>71</v>
      </c>
      <c r="AU187" s="202" t="s">
        <v>80</v>
      </c>
      <c r="AY187" s="201" t="s">
        <v>188</v>
      </c>
      <c r="BK187" s="203">
        <f>SUM(BK188:BK223)</f>
        <v>0</v>
      </c>
    </row>
    <row r="188" s="2" customFormat="1" ht="16.5" customHeight="1">
      <c r="A188" s="40"/>
      <c r="B188" s="41"/>
      <c r="C188" s="206" t="s">
        <v>349</v>
      </c>
      <c r="D188" s="206" t="s">
        <v>191</v>
      </c>
      <c r="E188" s="207" t="s">
        <v>350</v>
      </c>
      <c r="F188" s="208" t="s">
        <v>351</v>
      </c>
      <c r="G188" s="209" t="s">
        <v>194</v>
      </c>
      <c r="H188" s="210">
        <v>58.180999999999997</v>
      </c>
      <c r="I188" s="211"/>
      <c r="J188" s="212">
        <f>ROUND(I188*H188,2)</f>
        <v>0</v>
      </c>
      <c r="K188" s="208" t="s">
        <v>749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0.0025000000000000001</v>
      </c>
      <c r="T188" s="216">
        <f>S188*H188</f>
        <v>0.14545249999999999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124</v>
      </c>
      <c r="AT188" s="217" t="s">
        <v>191</v>
      </c>
      <c r="AU188" s="217" t="s">
        <v>82</v>
      </c>
      <c r="AY188" s="19" t="s">
        <v>188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124</v>
      </c>
      <c r="BM188" s="217" t="s">
        <v>1102</v>
      </c>
    </row>
    <row r="189" s="2" customFormat="1">
      <c r="A189" s="40"/>
      <c r="B189" s="41"/>
      <c r="C189" s="42"/>
      <c r="D189" s="219" t="s">
        <v>198</v>
      </c>
      <c r="E189" s="42"/>
      <c r="F189" s="220" t="s">
        <v>793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198</v>
      </c>
      <c r="AU189" s="19" t="s">
        <v>82</v>
      </c>
    </row>
    <row r="190" s="14" customFormat="1">
      <c r="A190" s="14"/>
      <c r="B190" s="235"/>
      <c r="C190" s="236"/>
      <c r="D190" s="226" t="s">
        <v>200</v>
      </c>
      <c r="E190" s="237" t="s">
        <v>19</v>
      </c>
      <c r="F190" s="238" t="s">
        <v>1080</v>
      </c>
      <c r="G190" s="236"/>
      <c r="H190" s="239">
        <v>55.473999999999997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200</v>
      </c>
      <c r="AU190" s="245" t="s">
        <v>82</v>
      </c>
      <c r="AV190" s="14" t="s">
        <v>82</v>
      </c>
      <c r="AW190" s="14" t="s">
        <v>33</v>
      </c>
      <c r="AX190" s="14" t="s">
        <v>72</v>
      </c>
      <c r="AY190" s="245" t="s">
        <v>188</v>
      </c>
    </row>
    <row r="191" s="14" customFormat="1">
      <c r="A191" s="14"/>
      <c r="B191" s="235"/>
      <c r="C191" s="236"/>
      <c r="D191" s="226" t="s">
        <v>200</v>
      </c>
      <c r="E191" s="237" t="s">
        <v>19</v>
      </c>
      <c r="F191" s="238" t="s">
        <v>1081</v>
      </c>
      <c r="G191" s="236"/>
      <c r="H191" s="239">
        <v>2.5720000000000001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200</v>
      </c>
      <c r="AU191" s="245" t="s">
        <v>82</v>
      </c>
      <c r="AV191" s="14" t="s">
        <v>82</v>
      </c>
      <c r="AW191" s="14" t="s">
        <v>33</v>
      </c>
      <c r="AX191" s="14" t="s">
        <v>72</v>
      </c>
      <c r="AY191" s="245" t="s">
        <v>188</v>
      </c>
    </row>
    <row r="192" s="14" customFormat="1">
      <c r="A192" s="14"/>
      <c r="B192" s="235"/>
      <c r="C192" s="236"/>
      <c r="D192" s="226" t="s">
        <v>200</v>
      </c>
      <c r="E192" s="237" t="s">
        <v>19</v>
      </c>
      <c r="F192" s="238" t="s">
        <v>576</v>
      </c>
      <c r="G192" s="236"/>
      <c r="H192" s="239">
        <v>0.13500000000000001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200</v>
      </c>
      <c r="AU192" s="245" t="s">
        <v>82</v>
      </c>
      <c r="AV192" s="14" t="s">
        <v>82</v>
      </c>
      <c r="AW192" s="14" t="s">
        <v>33</v>
      </c>
      <c r="AX192" s="14" t="s">
        <v>72</v>
      </c>
      <c r="AY192" s="245" t="s">
        <v>188</v>
      </c>
    </row>
    <row r="193" s="15" customFormat="1">
      <c r="A193" s="15"/>
      <c r="B193" s="246"/>
      <c r="C193" s="247"/>
      <c r="D193" s="226" t="s">
        <v>200</v>
      </c>
      <c r="E193" s="248" t="s">
        <v>19</v>
      </c>
      <c r="F193" s="249" t="s">
        <v>206</v>
      </c>
      <c r="G193" s="247"/>
      <c r="H193" s="250">
        <v>58.180999999999997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200</v>
      </c>
      <c r="AU193" s="256" t="s">
        <v>82</v>
      </c>
      <c r="AV193" s="15" t="s">
        <v>196</v>
      </c>
      <c r="AW193" s="15" t="s">
        <v>33</v>
      </c>
      <c r="AX193" s="15" t="s">
        <v>80</v>
      </c>
      <c r="AY193" s="256" t="s">
        <v>188</v>
      </c>
    </row>
    <row r="194" s="2" customFormat="1" ht="16.5" customHeight="1">
      <c r="A194" s="40"/>
      <c r="B194" s="41"/>
      <c r="C194" s="206" t="s">
        <v>354</v>
      </c>
      <c r="D194" s="206" t="s">
        <v>191</v>
      </c>
      <c r="E194" s="207" t="s">
        <v>355</v>
      </c>
      <c r="F194" s="208" t="s">
        <v>356</v>
      </c>
      <c r="G194" s="209" t="s">
        <v>357</v>
      </c>
      <c r="H194" s="210">
        <v>31.66</v>
      </c>
      <c r="I194" s="211"/>
      <c r="J194" s="212">
        <f>ROUND(I194*H194,2)</f>
        <v>0</v>
      </c>
      <c r="K194" s="208" t="s">
        <v>749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0.00029999999999999997</v>
      </c>
      <c r="T194" s="216">
        <f>S194*H194</f>
        <v>0.0094979999999999995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124</v>
      </c>
      <c r="AT194" s="217" t="s">
        <v>191</v>
      </c>
      <c r="AU194" s="217" t="s">
        <v>82</v>
      </c>
      <c r="AY194" s="19" t="s">
        <v>188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124</v>
      </c>
      <c r="BM194" s="217" t="s">
        <v>1103</v>
      </c>
    </row>
    <row r="195" s="2" customFormat="1">
      <c r="A195" s="40"/>
      <c r="B195" s="41"/>
      <c r="C195" s="42"/>
      <c r="D195" s="219" t="s">
        <v>198</v>
      </c>
      <c r="E195" s="42"/>
      <c r="F195" s="220" t="s">
        <v>796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198</v>
      </c>
      <c r="AU195" s="19" t="s">
        <v>82</v>
      </c>
    </row>
    <row r="196" s="14" customFormat="1">
      <c r="A196" s="14"/>
      <c r="B196" s="235"/>
      <c r="C196" s="236"/>
      <c r="D196" s="226" t="s">
        <v>200</v>
      </c>
      <c r="E196" s="237" t="s">
        <v>19</v>
      </c>
      <c r="F196" s="238" t="s">
        <v>1104</v>
      </c>
      <c r="G196" s="236"/>
      <c r="H196" s="239">
        <v>31.66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200</v>
      </c>
      <c r="AU196" s="245" t="s">
        <v>82</v>
      </c>
      <c r="AV196" s="14" t="s">
        <v>82</v>
      </c>
      <c r="AW196" s="14" t="s">
        <v>33</v>
      </c>
      <c r="AX196" s="14" t="s">
        <v>80</v>
      </c>
      <c r="AY196" s="245" t="s">
        <v>188</v>
      </c>
    </row>
    <row r="197" s="2" customFormat="1" ht="21.75" customHeight="1">
      <c r="A197" s="40"/>
      <c r="B197" s="41"/>
      <c r="C197" s="206" t="s">
        <v>361</v>
      </c>
      <c r="D197" s="206" t="s">
        <v>191</v>
      </c>
      <c r="E197" s="207" t="s">
        <v>368</v>
      </c>
      <c r="F197" s="208" t="s">
        <v>369</v>
      </c>
      <c r="G197" s="209" t="s">
        <v>194</v>
      </c>
      <c r="H197" s="210">
        <v>58.180999999999997</v>
      </c>
      <c r="I197" s="211"/>
      <c r="J197" s="212">
        <f>ROUND(I197*H197,2)</f>
        <v>0</v>
      </c>
      <c r="K197" s="208" t="s">
        <v>749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124</v>
      </c>
      <c r="AT197" s="217" t="s">
        <v>191</v>
      </c>
      <c r="AU197" s="217" t="s">
        <v>82</v>
      </c>
      <c r="AY197" s="19" t="s">
        <v>188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124</v>
      </c>
      <c r="BM197" s="217" t="s">
        <v>1105</v>
      </c>
    </row>
    <row r="198" s="2" customFormat="1">
      <c r="A198" s="40"/>
      <c r="B198" s="41"/>
      <c r="C198" s="42"/>
      <c r="D198" s="219" t="s">
        <v>198</v>
      </c>
      <c r="E198" s="42"/>
      <c r="F198" s="220" t="s">
        <v>799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198</v>
      </c>
      <c r="AU198" s="19" t="s">
        <v>82</v>
      </c>
    </row>
    <row r="199" s="2" customFormat="1" ht="16.5" customHeight="1">
      <c r="A199" s="40"/>
      <c r="B199" s="41"/>
      <c r="C199" s="206" t="s">
        <v>367</v>
      </c>
      <c r="D199" s="206" t="s">
        <v>191</v>
      </c>
      <c r="E199" s="207" t="s">
        <v>372</v>
      </c>
      <c r="F199" s="208" t="s">
        <v>373</v>
      </c>
      <c r="G199" s="209" t="s">
        <v>194</v>
      </c>
      <c r="H199" s="210">
        <v>58.180999999999997</v>
      </c>
      <c r="I199" s="211"/>
      <c r="J199" s="212">
        <f>ROUND(I199*H199,2)</f>
        <v>0</v>
      </c>
      <c r="K199" s="208" t="s">
        <v>749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124</v>
      </c>
      <c r="AT199" s="217" t="s">
        <v>191</v>
      </c>
      <c r="AU199" s="217" t="s">
        <v>82</v>
      </c>
      <c r="AY199" s="19" t="s">
        <v>188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124</v>
      </c>
      <c r="BM199" s="217" t="s">
        <v>1106</v>
      </c>
    </row>
    <row r="200" s="2" customFormat="1">
      <c r="A200" s="40"/>
      <c r="B200" s="41"/>
      <c r="C200" s="42"/>
      <c r="D200" s="219" t="s">
        <v>198</v>
      </c>
      <c r="E200" s="42"/>
      <c r="F200" s="220" t="s">
        <v>801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198</v>
      </c>
      <c r="AU200" s="19" t="s">
        <v>82</v>
      </c>
    </row>
    <row r="201" s="2" customFormat="1" ht="16.5" customHeight="1">
      <c r="A201" s="40"/>
      <c r="B201" s="41"/>
      <c r="C201" s="206" t="s">
        <v>303</v>
      </c>
      <c r="D201" s="206" t="s">
        <v>191</v>
      </c>
      <c r="E201" s="207" t="s">
        <v>377</v>
      </c>
      <c r="F201" s="208" t="s">
        <v>378</v>
      </c>
      <c r="G201" s="209" t="s">
        <v>194</v>
      </c>
      <c r="H201" s="210">
        <v>116.362</v>
      </c>
      <c r="I201" s="211"/>
      <c r="J201" s="212">
        <f>ROUND(I201*H201,2)</f>
        <v>0</v>
      </c>
      <c r="K201" s="208" t="s">
        <v>749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3.0000000000000001E-05</v>
      </c>
      <c r="R201" s="215">
        <f>Q201*H201</f>
        <v>0.0034908600000000001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124</v>
      </c>
      <c r="AT201" s="217" t="s">
        <v>191</v>
      </c>
      <c r="AU201" s="217" t="s">
        <v>82</v>
      </c>
      <c r="AY201" s="19" t="s">
        <v>188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124</v>
      </c>
      <c r="BM201" s="217" t="s">
        <v>1107</v>
      </c>
    </row>
    <row r="202" s="2" customFormat="1">
      <c r="A202" s="40"/>
      <c r="B202" s="41"/>
      <c r="C202" s="42"/>
      <c r="D202" s="219" t="s">
        <v>198</v>
      </c>
      <c r="E202" s="42"/>
      <c r="F202" s="220" t="s">
        <v>803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198</v>
      </c>
      <c r="AU202" s="19" t="s">
        <v>82</v>
      </c>
    </row>
    <row r="203" s="13" customFormat="1">
      <c r="A203" s="13"/>
      <c r="B203" s="224"/>
      <c r="C203" s="225"/>
      <c r="D203" s="226" t="s">
        <v>200</v>
      </c>
      <c r="E203" s="227" t="s">
        <v>19</v>
      </c>
      <c r="F203" s="228" t="s">
        <v>381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200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188</v>
      </c>
    </row>
    <row r="204" s="14" customFormat="1">
      <c r="A204" s="14"/>
      <c r="B204" s="235"/>
      <c r="C204" s="236"/>
      <c r="D204" s="226" t="s">
        <v>200</v>
      </c>
      <c r="E204" s="237" t="s">
        <v>19</v>
      </c>
      <c r="F204" s="238" t="s">
        <v>1083</v>
      </c>
      <c r="G204" s="236"/>
      <c r="H204" s="239">
        <v>58.180999999999997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200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188</v>
      </c>
    </row>
    <row r="205" s="13" customFormat="1">
      <c r="A205" s="13"/>
      <c r="B205" s="224"/>
      <c r="C205" s="225"/>
      <c r="D205" s="226" t="s">
        <v>200</v>
      </c>
      <c r="E205" s="227" t="s">
        <v>19</v>
      </c>
      <c r="F205" s="228" t="s">
        <v>382</v>
      </c>
      <c r="G205" s="225"/>
      <c r="H205" s="227" t="s">
        <v>19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200</v>
      </c>
      <c r="AU205" s="234" t="s">
        <v>82</v>
      </c>
      <c r="AV205" s="13" t="s">
        <v>80</v>
      </c>
      <c r="AW205" s="13" t="s">
        <v>33</v>
      </c>
      <c r="AX205" s="13" t="s">
        <v>72</v>
      </c>
      <c r="AY205" s="234" t="s">
        <v>188</v>
      </c>
    </row>
    <row r="206" s="14" customFormat="1">
      <c r="A206" s="14"/>
      <c r="B206" s="235"/>
      <c r="C206" s="236"/>
      <c r="D206" s="226" t="s">
        <v>200</v>
      </c>
      <c r="E206" s="237" t="s">
        <v>19</v>
      </c>
      <c r="F206" s="238" t="s">
        <v>1083</v>
      </c>
      <c r="G206" s="236"/>
      <c r="H206" s="239">
        <v>58.180999999999997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200</v>
      </c>
      <c r="AU206" s="245" t="s">
        <v>82</v>
      </c>
      <c r="AV206" s="14" t="s">
        <v>82</v>
      </c>
      <c r="AW206" s="14" t="s">
        <v>33</v>
      </c>
      <c r="AX206" s="14" t="s">
        <v>72</v>
      </c>
      <c r="AY206" s="245" t="s">
        <v>188</v>
      </c>
    </row>
    <row r="207" s="15" customFormat="1">
      <c r="A207" s="15"/>
      <c r="B207" s="246"/>
      <c r="C207" s="247"/>
      <c r="D207" s="226" t="s">
        <v>200</v>
      </c>
      <c r="E207" s="248" t="s">
        <v>19</v>
      </c>
      <c r="F207" s="249" t="s">
        <v>206</v>
      </c>
      <c r="G207" s="247"/>
      <c r="H207" s="250">
        <v>116.362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200</v>
      </c>
      <c r="AU207" s="256" t="s">
        <v>82</v>
      </c>
      <c r="AV207" s="15" t="s">
        <v>196</v>
      </c>
      <c r="AW207" s="15" t="s">
        <v>33</v>
      </c>
      <c r="AX207" s="15" t="s">
        <v>80</v>
      </c>
      <c r="AY207" s="256" t="s">
        <v>188</v>
      </c>
    </row>
    <row r="208" s="2" customFormat="1" ht="21.75" customHeight="1">
      <c r="A208" s="40"/>
      <c r="B208" s="41"/>
      <c r="C208" s="206" t="s">
        <v>376</v>
      </c>
      <c r="D208" s="206" t="s">
        <v>191</v>
      </c>
      <c r="E208" s="207" t="s">
        <v>384</v>
      </c>
      <c r="F208" s="208" t="s">
        <v>385</v>
      </c>
      <c r="G208" s="209" t="s">
        <v>194</v>
      </c>
      <c r="H208" s="210">
        <v>58.180999999999997</v>
      </c>
      <c r="I208" s="211"/>
      <c r="J208" s="212">
        <f>ROUND(I208*H208,2)</f>
        <v>0</v>
      </c>
      <c r="K208" s="208" t="s">
        <v>749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0.012</v>
      </c>
      <c r="R208" s="215">
        <f>Q208*H208</f>
        <v>0.69817200000000001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124</v>
      </c>
      <c r="AT208" s="217" t="s">
        <v>191</v>
      </c>
      <c r="AU208" s="217" t="s">
        <v>82</v>
      </c>
      <c r="AY208" s="19" t="s">
        <v>188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124</v>
      </c>
      <c r="BM208" s="217" t="s">
        <v>1108</v>
      </c>
    </row>
    <row r="209" s="2" customFormat="1">
      <c r="A209" s="40"/>
      <c r="B209" s="41"/>
      <c r="C209" s="42"/>
      <c r="D209" s="219" t="s">
        <v>198</v>
      </c>
      <c r="E209" s="42"/>
      <c r="F209" s="220" t="s">
        <v>806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198</v>
      </c>
      <c r="AU209" s="19" t="s">
        <v>82</v>
      </c>
    </row>
    <row r="210" s="2" customFormat="1" ht="16.5" customHeight="1">
      <c r="A210" s="40"/>
      <c r="B210" s="41"/>
      <c r="C210" s="206" t="s">
        <v>383</v>
      </c>
      <c r="D210" s="206" t="s">
        <v>191</v>
      </c>
      <c r="E210" s="207" t="s">
        <v>389</v>
      </c>
      <c r="F210" s="208" t="s">
        <v>390</v>
      </c>
      <c r="G210" s="209" t="s">
        <v>194</v>
      </c>
      <c r="H210" s="210">
        <v>58.180999999999997</v>
      </c>
      <c r="I210" s="211"/>
      <c r="J210" s="212">
        <f>ROUND(I210*H210,2)</f>
        <v>0</v>
      </c>
      <c r="K210" s="208" t="s">
        <v>195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0.00029999999999999997</v>
      </c>
      <c r="R210" s="215">
        <f>Q210*H210</f>
        <v>0.017454299999999999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124</v>
      </c>
      <c r="AT210" s="217" t="s">
        <v>191</v>
      </c>
      <c r="AU210" s="217" t="s">
        <v>82</v>
      </c>
      <c r="AY210" s="19" t="s">
        <v>188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124</v>
      </c>
      <c r="BM210" s="217" t="s">
        <v>1109</v>
      </c>
    </row>
    <row r="211" s="2" customFormat="1">
      <c r="A211" s="40"/>
      <c r="B211" s="41"/>
      <c r="C211" s="42"/>
      <c r="D211" s="219" t="s">
        <v>198</v>
      </c>
      <c r="E211" s="42"/>
      <c r="F211" s="220" t="s">
        <v>392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198</v>
      </c>
      <c r="AU211" s="19" t="s">
        <v>82</v>
      </c>
    </row>
    <row r="212" s="2" customFormat="1" ht="24.15" customHeight="1">
      <c r="A212" s="40"/>
      <c r="B212" s="41"/>
      <c r="C212" s="257" t="s">
        <v>388</v>
      </c>
      <c r="D212" s="257" t="s">
        <v>300</v>
      </c>
      <c r="E212" s="258" t="s">
        <v>394</v>
      </c>
      <c r="F212" s="259" t="s">
        <v>395</v>
      </c>
      <c r="G212" s="260" t="s">
        <v>194</v>
      </c>
      <c r="H212" s="261">
        <v>63.999000000000002</v>
      </c>
      <c r="I212" s="262"/>
      <c r="J212" s="263">
        <f>ROUND(I212*H212,2)</f>
        <v>0</v>
      </c>
      <c r="K212" s="259" t="s">
        <v>195</v>
      </c>
      <c r="L212" s="264"/>
      <c r="M212" s="265" t="s">
        <v>19</v>
      </c>
      <c r="N212" s="266" t="s">
        <v>43</v>
      </c>
      <c r="O212" s="86"/>
      <c r="P212" s="215">
        <f>O212*H212</f>
        <v>0</v>
      </c>
      <c r="Q212" s="215">
        <v>0.0042900000000000004</v>
      </c>
      <c r="R212" s="215">
        <f>Q212*H212</f>
        <v>0.27455571000000006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303</v>
      </c>
      <c r="AT212" s="217" t="s">
        <v>300</v>
      </c>
      <c r="AU212" s="217" t="s">
        <v>82</v>
      </c>
      <c r="AY212" s="19" t="s">
        <v>188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124</v>
      </c>
      <c r="BM212" s="217" t="s">
        <v>1110</v>
      </c>
    </row>
    <row r="213" s="14" customFormat="1">
      <c r="A213" s="14"/>
      <c r="B213" s="235"/>
      <c r="C213" s="236"/>
      <c r="D213" s="226" t="s">
        <v>200</v>
      </c>
      <c r="E213" s="236"/>
      <c r="F213" s="238" t="s">
        <v>1111</v>
      </c>
      <c r="G213" s="236"/>
      <c r="H213" s="239">
        <v>63.999000000000002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200</v>
      </c>
      <c r="AU213" s="245" t="s">
        <v>82</v>
      </c>
      <c r="AV213" s="14" t="s">
        <v>82</v>
      </c>
      <c r="AW213" s="14" t="s">
        <v>4</v>
      </c>
      <c r="AX213" s="14" t="s">
        <v>80</v>
      </c>
      <c r="AY213" s="245" t="s">
        <v>188</v>
      </c>
    </row>
    <row r="214" s="2" customFormat="1" ht="16.5" customHeight="1">
      <c r="A214" s="40"/>
      <c r="B214" s="41"/>
      <c r="C214" s="206" t="s">
        <v>393</v>
      </c>
      <c r="D214" s="206" t="s">
        <v>191</v>
      </c>
      <c r="E214" s="207" t="s">
        <v>399</v>
      </c>
      <c r="F214" s="208" t="s">
        <v>400</v>
      </c>
      <c r="G214" s="209" t="s">
        <v>357</v>
      </c>
      <c r="H214" s="210">
        <v>31.66</v>
      </c>
      <c r="I214" s="211"/>
      <c r="J214" s="212">
        <f>ROUND(I214*H214,2)</f>
        <v>0</v>
      </c>
      <c r="K214" s="208" t="s">
        <v>749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1.0000000000000001E-05</v>
      </c>
      <c r="R214" s="215">
        <f>Q214*H214</f>
        <v>0.00031660000000000005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124</v>
      </c>
      <c r="AT214" s="217" t="s">
        <v>191</v>
      </c>
      <c r="AU214" s="217" t="s">
        <v>82</v>
      </c>
      <c r="AY214" s="19" t="s">
        <v>188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124</v>
      </c>
      <c r="BM214" s="217" t="s">
        <v>1112</v>
      </c>
    </row>
    <row r="215" s="2" customFormat="1">
      <c r="A215" s="40"/>
      <c r="B215" s="41"/>
      <c r="C215" s="42"/>
      <c r="D215" s="219" t="s">
        <v>198</v>
      </c>
      <c r="E215" s="42"/>
      <c r="F215" s="220" t="s">
        <v>811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198</v>
      </c>
      <c r="AU215" s="19" t="s">
        <v>82</v>
      </c>
    </row>
    <row r="216" s="2" customFormat="1" ht="16.5" customHeight="1">
      <c r="A216" s="40"/>
      <c r="B216" s="41"/>
      <c r="C216" s="257" t="s">
        <v>398</v>
      </c>
      <c r="D216" s="257" t="s">
        <v>300</v>
      </c>
      <c r="E216" s="258" t="s">
        <v>404</v>
      </c>
      <c r="F216" s="259" t="s">
        <v>405</v>
      </c>
      <c r="G216" s="260" t="s">
        <v>357</v>
      </c>
      <c r="H216" s="261">
        <v>33.243000000000002</v>
      </c>
      <c r="I216" s="262"/>
      <c r="J216" s="263">
        <f>ROUND(I216*H216,2)</f>
        <v>0</v>
      </c>
      <c r="K216" s="259" t="s">
        <v>749</v>
      </c>
      <c r="L216" s="264"/>
      <c r="M216" s="265" t="s">
        <v>19</v>
      </c>
      <c r="N216" s="266" t="s">
        <v>43</v>
      </c>
      <c r="O216" s="86"/>
      <c r="P216" s="215">
        <f>O216*H216</f>
        <v>0</v>
      </c>
      <c r="Q216" s="215">
        <v>0.00022000000000000001</v>
      </c>
      <c r="R216" s="215">
        <f>Q216*H216</f>
        <v>0.0073134600000000008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303</v>
      </c>
      <c r="AT216" s="217" t="s">
        <v>300</v>
      </c>
      <c r="AU216" s="217" t="s">
        <v>82</v>
      </c>
      <c r="AY216" s="19" t="s">
        <v>188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124</v>
      </c>
      <c r="BM216" s="217" t="s">
        <v>1113</v>
      </c>
    </row>
    <row r="217" s="14" customFormat="1">
      <c r="A217" s="14"/>
      <c r="B217" s="235"/>
      <c r="C217" s="236"/>
      <c r="D217" s="226" t="s">
        <v>200</v>
      </c>
      <c r="E217" s="236"/>
      <c r="F217" s="238" t="s">
        <v>1114</v>
      </c>
      <c r="G217" s="236"/>
      <c r="H217" s="239">
        <v>33.243000000000002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200</v>
      </c>
      <c r="AU217" s="245" t="s">
        <v>82</v>
      </c>
      <c r="AV217" s="14" t="s">
        <v>82</v>
      </c>
      <c r="AW217" s="14" t="s">
        <v>4</v>
      </c>
      <c r="AX217" s="14" t="s">
        <v>80</v>
      </c>
      <c r="AY217" s="245" t="s">
        <v>188</v>
      </c>
    </row>
    <row r="218" s="2" customFormat="1" ht="16.5" customHeight="1">
      <c r="A218" s="40"/>
      <c r="B218" s="41"/>
      <c r="C218" s="206" t="s">
        <v>403</v>
      </c>
      <c r="D218" s="206" t="s">
        <v>191</v>
      </c>
      <c r="E218" s="207" t="s">
        <v>409</v>
      </c>
      <c r="F218" s="208" t="s">
        <v>410</v>
      </c>
      <c r="G218" s="209" t="s">
        <v>357</v>
      </c>
      <c r="H218" s="210">
        <v>0.90000000000000002</v>
      </c>
      <c r="I218" s="211"/>
      <c r="J218" s="212">
        <f>ROUND(I218*H218,2)</f>
        <v>0</v>
      </c>
      <c r="K218" s="208" t="s">
        <v>749</v>
      </c>
      <c r="L218" s="46"/>
      <c r="M218" s="213" t="s">
        <v>19</v>
      </c>
      <c r="N218" s="214" t="s">
        <v>43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124</v>
      </c>
      <c r="AT218" s="217" t="s">
        <v>191</v>
      </c>
      <c r="AU218" s="217" t="s">
        <v>82</v>
      </c>
      <c r="AY218" s="19" t="s">
        <v>188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80</v>
      </c>
      <c r="BK218" s="218">
        <f>ROUND(I218*H218,2)</f>
        <v>0</v>
      </c>
      <c r="BL218" s="19" t="s">
        <v>124</v>
      </c>
      <c r="BM218" s="217" t="s">
        <v>1115</v>
      </c>
    </row>
    <row r="219" s="2" customFormat="1">
      <c r="A219" s="40"/>
      <c r="B219" s="41"/>
      <c r="C219" s="42"/>
      <c r="D219" s="219" t="s">
        <v>198</v>
      </c>
      <c r="E219" s="42"/>
      <c r="F219" s="220" t="s">
        <v>815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198</v>
      </c>
      <c r="AU219" s="19" t="s">
        <v>82</v>
      </c>
    </row>
    <row r="220" s="2" customFormat="1" ht="16.5" customHeight="1">
      <c r="A220" s="40"/>
      <c r="B220" s="41"/>
      <c r="C220" s="257" t="s">
        <v>408</v>
      </c>
      <c r="D220" s="257" t="s">
        <v>300</v>
      </c>
      <c r="E220" s="258" t="s">
        <v>415</v>
      </c>
      <c r="F220" s="259" t="s">
        <v>416</v>
      </c>
      <c r="G220" s="260" t="s">
        <v>357</v>
      </c>
      <c r="H220" s="261">
        <v>0.94499999999999995</v>
      </c>
      <c r="I220" s="262"/>
      <c r="J220" s="263">
        <f>ROUND(I220*H220,2)</f>
        <v>0</v>
      </c>
      <c r="K220" s="259" t="s">
        <v>749</v>
      </c>
      <c r="L220" s="264"/>
      <c r="M220" s="265" t="s">
        <v>19</v>
      </c>
      <c r="N220" s="266" t="s">
        <v>43</v>
      </c>
      <c r="O220" s="86"/>
      <c r="P220" s="215">
        <f>O220*H220</f>
        <v>0</v>
      </c>
      <c r="Q220" s="215">
        <v>0.00016000000000000001</v>
      </c>
      <c r="R220" s="215">
        <f>Q220*H220</f>
        <v>0.00015120000000000002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303</v>
      </c>
      <c r="AT220" s="217" t="s">
        <v>300</v>
      </c>
      <c r="AU220" s="217" t="s">
        <v>82</v>
      </c>
      <c r="AY220" s="19" t="s">
        <v>188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124</v>
      </c>
      <c r="BM220" s="217" t="s">
        <v>1116</v>
      </c>
    </row>
    <row r="221" s="14" customFormat="1">
      <c r="A221" s="14"/>
      <c r="B221" s="235"/>
      <c r="C221" s="236"/>
      <c r="D221" s="226" t="s">
        <v>200</v>
      </c>
      <c r="E221" s="236"/>
      <c r="F221" s="238" t="s">
        <v>618</v>
      </c>
      <c r="G221" s="236"/>
      <c r="H221" s="239">
        <v>0.94499999999999995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200</v>
      </c>
      <c r="AU221" s="245" t="s">
        <v>82</v>
      </c>
      <c r="AV221" s="14" t="s">
        <v>82</v>
      </c>
      <c r="AW221" s="14" t="s">
        <v>4</v>
      </c>
      <c r="AX221" s="14" t="s">
        <v>80</v>
      </c>
      <c r="AY221" s="245" t="s">
        <v>188</v>
      </c>
    </row>
    <row r="222" s="2" customFormat="1" ht="24.15" customHeight="1">
      <c r="A222" s="40"/>
      <c r="B222" s="41"/>
      <c r="C222" s="206" t="s">
        <v>414</v>
      </c>
      <c r="D222" s="206" t="s">
        <v>191</v>
      </c>
      <c r="E222" s="207" t="s">
        <v>430</v>
      </c>
      <c r="F222" s="208" t="s">
        <v>431</v>
      </c>
      <c r="G222" s="209" t="s">
        <v>307</v>
      </c>
      <c r="H222" s="267"/>
      <c r="I222" s="211"/>
      <c r="J222" s="212">
        <f>ROUND(I222*H222,2)</f>
        <v>0</v>
      </c>
      <c r="K222" s="208" t="s">
        <v>749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124</v>
      </c>
      <c r="AT222" s="217" t="s">
        <v>191</v>
      </c>
      <c r="AU222" s="217" t="s">
        <v>82</v>
      </c>
      <c r="AY222" s="19" t="s">
        <v>188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124</v>
      </c>
      <c r="BM222" s="217" t="s">
        <v>1117</v>
      </c>
    </row>
    <row r="223" s="2" customFormat="1">
      <c r="A223" s="40"/>
      <c r="B223" s="41"/>
      <c r="C223" s="42"/>
      <c r="D223" s="219" t="s">
        <v>198</v>
      </c>
      <c r="E223" s="42"/>
      <c r="F223" s="220" t="s">
        <v>818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198</v>
      </c>
      <c r="AU223" s="19" t="s">
        <v>82</v>
      </c>
    </row>
    <row r="224" s="12" customFormat="1" ht="22.8" customHeight="1">
      <c r="A224" s="12"/>
      <c r="B224" s="190"/>
      <c r="C224" s="191"/>
      <c r="D224" s="192" t="s">
        <v>71</v>
      </c>
      <c r="E224" s="204" t="s">
        <v>434</v>
      </c>
      <c r="F224" s="204" t="s">
        <v>435</v>
      </c>
      <c r="G224" s="191"/>
      <c r="H224" s="191"/>
      <c r="I224" s="194"/>
      <c r="J224" s="205">
        <f>BK224</f>
        <v>0</v>
      </c>
      <c r="K224" s="191"/>
      <c r="L224" s="196"/>
      <c r="M224" s="197"/>
      <c r="N224" s="198"/>
      <c r="O224" s="198"/>
      <c r="P224" s="199">
        <f>SUM(P225:P248)</f>
        <v>0</v>
      </c>
      <c r="Q224" s="198"/>
      <c r="R224" s="199">
        <f>SUM(R225:R248)</f>
        <v>0.0003675000000000001</v>
      </c>
      <c r="S224" s="198"/>
      <c r="T224" s="200">
        <f>SUM(T225:T248)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1" t="s">
        <v>82</v>
      </c>
      <c r="AT224" s="202" t="s">
        <v>71</v>
      </c>
      <c r="AU224" s="202" t="s">
        <v>80</v>
      </c>
      <c r="AY224" s="201" t="s">
        <v>188</v>
      </c>
      <c r="BK224" s="203">
        <f>SUM(BK225:BK248)</f>
        <v>0</v>
      </c>
    </row>
    <row r="225" s="2" customFormat="1" ht="16.5" customHeight="1">
      <c r="A225" s="40"/>
      <c r="B225" s="41"/>
      <c r="C225" s="206" t="s">
        <v>419</v>
      </c>
      <c r="D225" s="206" t="s">
        <v>191</v>
      </c>
      <c r="E225" s="207" t="s">
        <v>437</v>
      </c>
      <c r="F225" s="208" t="s">
        <v>438</v>
      </c>
      <c r="G225" s="209" t="s">
        <v>194</v>
      </c>
      <c r="H225" s="210">
        <v>1.2250000000000001</v>
      </c>
      <c r="I225" s="211"/>
      <c r="J225" s="212">
        <f>ROUND(I225*H225,2)</f>
        <v>0</v>
      </c>
      <c r="K225" s="208" t="s">
        <v>749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6.0000000000000002E-05</v>
      </c>
      <c r="R225" s="215">
        <f>Q225*H225</f>
        <v>7.3500000000000011E-05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124</v>
      </c>
      <c r="AT225" s="217" t="s">
        <v>191</v>
      </c>
      <c r="AU225" s="217" t="s">
        <v>82</v>
      </c>
      <c r="AY225" s="19" t="s">
        <v>188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124</v>
      </c>
      <c r="BM225" s="217" t="s">
        <v>1118</v>
      </c>
    </row>
    <row r="226" s="2" customFormat="1">
      <c r="A226" s="40"/>
      <c r="B226" s="41"/>
      <c r="C226" s="42"/>
      <c r="D226" s="219" t="s">
        <v>198</v>
      </c>
      <c r="E226" s="42"/>
      <c r="F226" s="220" t="s">
        <v>820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198</v>
      </c>
      <c r="AU226" s="19" t="s">
        <v>82</v>
      </c>
    </row>
    <row r="227" s="13" customFormat="1">
      <c r="A227" s="13"/>
      <c r="B227" s="224"/>
      <c r="C227" s="225"/>
      <c r="D227" s="226" t="s">
        <v>200</v>
      </c>
      <c r="E227" s="227" t="s">
        <v>19</v>
      </c>
      <c r="F227" s="228" t="s">
        <v>621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200</v>
      </c>
      <c r="AU227" s="234" t="s">
        <v>82</v>
      </c>
      <c r="AV227" s="13" t="s">
        <v>80</v>
      </c>
      <c r="AW227" s="13" t="s">
        <v>33</v>
      </c>
      <c r="AX227" s="13" t="s">
        <v>72</v>
      </c>
      <c r="AY227" s="234" t="s">
        <v>188</v>
      </c>
    </row>
    <row r="228" s="14" customFormat="1">
      <c r="A228" s="14"/>
      <c r="B228" s="235"/>
      <c r="C228" s="236"/>
      <c r="D228" s="226" t="s">
        <v>200</v>
      </c>
      <c r="E228" s="237" t="s">
        <v>19</v>
      </c>
      <c r="F228" s="238" t="s">
        <v>622</v>
      </c>
      <c r="G228" s="236"/>
      <c r="H228" s="239">
        <v>1.2250000000000001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200</v>
      </c>
      <c r="AU228" s="245" t="s">
        <v>82</v>
      </c>
      <c r="AV228" s="14" t="s">
        <v>82</v>
      </c>
      <c r="AW228" s="14" t="s">
        <v>33</v>
      </c>
      <c r="AX228" s="14" t="s">
        <v>80</v>
      </c>
      <c r="AY228" s="245" t="s">
        <v>188</v>
      </c>
    </row>
    <row r="229" s="2" customFormat="1" ht="16.5" customHeight="1">
      <c r="A229" s="40"/>
      <c r="B229" s="41"/>
      <c r="C229" s="206" t="s">
        <v>424</v>
      </c>
      <c r="D229" s="206" t="s">
        <v>191</v>
      </c>
      <c r="E229" s="207" t="s">
        <v>444</v>
      </c>
      <c r="F229" s="208" t="s">
        <v>445</v>
      </c>
      <c r="G229" s="209" t="s">
        <v>194</v>
      </c>
      <c r="H229" s="210">
        <v>1.2250000000000001</v>
      </c>
      <c r="I229" s="211"/>
      <c r="J229" s="212">
        <f>ROUND(I229*H229,2)</f>
        <v>0</v>
      </c>
      <c r="K229" s="208" t="s">
        <v>749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0.00012</v>
      </c>
      <c r="R229" s="215">
        <f>Q229*H229</f>
        <v>0.00014700000000000002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124</v>
      </c>
      <c r="AT229" s="217" t="s">
        <v>191</v>
      </c>
      <c r="AU229" s="217" t="s">
        <v>82</v>
      </c>
      <c r="AY229" s="19" t="s">
        <v>188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124</v>
      </c>
      <c r="BM229" s="217" t="s">
        <v>1119</v>
      </c>
    </row>
    <row r="230" s="2" customFormat="1">
      <c r="A230" s="40"/>
      <c r="B230" s="41"/>
      <c r="C230" s="42"/>
      <c r="D230" s="219" t="s">
        <v>198</v>
      </c>
      <c r="E230" s="42"/>
      <c r="F230" s="220" t="s">
        <v>822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198</v>
      </c>
      <c r="AU230" s="19" t="s">
        <v>82</v>
      </c>
    </row>
    <row r="231" s="2" customFormat="1" ht="16.5" customHeight="1">
      <c r="A231" s="40"/>
      <c r="B231" s="41"/>
      <c r="C231" s="206" t="s">
        <v>429</v>
      </c>
      <c r="D231" s="206" t="s">
        <v>191</v>
      </c>
      <c r="E231" s="207" t="s">
        <v>449</v>
      </c>
      <c r="F231" s="208" t="s">
        <v>450</v>
      </c>
      <c r="G231" s="209" t="s">
        <v>194</v>
      </c>
      <c r="H231" s="210">
        <v>1.2250000000000001</v>
      </c>
      <c r="I231" s="211"/>
      <c r="J231" s="212">
        <f>ROUND(I231*H231,2)</f>
        <v>0</v>
      </c>
      <c r="K231" s="208" t="s">
        <v>749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0.00012</v>
      </c>
      <c r="R231" s="215">
        <f>Q231*H231</f>
        <v>0.00014700000000000002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124</v>
      </c>
      <c r="AT231" s="217" t="s">
        <v>191</v>
      </c>
      <c r="AU231" s="217" t="s">
        <v>82</v>
      </c>
      <c r="AY231" s="19" t="s">
        <v>188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124</v>
      </c>
      <c r="BM231" s="217" t="s">
        <v>1120</v>
      </c>
    </row>
    <row r="232" s="2" customFormat="1">
      <c r="A232" s="40"/>
      <c r="B232" s="41"/>
      <c r="C232" s="42"/>
      <c r="D232" s="219" t="s">
        <v>198</v>
      </c>
      <c r="E232" s="42"/>
      <c r="F232" s="220" t="s">
        <v>824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198</v>
      </c>
      <c r="AU232" s="19" t="s">
        <v>82</v>
      </c>
    </row>
    <row r="233" s="2" customFormat="1" ht="16.5" customHeight="1">
      <c r="A233" s="40"/>
      <c r="B233" s="41"/>
      <c r="C233" s="206" t="s">
        <v>436</v>
      </c>
      <c r="D233" s="206" t="s">
        <v>191</v>
      </c>
      <c r="E233" s="207" t="s">
        <v>454</v>
      </c>
      <c r="F233" s="208" t="s">
        <v>455</v>
      </c>
      <c r="G233" s="209" t="s">
        <v>194</v>
      </c>
      <c r="H233" s="210">
        <v>30.849</v>
      </c>
      <c r="I233" s="211"/>
      <c r="J233" s="212">
        <f>ROUND(I233*H233,2)</f>
        <v>0</v>
      </c>
      <c r="K233" s="208" t="s">
        <v>195</v>
      </c>
      <c r="L233" s="46"/>
      <c r="M233" s="213" t="s">
        <v>19</v>
      </c>
      <c r="N233" s="214" t="s">
        <v>43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124</v>
      </c>
      <c r="AT233" s="217" t="s">
        <v>191</v>
      </c>
      <c r="AU233" s="217" t="s">
        <v>82</v>
      </c>
      <c r="AY233" s="19" t="s">
        <v>188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124</v>
      </c>
      <c r="BM233" s="217" t="s">
        <v>1121</v>
      </c>
    </row>
    <row r="234" s="2" customFormat="1">
      <c r="A234" s="40"/>
      <c r="B234" s="41"/>
      <c r="C234" s="42"/>
      <c r="D234" s="219" t="s">
        <v>198</v>
      </c>
      <c r="E234" s="42"/>
      <c r="F234" s="220" t="s">
        <v>457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198</v>
      </c>
      <c r="AU234" s="19" t="s">
        <v>82</v>
      </c>
    </row>
    <row r="235" s="13" customFormat="1">
      <c r="A235" s="13"/>
      <c r="B235" s="224"/>
      <c r="C235" s="225"/>
      <c r="D235" s="226" t="s">
        <v>200</v>
      </c>
      <c r="E235" s="227" t="s">
        <v>19</v>
      </c>
      <c r="F235" s="228" t="s">
        <v>458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200</v>
      </c>
      <c r="AU235" s="234" t="s">
        <v>82</v>
      </c>
      <c r="AV235" s="13" t="s">
        <v>80</v>
      </c>
      <c r="AW235" s="13" t="s">
        <v>33</v>
      </c>
      <c r="AX235" s="13" t="s">
        <v>72</v>
      </c>
      <c r="AY235" s="234" t="s">
        <v>188</v>
      </c>
    </row>
    <row r="236" s="13" customFormat="1">
      <c r="A236" s="13"/>
      <c r="B236" s="224"/>
      <c r="C236" s="225"/>
      <c r="D236" s="226" t="s">
        <v>200</v>
      </c>
      <c r="E236" s="227" t="s">
        <v>19</v>
      </c>
      <c r="F236" s="228" t="s">
        <v>715</v>
      </c>
      <c r="G236" s="225"/>
      <c r="H236" s="227" t="s">
        <v>19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200</v>
      </c>
      <c r="AU236" s="234" t="s">
        <v>82</v>
      </c>
      <c r="AV236" s="13" t="s">
        <v>80</v>
      </c>
      <c r="AW236" s="13" t="s">
        <v>33</v>
      </c>
      <c r="AX236" s="13" t="s">
        <v>72</v>
      </c>
      <c r="AY236" s="234" t="s">
        <v>188</v>
      </c>
    </row>
    <row r="237" s="14" customFormat="1">
      <c r="A237" s="14"/>
      <c r="B237" s="235"/>
      <c r="C237" s="236"/>
      <c r="D237" s="226" t="s">
        <v>200</v>
      </c>
      <c r="E237" s="237" t="s">
        <v>19</v>
      </c>
      <c r="F237" s="238" t="s">
        <v>1122</v>
      </c>
      <c r="G237" s="236"/>
      <c r="H237" s="239">
        <v>32.613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200</v>
      </c>
      <c r="AU237" s="245" t="s">
        <v>82</v>
      </c>
      <c r="AV237" s="14" t="s">
        <v>82</v>
      </c>
      <c r="AW237" s="14" t="s">
        <v>33</v>
      </c>
      <c r="AX237" s="14" t="s">
        <v>72</v>
      </c>
      <c r="AY237" s="245" t="s">
        <v>188</v>
      </c>
    </row>
    <row r="238" s="14" customFormat="1">
      <c r="A238" s="14"/>
      <c r="B238" s="235"/>
      <c r="C238" s="236"/>
      <c r="D238" s="226" t="s">
        <v>200</v>
      </c>
      <c r="E238" s="237" t="s">
        <v>19</v>
      </c>
      <c r="F238" s="238" t="s">
        <v>627</v>
      </c>
      <c r="G238" s="236"/>
      <c r="H238" s="239">
        <v>-2.7719999999999998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200</v>
      </c>
      <c r="AU238" s="245" t="s">
        <v>82</v>
      </c>
      <c r="AV238" s="14" t="s">
        <v>82</v>
      </c>
      <c r="AW238" s="14" t="s">
        <v>33</v>
      </c>
      <c r="AX238" s="14" t="s">
        <v>72</v>
      </c>
      <c r="AY238" s="245" t="s">
        <v>188</v>
      </c>
    </row>
    <row r="239" s="14" customFormat="1">
      <c r="A239" s="14"/>
      <c r="B239" s="235"/>
      <c r="C239" s="236"/>
      <c r="D239" s="226" t="s">
        <v>200</v>
      </c>
      <c r="E239" s="237" t="s">
        <v>19</v>
      </c>
      <c r="F239" s="238" t="s">
        <v>717</v>
      </c>
      <c r="G239" s="236"/>
      <c r="H239" s="239">
        <v>1.008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200</v>
      </c>
      <c r="AU239" s="245" t="s">
        <v>82</v>
      </c>
      <c r="AV239" s="14" t="s">
        <v>82</v>
      </c>
      <c r="AW239" s="14" t="s">
        <v>33</v>
      </c>
      <c r="AX239" s="14" t="s">
        <v>72</v>
      </c>
      <c r="AY239" s="245" t="s">
        <v>188</v>
      </c>
    </row>
    <row r="240" s="15" customFormat="1">
      <c r="A240" s="15"/>
      <c r="B240" s="246"/>
      <c r="C240" s="247"/>
      <c r="D240" s="226" t="s">
        <v>200</v>
      </c>
      <c r="E240" s="248" t="s">
        <v>19</v>
      </c>
      <c r="F240" s="249" t="s">
        <v>206</v>
      </c>
      <c r="G240" s="247"/>
      <c r="H240" s="250">
        <v>30.849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200</v>
      </c>
      <c r="AU240" s="256" t="s">
        <v>82</v>
      </c>
      <c r="AV240" s="15" t="s">
        <v>196</v>
      </c>
      <c r="AW240" s="15" t="s">
        <v>33</v>
      </c>
      <c r="AX240" s="15" t="s">
        <v>80</v>
      </c>
      <c r="AY240" s="256" t="s">
        <v>188</v>
      </c>
    </row>
    <row r="241" s="2" customFormat="1" ht="16.5" customHeight="1">
      <c r="A241" s="40"/>
      <c r="B241" s="41"/>
      <c r="C241" s="206" t="s">
        <v>443</v>
      </c>
      <c r="D241" s="206" t="s">
        <v>191</v>
      </c>
      <c r="E241" s="207" t="s">
        <v>462</v>
      </c>
      <c r="F241" s="208" t="s">
        <v>463</v>
      </c>
      <c r="G241" s="209" t="s">
        <v>194</v>
      </c>
      <c r="H241" s="210">
        <v>44.07</v>
      </c>
      <c r="I241" s="211"/>
      <c r="J241" s="212">
        <f>ROUND(I241*H241,2)</f>
        <v>0</v>
      </c>
      <c r="K241" s="208" t="s">
        <v>749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124</v>
      </c>
      <c r="AT241" s="217" t="s">
        <v>191</v>
      </c>
      <c r="AU241" s="217" t="s">
        <v>82</v>
      </c>
      <c r="AY241" s="19" t="s">
        <v>188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124</v>
      </c>
      <c r="BM241" s="217" t="s">
        <v>1123</v>
      </c>
    </row>
    <row r="242" s="2" customFormat="1">
      <c r="A242" s="40"/>
      <c r="B242" s="41"/>
      <c r="C242" s="42"/>
      <c r="D242" s="219" t="s">
        <v>198</v>
      </c>
      <c r="E242" s="42"/>
      <c r="F242" s="220" t="s">
        <v>828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198</v>
      </c>
      <c r="AU242" s="19" t="s">
        <v>82</v>
      </c>
    </row>
    <row r="243" s="13" customFormat="1">
      <c r="A243" s="13"/>
      <c r="B243" s="224"/>
      <c r="C243" s="225"/>
      <c r="D243" s="226" t="s">
        <v>200</v>
      </c>
      <c r="E243" s="227" t="s">
        <v>19</v>
      </c>
      <c r="F243" s="228" t="s">
        <v>466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200</v>
      </c>
      <c r="AU243" s="234" t="s">
        <v>82</v>
      </c>
      <c r="AV243" s="13" t="s">
        <v>80</v>
      </c>
      <c r="AW243" s="13" t="s">
        <v>33</v>
      </c>
      <c r="AX243" s="13" t="s">
        <v>72</v>
      </c>
      <c r="AY243" s="234" t="s">
        <v>188</v>
      </c>
    </row>
    <row r="244" s="14" customFormat="1">
      <c r="A244" s="14"/>
      <c r="B244" s="235"/>
      <c r="C244" s="236"/>
      <c r="D244" s="226" t="s">
        <v>200</v>
      </c>
      <c r="E244" s="237" t="s">
        <v>19</v>
      </c>
      <c r="F244" s="238" t="s">
        <v>1073</v>
      </c>
      <c r="G244" s="236"/>
      <c r="H244" s="239">
        <v>44.07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200</v>
      </c>
      <c r="AU244" s="245" t="s">
        <v>82</v>
      </c>
      <c r="AV244" s="14" t="s">
        <v>82</v>
      </c>
      <c r="AW244" s="14" t="s">
        <v>33</v>
      </c>
      <c r="AX244" s="14" t="s">
        <v>80</v>
      </c>
      <c r="AY244" s="245" t="s">
        <v>188</v>
      </c>
    </row>
    <row r="245" s="2" customFormat="1" ht="16.5" customHeight="1">
      <c r="A245" s="40"/>
      <c r="B245" s="41"/>
      <c r="C245" s="206" t="s">
        <v>448</v>
      </c>
      <c r="D245" s="206" t="s">
        <v>191</v>
      </c>
      <c r="E245" s="207" t="s">
        <v>468</v>
      </c>
      <c r="F245" s="208" t="s">
        <v>469</v>
      </c>
      <c r="G245" s="209" t="s">
        <v>194</v>
      </c>
      <c r="H245" s="210">
        <v>44.07</v>
      </c>
      <c r="I245" s="211"/>
      <c r="J245" s="212">
        <f>ROUND(I245*H245,2)</f>
        <v>0</v>
      </c>
      <c r="K245" s="208" t="s">
        <v>19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124</v>
      </c>
      <c r="AT245" s="217" t="s">
        <v>191</v>
      </c>
      <c r="AU245" s="217" t="s">
        <v>82</v>
      </c>
      <c r="AY245" s="19" t="s">
        <v>188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80</v>
      </c>
      <c r="BK245" s="218">
        <f>ROUND(I245*H245,2)</f>
        <v>0</v>
      </c>
      <c r="BL245" s="19" t="s">
        <v>124</v>
      </c>
      <c r="BM245" s="217" t="s">
        <v>1124</v>
      </c>
    </row>
    <row r="246" s="14" customFormat="1">
      <c r="A246" s="14"/>
      <c r="B246" s="235"/>
      <c r="C246" s="236"/>
      <c r="D246" s="226" t="s">
        <v>200</v>
      </c>
      <c r="E246" s="237" t="s">
        <v>19</v>
      </c>
      <c r="F246" s="238" t="s">
        <v>1073</v>
      </c>
      <c r="G246" s="236"/>
      <c r="H246" s="239">
        <v>44.07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200</v>
      </c>
      <c r="AU246" s="245" t="s">
        <v>82</v>
      </c>
      <c r="AV246" s="14" t="s">
        <v>82</v>
      </c>
      <c r="AW246" s="14" t="s">
        <v>33</v>
      </c>
      <c r="AX246" s="14" t="s">
        <v>80</v>
      </c>
      <c r="AY246" s="245" t="s">
        <v>188</v>
      </c>
    </row>
    <row r="247" s="2" customFormat="1" ht="16.5" customHeight="1">
      <c r="A247" s="40"/>
      <c r="B247" s="41"/>
      <c r="C247" s="206" t="s">
        <v>453</v>
      </c>
      <c r="D247" s="206" t="s">
        <v>191</v>
      </c>
      <c r="E247" s="207" t="s">
        <v>472</v>
      </c>
      <c r="F247" s="208" t="s">
        <v>473</v>
      </c>
      <c r="G247" s="209" t="s">
        <v>296</v>
      </c>
      <c r="H247" s="210">
        <v>3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43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124</v>
      </c>
      <c r="AT247" s="217" t="s">
        <v>191</v>
      </c>
      <c r="AU247" s="217" t="s">
        <v>82</v>
      </c>
      <c r="AY247" s="19" t="s">
        <v>188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80</v>
      </c>
      <c r="BK247" s="218">
        <f>ROUND(I247*H247,2)</f>
        <v>0</v>
      </c>
      <c r="BL247" s="19" t="s">
        <v>124</v>
      </c>
      <c r="BM247" s="217" t="s">
        <v>1125</v>
      </c>
    </row>
    <row r="248" s="2" customFormat="1" ht="16.5" customHeight="1">
      <c r="A248" s="40"/>
      <c r="B248" s="41"/>
      <c r="C248" s="206" t="s">
        <v>461</v>
      </c>
      <c r="D248" s="206" t="s">
        <v>191</v>
      </c>
      <c r="E248" s="207" t="s">
        <v>476</v>
      </c>
      <c r="F248" s="208" t="s">
        <v>477</v>
      </c>
      <c r="G248" s="209" t="s">
        <v>478</v>
      </c>
      <c r="H248" s="210">
        <v>1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124</v>
      </c>
      <c r="AT248" s="217" t="s">
        <v>191</v>
      </c>
      <c r="AU248" s="217" t="s">
        <v>82</v>
      </c>
      <c r="AY248" s="19" t="s">
        <v>188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124</v>
      </c>
      <c r="BM248" s="217" t="s">
        <v>1126</v>
      </c>
    </row>
    <row r="249" s="12" customFormat="1" ht="22.8" customHeight="1">
      <c r="A249" s="12"/>
      <c r="B249" s="190"/>
      <c r="C249" s="191"/>
      <c r="D249" s="192" t="s">
        <v>71</v>
      </c>
      <c r="E249" s="204" t="s">
        <v>480</v>
      </c>
      <c r="F249" s="204" t="s">
        <v>481</v>
      </c>
      <c r="G249" s="191"/>
      <c r="H249" s="191"/>
      <c r="I249" s="194"/>
      <c r="J249" s="205">
        <f>BK249</f>
        <v>0</v>
      </c>
      <c r="K249" s="191"/>
      <c r="L249" s="196"/>
      <c r="M249" s="197"/>
      <c r="N249" s="198"/>
      <c r="O249" s="198"/>
      <c r="P249" s="199">
        <f>SUM(P250:P284)</f>
        <v>0</v>
      </c>
      <c r="Q249" s="198"/>
      <c r="R249" s="199">
        <f>SUM(R250:R284)</f>
        <v>0.10845363999999999</v>
      </c>
      <c r="S249" s="198"/>
      <c r="T249" s="200">
        <f>SUM(T250:T284)</f>
        <v>0.01654315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82</v>
      </c>
      <c r="AT249" s="202" t="s">
        <v>71</v>
      </c>
      <c r="AU249" s="202" t="s">
        <v>80</v>
      </c>
      <c r="AY249" s="201" t="s">
        <v>188</v>
      </c>
      <c r="BK249" s="203">
        <f>SUM(BK250:BK284)</f>
        <v>0</v>
      </c>
    </row>
    <row r="250" s="2" customFormat="1" ht="16.5" customHeight="1">
      <c r="A250" s="40"/>
      <c r="B250" s="41"/>
      <c r="C250" s="206" t="s">
        <v>467</v>
      </c>
      <c r="D250" s="206" t="s">
        <v>191</v>
      </c>
      <c r="E250" s="207" t="s">
        <v>483</v>
      </c>
      <c r="F250" s="208" t="s">
        <v>484</v>
      </c>
      <c r="G250" s="209" t="s">
        <v>194</v>
      </c>
      <c r="H250" s="210">
        <v>53.365000000000002</v>
      </c>
      <c r="I250" s="211"/>
      <c r="J250" s="212">
        <f>ROUND(I250*H250,2)</f>
        <v>0</v>
      </c>
      <c r="K250" s="208" t="s">
        <v>749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0.001</v>
      </c>
      <c r="R250" s="215">
        <f>Q250*H250</f>
        <v>0.053365000000000003</v>
      </c>
      <c r="S250" s="215">
        <v>0.00031</v>
      </c>
      <c r="T250" s="216">
        <f>S250*H250</f>
        <v>0.01654315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124</v>
      </c>
      <c r="AT250" s="217" t="s">
        <v>191</v>
      </c>
      <c r="AU250" s="217" t="s">
        <v>82</v>
      </c>
      <c r="AY250" s="19" t="s">
        <v>188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124</v>
      </c>
      <c r="BM250" s="217" t="s">
        <v>1127</v>
      </c>
    </row>
    <row r="251" s="2" customFormat="1">
      <c r="A251" s="40"/>
      <c r="B251" s="41"/>
      <c r="C251" s="42"/>
      <c r="D251" s="219" t="s">
        <v>198</v>
      </c>
      <c r="E251" s="42"/>
      <c r="F251" s="220" t="s">
        <v>833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198</v>
      </c>
      <c r="AU251" s="19" t="s">
        <v>82</v>
      </c>
    </row>
    <row r="252" s="13" customFormat="1">
      <c r="A252" s="13"/>
      <c r="B252" s="224"/>
      <c r="C252" s="225"/>
      <c r="D252" s="226" t="s">
        <v>200</v>
      </c>
      <c r="E252" s="227" t="s">
        <v>19</v>
      </c>
      <c r="F252" s="228" t="s">
        <v>458</v>
      </c>
      <c r="G252" s="225"/>
      <c r="H252" s="227" t="s">
        <v>19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200</v>
      </c>
      <c r="AU252" s="234" t="s">
        <v>82</v>
      </c>
      <c r="AV252" s="13" t="s">
        <v>80</v>
      </c>
      <c r="AW252" s="13" t="s">
        <v>33</v>
      </c>
      <c r="AX252" s="13" t="s">
        <v>72</v>
      </c>
      <c r="AY252" s="234" t="s">
        <v>188</v>
      </c>
    </row>
    <row r="253" s="13" customFormat="1">
      <c r="A253" s="13"/>
      <c r="B253" s="224"/>
      <c r="C253" s="225"/>
      <c r="D253" s="226" t="s">
        <v>200</v>
      </c>
      <c r="E253" s="227" t="s">
        <v>19</v>
      </c>
      <c r="F253" s="228" t="s">
        <v>487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200</v>
      </c>
      <c r="AU253" s="234" t="s">
        <v>82</v>
      </c>
      <c r="AV253" s="13" t="s">
        <v>80</v>
      </c>
      <c r="AW253" s="13" t="s">
        <v>33</v>
      </c>
      <c r="AX253" s="13" t="s">
        <v>72</v>
      </c>
      <c r="AY253" s="234" t="s">
        <v>188</v>
      </c>
    </row>
    <row r="254" s="14" customFormat="1">
      <c r="A254" s="14"/>
      <c r="B254" s="235"/>
      <c r="C254" s="236"/>
      <c r="D254" s="226" t="s">
        <v>200</v>
      </c>
      <c r="E254" s="237" t="s">
        <v>19</v>
      </c>
      <c r="F254" s="238" t="s">
        <v>1128</v>
      </c>
      <c r="G254" s="236"/>
      <c r="H254" s="239">
        <v>53.378999999999998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200</v>
      </c>
      <c r="AU254" s="245" t="s">
        <v>82</v>
      </c>
      <c r="AV254" s="14" t="s">
        <v>82</v>
      </c>
      <c r="AW254" s="14" t="s">
        <v>33</v>
      </c>
      <c r="AX254" s="14" t="s">
        <v>72</v>
      </c>
      <c r="AY254" s="245" t="s">
        <v>188</v>
      </c>
    </row>
    <row r="255" s="14" customFormat="1">
      <c r="A255" s="14"/>
      <c r="B255" s="235"/>
      <c r="C255" s="236"/>
      <c r="D255" s="226" t="s">
        <v>200</v>
      </c>
      <c r="E255" s="237" t="s">
        <v>19</v>
      </c>
      <c r="F255" s="238" t="s">
        <v>490</v>
      </c>
      <c r="G255" s="236"/>
      <c r="H255" s="239">
        <v>-9.2070000000000007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200</v>
      </c>
      <c r="AU255" s="245" t="s">
        <v>82</v>
      </c>
      <c r="AV255" s="14" t="s">
        <v>82</v>
      </c>
      <c r="AW255" s="14" t="s">
        <v>33</v>
      </c>
      <c r="AX255" s="14" t="s">
        <v>72</v>
      </c>
      <c r="AY255" s="245" t="s">
        <v>188</v>
      </c>
    </row>
    <row r="256" s="14" customFormat="1">
      <c r="A256" s="14"/>
      <c r="B256" s="235"/>
      <c r="C256" s="236"/>
      <c r="D256" s="226" t="s">
        <v>200</v>
      </c>
      <c r="E256" s="237" t="s">
        <v>19</v>
      </c>
      <c r="F256" s="238" t="s">
        <v>635</v>
      </c>
      <c r="G256" s="236"/>
      <c r="H256" s="239">
        <v>3.7210000000000001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200</v>
      </c>
      <c r="AU256" s="245" t="s">
        <v>82</v>
      </c>
      <c r="AV256" s="14" t="s">
        <v>82</v>
      </c>
      <c r="AW256" s="14" t="s">
        <v>33</v>
      </c>
      <c r="AX256" s="14" t="s">
        <v>72</v>
      </c>
      <c r="AY256" s="245" t="s">
        <v>188</v>
      </c>
    </row>
    <row r="257" s="14" customFormat="1">
      <c r="A257" s="14"/>
      <c r="B257" s="235"/>
      <c r="C257" s="236"/>
      <c r="D257" s="226" t="s">
        <v>200</v>
      </c>
      <c r="E257" s="237" t="s">
        <v>19</v>
      </c>
      <c r="F257" s="238" t="s">
        <v>636</v>
      </c>
      <c r="G257" s="236"/>
      <c r="H257" s="239">
        <v>-0.45000000000000001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200</v>
      </c>
      <c r="AU257" s="245" t="s">
        <v>82</v>
      </c>
      <c r="AV257" s="14" t="s">
        <v>82</v>
      </c>
      <c r="AW257" s="14" t="s">
        <v>33</v>
      </c>
      <c r="AX257" s="14" t="s">
        <v>72</v>
      </c>
      <c r="AY257" s="245" t="s">
        <v>188</v>
      </c>
    </row>
    <row r="258" s="14" customFormat="1">
      <c r="A258" s="14"/>
      <c r="B258" s="235"/>
      <c r="C258" s="236"/>
      <c r="D258" s="226" t="s">
        <v>200</v>
      </c>
      <c r="E258" s="237" t="s">
        <v>19</v>
      </c>
      <c r="F258" s="238" t="s">
        <v>1129</v>
      </c>
      <c r="G258" s="236"/>
      <c r="H258" s="239">
        <v>5.9219999999999997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200</v>
      </c>
      <c r="AU258" s="245" t="s">
        <v>82</v>
      </c>
      <c r="AV258" s="14" t="s">
        <v>82</v>
      </c>
      <c r="AW258" s="14" t="s">
        <v>33</v>
      </c>
      <c r="AX258" s="14" t="s">
        <v>72</v>
      </c>
      <c r="AY258" s="245" t="s">
        <v>188</v>
      </c>
    </row>
    <row r="259" s="15" customFormat="1">
      <c r="A259" s="15"/>
      <c r="B259" s="246"/>
      <c r="C259" s="247"/>
      <c r="D259" s="226" t="s">
        <v>200</v>
      </c>
      <c r="E259" s="248" t="s">
        <v>19</v>
      </c>
      <c r="F259" s="249" t="s">
        <v>206</v>
      </c>
      <c r="G259" s="247"/>
      <c r="H259" s="250">
        <v>53.364999999999995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200</v>
      </c>
      <c r="AU259" s="256" t="s">
        <v>82</v>
      </c>
      <c r="AV259" s="15" t="s">
        <v>196</v>
      </c>
      <c r="AW259" s="15" t="s">
        <v>33</v>
      </c>
      <c r="AX259" s="15" t="s">
        <v>80</v>
      </c>
      <c r="AY259" s="256" t="s">
        <v>188</v>
      </c>
    </row>
    <row r="260" s="2" customFormat="1" ht="16.5" customHeight="1">
      <c r="A260" s="40"/>
      <c r="B260" s="41"/>
      <c r="C260" s="206" t="s">
        <v>471</v>
      </c>
      <c r="D260" s="206" t="s">
        <v>191</v>
      </c>
      <c r="E260" s="207" t="s">
        <v>493</v>
      </c>
      <c r="F260" s="208" t="s">
        <v>494</v>
      </c>
      <c r="G260" s="209" t="s">
        <v>194</v>
      </c>
      <c r="H260" s="210">
        <v>114.768</v>
      </c>
      <c r="I260" s="211"/>
      <c r="J260" s="212">
        <f>ROUND(I260*H260,2)</f>
        <v>0</v>
      </c>
      <c r="K260" s="208" t="s">
        <v>749</v>
      </c>
      <c r="L260" s="46"/>
      <c r="M260" s="213" t="s">
        <v>19</v>
      </c>
      <c r="N260" s="214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124</v>
      </c>
      <c r="AT260" s="217" t="s">
        <v>191</v>
      </c>
      <c r="AU260" s="217" t="s">
        <v>82</v>
      </c>
      <c r="AY260" s="19" t="s">
        <v>188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124</v>
      </c>
      <c r="BM260" s="217" t="s">
        <v>1130</v>
      </c>
    </row>
    <row r="261" s="2" customFormat="1">
      <c r="A261" s="40"/>
      <c r="B261" s="41"/>
      <c r="C261" s="42"/>
      <c r="D261" s="219" t="s">
        <v>198</v>
      </c>
      <c r="E261" s="42"/>
      <c r="F261" s="220" t="s">
        <v>837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198</v>
      </c>
      <c r="AU261" s="19" t="s">
        <v>82</v>
      </c>
    </row>
    <row r="262" s="13" customFormat="1">
      <c r="A262" s="13"/>
      <c r="B262" s="224"/>
      <c r="C262" s="225"/>
      <c r="D262" s="226" t="s">
        <v>200</v>
      </c>
      <c r="E262" s="227" t="s">
        <v>19</v>
      </c>
      <c r="F262" s="228" t="s">
        <v>497</v>
      </c>
      <c r="G262" s="225"/>
      <c r="H262" s="227" t="s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200</v>
      </c>
      <c r="AU262" s="234" t="s">
        <v>82</v>
      </c>
      <c r="AV262" s="13" t="s">
        <v>80</v>
      </c>
      <c r="AW262" s="13" t="s">
        <v>33</v>
      </c>
      <c r="AX262" s="13" t="s">
        <v>72</v>
      </c>
      <c r="AY262" s="234" t="s">
        <v>188</v>
      </c>
    </row>
    <row r="263" s="14" customFormat="1">
      <c r="A263" s="14"/>
      <c r="B263" s="235"/>
      <c r="C263" s="236"/>
      <c r="D263" s="226" t="s">
        <v>200</v>
      </c>
      <c r="E263" s="237" t="s">
        <v>19</v>
      </c>
      <c r="F263" s="238" t="s">
        <v>1131</v>
      </c>
      <c r="G263" s="236"/>
      <c r="H263" s="239">
        <v>59.293999999999997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200</v>
      </c>
      <c r="AU263" s="245" t="s">
        <v>82</v>
      </c>
      <c r="AV263" s="14" t="s">
        <v>82</v>
      </c>
      <c r="AW263" s="14" t="s">
        <v>33</v>
      </c>
      <c r="AX263" s="14" t="s">
        <v>72</v>
      </c>
      <c r="AY263" s="245" t="s">
        <v>188</v>
      </c>
    </row>
    <row r="264" s="13" customFormat="1">
      <c r="A264" s="13"/>
      <c r="B264" s="224"/>
      <c r="C264" s="225"/>
      <c r="D264" s="226" t="s">
        <v>200</v>
      </c>
      <c r="E264" s="227" t="s">
        <v>19</v>
      </c>
      <c r="F264" s="228" t="s">
        <v>499</v>
      </c>
      <c r="G264" s="225"/>
      <c r="H264" s="227" t="s">
        <v>19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200</v>
      </c>
      <c r="AU264" s="234" t="s">
        <v>82</v>
      </c>
      <c r="AV264" s="13" t="s">
        <v>80</v>
      </c>
      <c r="AW264" s="13" t="s">
        <v>33</v>
      </c>
      <c r="AX264" s="13" t="s">
        <v>72</v>
      </c>
      <c r="AY264" s="234" t="s">
        <v>188</v>
      </c>
    </row>
    <row r="265" s="14" customFormat="1">
      <c r="A265" s="14"/>
      <c r="B265" s="235"/>
      <c r="C265" s="236"/>
      <c r="D265" s="226" t="s">
        <v>200</v>
      </c>
      <c r="E265" s="237" t="s">
        <v>19</v>
      </c>
      <c r="F265" s="238" t="s">
        <v>1132</v>
      </c>
      <c r="G265" s="236"/>
      <c r="H265" s="239">
        <v>55.473999999999997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200</v>
      </c>
      <c r="AU265" s="245" t="s">
        <v>82</v>
      </c>
      <c r="AV265" s="14" t="s">
        <v>82</v>
      </c>
      <c r="AW265" s="14" t="s">
        <v>33</v>
      </c>
      <c r="AX265" s="14" t="s">
        <v>72</v>
      </c>
      <c r="AY265" s="245" t="s">
        <v>188</v>
      </c>
    </row>
    <row r="266" s="15" customFormat="1">
      <c r="A266" s="15"/>
      <c r="B266" s="246"/>
      <c r="C266" s="247"/>
      <c r="D266" s="226" t="s">
        <v>200</v>
      </c>
      <c r="E266" s="248" t="s">
        <v>19</v>
      </c>
      <c r="F266" s="249" t="s">
        <v>206</v>
      </c>
      <c r="G266" s="247"/>
      <c r="H266" s="250">
        <v>114.768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200</v>
      </c>
      <c r="AU266" s="256" t="s">
        <v>82</v>
      </c>
      <c r="AV266" s="15" t="s">
        <v>196</v>
      </c>
      <c r="AW266" s="15" t="s">
        <v>33</v>
      </c>
      <c r="AX266" s="15" t="s">
        <v>80</v>
      </c>
      <c r="AY266" s="256" t="s">
        <v>188</v>
      </c>
    </row>
    <row r="267" s="2" customFormat="1" ht="24.15" customHeight="1">
      <c r="A267" s="40"/>
      <c r="B267" s="41"/>
      <c r="C267" s="206" t="s">
        <v>475</v>
      </c>
      <c r="D267" s="206" t="s">
        <v>191</v>
      </c>
      <c r="E267" s="207" t="s">
        <v>502</v>
      </c>
      <c r="F267" s="208" t="s">
        <v>503</v>
      </c>
      <c r="G267" s="209" t="s">
        <v>357</v>
      </c>
      <c r="H267" s="210">
        <v>39.780000000000001</v>
      </c>
      <c r="I267" s="211"/>
      <c r="J267" s="212">
        <f>ROUND(I267*H267,2)</f>
        <v>0</v>
      </c>
      <c r="K267" s="208" t="s">
        <v>749</v>
      </c>
      <c r="L267" s="46"/>
      <c r="M267" s="213" t="s">
        <v>19</v>
      </c>
      <c r="N267" s="214" t="s">
        <v>43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124</v>
      </c>
      <c r="AT267" s="217" t="s">
        <v>191</v>
      </c>
      <c r="AU267" s="217" t="s">
        <v>82</v>
      </c>
      <c r="AY267" s="19" t="s">
        <v>188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80</v>
      </c>
      <c r="BK267" s="218">
        <f>ROUND(I267*H267,2)</f>
        <v>0</v>
      </c>
      <c r="BL267" s="19" t="s">
        <v>124</v>
      </c>
      <c r="BM267" s="217" t="s">
        <v>1133</v>
      </c>
    </row>
    <row r="268" s="2" customFormat="1">
      <c r="A268" s="40"/>
      <c r="B268" s="41"/>
      <c r="C268" s="42"/>
      <c r="D268" s="219" t="s">
        <v>198</v>
      </c>
      <c r="E268" s="42"/>
      <c r="F268" s="220" t="s">
        <v>841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198</v>
      </c>
      <c r="AU268" s="19" t="s">
        <v>82</v>
      </c>
    </row>
    <row r="269" s="13" customFormat="1">
      <c r="A269" s="13"/>
      <c r="B269" s="224"/>
      <c r="C269" s="225"/>
      <c r="D269" s="226" t="s">
        <v>200</v>
      </c>
      <c r="E269" s="227" t="s">
        <v>19</v>
      </c>
      <c r="F269" s="228" t="s">
        <v>506</v>
      </c>
      <c r="G269" s="225"/>
      <c r="H269" s="227" t="s">
        <v>19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200</v>
      </c>
      <c r="AU269" s="234" t="s">
        <v>82</v>
      </c>
      <c r="AV269" s="13" t="s">
        <v>80</v>
      </c>
      <c r="AW269" s="13" t="s">
        <v>33</v>
      </c>
      <c r="AX269" s="13" t="s">
        <v>72</v>
      </c>
      <c r="AY269" s="234" t="s">
        <v>188</v>
      </c>
    </row>
    <row r="270" s="14" customFormat="1">
      <c r="A270" s="14"/>
      <c r="B270" s="235"/>
      <c r="C270" s="236"/>
      <c r="D270" s="226" t="s">
        <v>200</v>
      </c>
      <c r="E270" s="237" t="s">
        <v>19</v>
      </c>
      <c r="F270" s="238" t="s">
        <v>507</v>
      </c>
      <c r="G270" s="236"/>
      <c r="H270" s="239">
        <v>39.780000000000001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200</v>
      </c>
      <c r="AU270" s="245" t="s">
        <v>82</v>
      </c>
      <c r="AV270" s="14" t="s">
        <v>82</v>
      </c>
      <c r="AW270" s="14" t="s">
        <v>33</v>
      </c>
      <c r="AX270" s="14" t="s">
        <v>80</v>
      </c>
      <c r="AY270" s="245" t="s">
        <v>188</v>
      </c>
    </row>
    <row r="271" s="2" customFormat="1" ht="16.5" customHeight="1">
      <c r="A271" s="40"/>
      <c r="B271" s="41"/>
      <c r="C271" s="257" t="s">
        <v>482</v>
      </c>
      <c r="D271" s="257" t="s">
        <v>300</v>
      </c>
      <c r="E271" s="258" t="s">
        <v>511</v>
      </c>
      <c r="F271" s="259" t="s">
        <v>512</v>
      </c>
      <c r="G271" s="260" t="s">
        <v>357</v>
      </c>
      <c r="H271" s="261">
        <v>47.735999999999997</v>
      </c>
      <c r="I271" s="262"/>
      <c r="J271" s="263">
        <f>ROUND(I271*H271,2)</f>
        <v>0</v>
      </c>
      <c r="K271" s="259" t="s">
        <v>749</v>
      </c>
      <c r="L271" s="264"/>
      <c r="M271" s="265" t="s">
        <v>19</v>
      </c>
      <c r="N271" s="266" t="s">
        <v>43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303</v>
      </c>
      <c r="AT271" s="217" t="s">
        <v>300</v>
      </c>
      <c r="AU271" s="217" t="s">
        <v>82</v>
      </c>
      <c r="AY271" s="19" t="s">
        <v>188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80</v>
      </c>
      <c r="BK271" s="218">
        <f>ROUND(I271*H271,2)</f>
        <v>0</v>
      </c>
      <c r="BL271" s="19" t="s">
        <v>124</v>
      </c>
      <c r="BM271" s="217" t="s">
        <v>1134</v>
      </c>
    </row>
    <row r="272" s="14" customFormat="1">
      <c r="A272" s="14"/>
      <c r="B272" s="235"/>
      <c r="C272" s="236"/>
      <c r="D272" s="226" t="s">
        <v>200</v>
      </c>
      <c r="E272" s="236"/>
      <c r="F272" s="238" t="s">
        <v>643</v>
      </c>
      <c r="G272" s="236"/>
      <c r="H272" s="239">
        <v>47.735999999999997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200</v>
      </c>
      <c r="AU272" s="245" t="s">
        <v>82</v>
      </c>
      <c r="AV272" s="14" t="s">
        <v>82</v>
      </c>
      <c r="AW272" s="14" t="s">
        <v>4</v>
      </c>
      <c r="AX272" s="14" t="s">
        <v>80</v>
      </c>
      <c r="AY272" s="245" t="s">
        <v>188</v>
      </c>
    </row>
    <row r="273" s="2" customFormat="1" ht="24.15" customHeight="1">
      <c r="A273" s="40"/>
      <c r="B273" s="41"/>
      <c r="C273" s="206" t="s">
        <v>492</v>
      </c>
      <c r="D273" s="206" t="s">
        <v>191</v>
      </c>
      <c r="E273" s="207" t="s">
        <v>516</v>
      </c>
      <c r="F273" s="208" t="s">
        <v>517</v>
      </c>
      <c r="G273" s="209" t="s">
        <v>194</v>
      </c>
      <c r="H273" s="210">
        <v>14.642</v>
      </c>
      <c r="I273" s="211"/>
      <c r="J273" s="212">
        <f>ROUND(I273*H273,2)</f>
        <v>0</v>
      </c>
      <c r="K273" s="208" t="s">
        <v>749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124</v>
      </c>
      <c r="AT273" s="217" t="s">
        <v>191</v>
      </c>
      <c r="AU273" s="217" t="s">
        <v>82</v>
      </c>
      <c r="AY273" s="19" t="s">
        <v>188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124</v>
      </c>
      <c r="BM273" s="217" t="s">
        <v>1135</v>
      </c>
    </row>
    <row r="274" s="2" customFormat="1">
      <c r="A274" s="40"/>
      <c r="B274" s="41"/>
      <c r="C274" s="42"/>
      <c r="D274" s="219" t="s">
        <v>198</v>
      </c>
      <c r="E274" s="42"/>
      <c r="F274" s="220" t="s">
        <v>844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198</v>
      </c>
      <c r="AU274" s="19" t="s">
        <v>82</v>
      </c>
    </row>
    <row r="275" s="13" customFormat="1">
      <c r="A275" s="13"/>
      <c r="B275" s="224"/>
      <c r="C275" s="225"/>
      <c r="D275" s="226" t="s">
        <v>200</v>
      </c>
      <c r="E275" s="227" t="s">
        <v>19</v>
      </c>
      <c r="F275" s="228" t="s">
        <v>506</v>
      </c>
      <c r="G275" s="225"/>
      <c r="H275" s="227" t="s">
        <v>19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200</v>
      </c>
      <c r="AU275" s="234" t="s">
        <v>82</v>
      </c>
      <c r="AV275" s="13" t="s">
        <v>80</v>
      </c>
      <c r="AW275" s="13" t="s">
        <v>33</v>
      </c>
      <c r="AX275" s="13" t="s">
        <v>72</v>
      </c>
      <c r="AY275" s="234" t="s">
        <v>188</v>
      </c>
    </row>
    <row r="276" s="14" customFormat="1">
      <c r="A276" s="14"/>
      <c r="B276" s="235"/>
      <c r="C276" s="236"/>
      <c r="D276" s="226" t="s">
        <v>200</v>
      </c>
      <c r="E276" s="237" t="s">
        <v>19</v>
      </c>
      <c r="F276" s="238" t="s">
        <v>520</v>
      </c>
      <c r="G276" s="236"/>
      <c r="H276" s="239">
        <v>14.642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200</v>
      </c>
      <c r="AU276" s="245" t="s">
        <v>82</v>
      </c>
      <c r="AV276" s="14" t="s">
        <v>82</v>
      </c>
      <c r="AW276" s="14" t="s">
        <v>33</v>
      </c>
      <c r="AX276" s="14" t="s">
        <v>80</v>
      </c>
      <c r="AY276" s="245" t="s">
        <v>188</v>
      </c>
    </row>
    <row r="277" s="2" customFormat="1" ht="16.5" customHeight="1">
      <c r="A277" s="40"/>
      <c r="B277" s="41"/>
      <c r="C277" s="257" t="s">
        <v>501</v>
      </c>
      <c r="D277" s="257" t="s">
        <v>300</v>
      </c>
      <c r="E277" s="258" t="s">
        <v>523</v>
      </c>
      <c r="F277" s="259" t="s">
        <v>524</v>
      </c>
      <c r="G277" s="260" t="s">
        <v>194</v>
      </c>
      <c r="H277" s="261">
        <v>17.57</v>
      </c>
      <c r="I277" s="262"/>
      <c r="J277" s="263">
        <f>ROUND(I277*H277,2)</f>
        <v>0</v>
      </c>
      <c r="K277" s="259" t="s">
        <v>749</v>
      </c>
      <c r="L277" s="264"/>
      <c r="M277" s="265" t="s">
        <v>19</v>
      </c>
      <c r="N277" s="266" t="s">
        <v>43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303</v>
      </c>
      <c r="AT277" s="217" t="s">
        <v>300</v>
      </c>
      <c r="AU277" s="217" t="s">
        <v>82</v>
      </c>
      <c r="AY277" s="19" t="s">
        <v>188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80</v>
      </c>
      <c r="BK277" s="218">
        <f>ROUND(I277*H277,2)</f>
        <v>0</v>
      </c>
      <c r="BL277" s="19" t="s">
        <v>124</v>
      </c>
      <c r="BM277" s="217" t="s">
        <v>1136</v>
      </c>
    </row>
    <row r="278" s="14" customFormat="1">
      <c r="A278" s="14"/>
      <c r="B278" s="235"/>
      <c r="C278" s="236"/>
      <c r="D278" s="226" t="s">
        <v>200</v>
      </c>
      <c r="E278" s="236"/>
      <c r="F278" s="238" t="s">
        <v>646</v>
      </c>
      <c r="G278" s="236"/>
      <c r="H278" s="239">
        <v>17.57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200</v>
      </c>
      <c r="AU278" s="245" t="s">
        <v>82</v>
      </c>
      <c r="AV278" s="14" t="s">
        <v>82</v>
      </c>
      <c r="AW278" s="14" t="s">
        <v>4</v>
      </c>
      <c r="AX278" s="14" t="s">
        <v>80</v>
      </c>
      <c r="AY278" s="245" t="s">
        <v>188</v>
      </c>
    </row>
    <row r="279" s="2" customFormat="1" ht="16.5" customHeight="1">
      <c r="A279" s="40"/>
      <c r="B279" s="41"/>
      <c r="C279" s="206" t="s">
        <v>510</v>
      </c>
      <c r="D279" s="206" t="s">
        <v>191</v>
      </c>
      <c r="E279" s="207" t="s">
        <v>528</v>
      </c>
      <c r="F279" s="208" t="s">
        <v>529</v>
      </c>
      <c r="G279" s="209" t="s">
        <v>194</v>
      </c>
      <c r="H279" s="210">
        <v>114.768</v>
      </c>
      <c r="I279" s="211"/>
      <c r="J279" s="212">
        <f>ROUND(I279*H279,2)</f>
        <v>0</v>
      </c>
      <c r="K279" s="208" t="s">
        <v>749</v>
      </c>
      <c r="L279" s="46"/>
      <c r="M279" s="213" t="s">
        <v>19</v>
      </c>
      <c r="N279" s="214" t="s">
        <v>43</v>
      </c>
      <c r="O279" s="86"/>
      <c r="P279" s="215">
        <f>O279*H279</f>
        <v>0</v>
      </c>
      <c r="Q279" s="215">
        <v>0.00020000000000000001</v>
      </c>
      <c r="R279" s="215">
        <f>Q279*H279</f>
        <v>0.022953600000000001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124</v>
      </c>
      <c r="AT279" s="217" t="s">
        <v>191</v>
      </c>
      <c r="AU279" s="217" t="s">
        <v>82</v>
      </c>
      <c r="AY279" s="19" t="s">
        <v>188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124</v>
      </c>
      <c r="BM279" s="217" t="s">
        <v>1137</v>
      </c>
    </row>
    <row r="280" s="2" customFormat="1">
      <c r="A280" s="40"/>
      <c r="B280" s="41"/>
      <c r="C280" s="42"/>
      <c r="D280" s="219" t="s">
        <v>198</v>
      </c>
      <c r="E280" s="42"/>
      <c r="F280" s="220" t="s">
        <v>847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198</v>
      </c>
      <c r="AU280" s="19" t="s">
        <v>82</v>
      </c>
    </row>
    <row r="281" s="2" customFormat="1" ht="24.15" customHeight="1">
      <c r="A281" s="40"/>
      <c r="B281" s="41"/>
      <c r="C281" s="206" t="s">
        <v>515</v>
      </c>
      <c r="D281" s="206" t="s">
        <v>191</v>
      </c>
      <c r="E281" s="207" t="s">
        <v>533</v>
      </c>
      <c r="F281" s="208" t="s">
        <v>534</v>
      </c>
      <c r="G281" s="209" t="s">
        <v>194</v>
      </c>
      <c r="H281" s="210">
        <v>114.768</v>
      </c>
      <c r="I281" s="211"/>
      <c r="J281" s="212">
        <f>ROUND(I281*H281,2)</f>
        <v>0</v>
      </c>
      <c r="K281" s="208" t="s">
        <v>749</v>
      </c>
      <c r="L281" s="46"/>
      <c r="M281" s="213" t="s">
        <v>19</v>
      </c>
      <c r="N281" s="214" t="s">
        <v>43</v>
      </c>
      <c r="O281" s="86"/>
      <c r="P281" s="215">
        <f>O281*H281</f>
        <v>0</v>
      </c>
      <c r="Q281" s="215">
        <v>0.00025999999999999998</v>
      </c>
      <c r="R281" s="215">
        <f>Q281*H281</f>
        <v>0.029839679999999997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124</v>
      </c>
      <c r="AT281" s="217" t="s">
        <v>191</v>
      </c>
      <c r="AU281" s="217" t="s">
        <v>82</v>
      </c>
      <c r="AY281" s="19" t="s">
        <v>188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124</v>
      </c>
      <c r="BM281" s="217" t="s">
        <v>1138</v>
      </c>
    </row>
    <row r="282" s="2" customFormat="1">
      <c r="A282" s="40"/>
      <c r="B282" s="41"/>
      <c r="C282" s="42"/>
      <c r="D282" s="219" t="s">
        <v>198</v>
      </c>
      <c r="E282" s="42"/>
      <c r="F282" s="220" t="s">
        <v>849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198</v>
      </c>
      <c r="AU282" s="19" t="s">
        <v>82</v>
      </c>
    </row>
    <row r="283" s="2" customFormat="1" ht="24.15" customHeight="1">
      <c r="A283" s="40"/>
      <c r="B283" s="41"/>
      <c r="C283" s="206" t="s">
        <v>522</v>
      </c>
      <c r="D283" s="206" t="s">
        <v>191</v>
      </c>
      <c r="E283" s="207" t="s">
        <v>538</v>
      </c>
      <c r="F283" s="208" t="s">
        <v>539</v>
      </c>
      <c r="G283" s="209" t="s">
        <v>194</v>
      </c>
      <c r="H283" s="210">
        <v>114.768</v>
      </c>
      <c r="I283" s="211"/>
      <c r="J283" s="212">
        <f>ROUND(I283*H283,2)</f>
        <v>0</v>
      </c>
      <c r="K283" s="208" t="s">
        <v>749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2.0000000000000002E-05</v>
      </c>
      <c r="R283" s="215">
        <f>Q283*H283</f>
        <v>0.0022953600000000002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124</v>
      </c>
      <c r="AT283" s="217" t="s">
        <v>191</v>
      </c>
      <c r="AU283" s="217" t="s">
        <v>82</v>
      </c>
      <c r="AY283" s="19" t="s">
        <v>188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124</v>
      </c>
      <c r="BM283" s="217" t="s">
        <v>1139</v>
      </c>
    </row>
    <row r="284" s="2" customFormat="1">
      <c r="A284" s="40"/>
      <c r="B284" s="41"/>
      <c r="C284" s="42"/>
      <c r="D284" s="219" t="s">
        <v>198</v>
      </c>
      <c r="E284" s="42"/>
      <c r="F284" s="220" t="s">
        <v>851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198</v>
      </c>
      <c r="AU284" s="19" t="s">
        <v>82</v>
      </c>
    </row>
    <row r="285" s="12" customFormat="1" ht="25.92" customHeight="1">
      <c r="A285" s="12"/>
      <c r="B285" s="190"/>
      <c r="C285" s="191"/>
      <c r="D285" s="192" t="s">
        <v>71</v>
      </c>
      <c r="E285" s="193" t="s">
        <v>542</v>
      </c>
      <c r="F285" s="193" t="s">
        <v>543</v>
      </c>
      <c r="G285" s="191"/>
      <c r="H285" s="191"/>
      <c r="I285" s="194"/>
      <c r="J285" s="195">
        <f>BK285</f>
        <v>0</v>
      </c>
      <c r="K285" s="191"/>
      <c r="L285" s="196"/>
      <c r="M285" s="197"/>
      <c r="N285" s="198"/>
      <c r="O285" s="198"/>
      <c r="P285" s="199">
        <f>P286</f>
        <v>0</v>
      </c>
      <c r="Q285" s="198"/>
      <c r="R285" s="199">
        <f>R286</f>
        <v>0</v>
      </c>
      <c r="S285" s="198"/>
      <c r="T285" s="200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1" t="s">
        <v>231</v>
      </c>
      <c r="AT285" s="202" t="s">
        <v>71</v>
      </c>
      <c r="AU285" s="202" t="s">
        <v>72</v>
      </c>
      <c r="AY285" s="201" t="s">
        <v>188</v>
      </c>
      <c r="BK285" s="203">
        <f>BK286</f>
        <v>0</v>
      </c>
    </row>
    <row r="286" s="12" customFormat="1" ht="22.8" customHeight="1">
      <c r="A286" s="12"/>
      <c r="B286" s="190"/>
      <c r="C286" s="191"/>
      <c r="D286" s="192" t="s">
        <v>71</v>
      </c>
      <c r="E286" s="204" t="s">
        <v>544</v>
      </c>
      <c r="F286" s="204" t="s">
        <v>545</v>
      </c>
      <c r="G286" s="191"/>
      <c r="H286" s="191"/>
      <c r="I286" s="194"/>
      <c r="J286" s="205">
        <f>BK286</f>
        <v>0</v>
      </c>
      <c r="K286" s="191"/>
      <c r="L286" s="196"/>
      <c r="M286" s="197"/>
      <c r="N286" s="198"/>
      <c r="O286" s="198"/>
      <c r="P286" s="199">
        <f>SUM(P287:P289)</f>
        <v>0</v>
      </c>
      <c r="Q286" s="198"/>
      <c r="R286" s="199">
        <f>SUM(R287:R289)</f>
        <v>0</v>
      </c>
      <c r="S286" s="198"/>
      <c r="T286" s="200">
        <f>SUM(T287:T289)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1" t="s">
        <v>231</v>
      </c>
      <c r="AT286" s="202" t="s">
        <v>71</v>
      </c>
      <c r="AU286" s="202" t="s">
        <v>80</v>
      </c>
      <c r="AY286" s="201" t="s">
        <v>188</v>
      </c>
      <c r="BK286" s="203">
        <f>SUM(BK287:BK289)</f>
        <v>0</v>
      </c>
    </row>
    <row r="287" s="2" customFormat="1" ht="16.5" customHeight="1">
      <c r="A287" s="40"/>
      <c r="B287" s="41"/>
      <c r="C287" s="206" t="s">
        <v>527</v>
      </c>
      <c r="D287" s="206" t="s">
        <v>191</v>
      </c>
      <c r="E287" s="207" t="s">
        <v>650</v>
      </c>
      <c r="F287" s="208" t="s">
        <v>651</v>
      </c>
      <c r="G287" s="209" t="s">
        <v>478</v>
      </c>
      <c r="H287" s="210">
        <v>1</v>
      </c>
      <c r="I287" s="211"/>
      <c r="J287" s="212">
        <f>ROUND(I287*H287,2)</f>
        <v>0</v>
      </c>
      <c r="K287" s="208" t="s">
        <v>19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196</v>
      </c>
      <c r="AT287" s="217" t="s">
        <v>191</v>
      </c>
      <c r="AU287" s="217" t="s">
        <v>82</v>
      </c>
      <c r="AY287" s="19" t="s">
        <v>188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196</v>
      </c>
      <c r="BM287" s="217" t="s">
        <v>1140</v>
      </c>
    </row>
    <row r="288" s="2" customFormat="1" ht="16.5" customHeight="1">
      <c r="A288" s="40"/>
      <c r="B288" s="41"/>
      <c r="C288" s="206" t="s">
        <v>532</v>
      </c>
      <c r="D288" s="206" t="s">
        <v>191</v>
      </c>
      <c r="E288" s="207" t="s">
        <v>653</v>
      </c>
      <c r="F288" s="208" t="s">
        <v>654</v>
      </c>
      <c r="G288" s="209" t="s">
        <v>478</v>
      </c>
      <c r="H288" s="210">
        <v>1</v>
      </c>
      <c r="I288" s="211"/>
      <c r="J288" s="212">
        <f>ROUND(I288*H288,2)</f>
        <v>0</v>
      </c>
      <c r="K288" s="208" t="s">
        <v>19</v>
      </c>
      <c r="L288" s="46"/>
      <c r="M288" s="213" t="s">
        <v>19</v>
      </c>
      <c r="N288" s="214" t="s">
        <v>43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196</v>
      </c>
      <c r="AT288" s="217" t="s">
        <v>191</v>
      </c>
      <c r="AU288" s="217" t="s">
        <v>82</v>
      </c>
      <c r="AY288" s="19" t="s">
        <v>188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80</v>
      </c>
      <c r="BK288" s="218">
        <f>ROUND(I288*H288,2)</f>
        <v>0</v>
      </c>
      <c r="BL288" s="19" t="s">
        <v>196</v>
      </c>
      <c r="BM288" s="217" t="s">
        <v>1141</v>
      </c>
    </row>
    <row r="289" s="2" customFormat="1" ht="21.75" customHeight="1">
      <c r="A289" s="40"/>
      <c r="B289" s="41"/>
      <c r="C289" s="206" t="s">
        <v>537</v>
      </c>
      <c r="D289" s="206" t="s">
        <v>191</v>
      </c>
      <c r="E289" s="207" t="s">
        <v>547</v>
      </c>
      <c r="F289" s="208" t="s">
        <v>548</v>
      </c>
      <c r="G289" s="209" t="s">
        <v>478</v>
      </c>
      <c r="H289" s="210">
        <v>1</v>
      </c>
      <c r="I289" s="211"/>
      <c r="J289" s="212">
        <f>ROUND(I289*H289,2)</f>
        <v>0</v>
      </c>
      <c r="K289" s="208" t="s">
        <v>19</v>
      </c>
      <c r="L289" s="46"/>
      <c r="M289" s="268" t="s">
        <v>19</v>
      </c>
      <c r="N289" s="269" t="s">
        <v>43</v>
      </c>
      <c r="O289" s="270"/>
      <c r="P289" s="271">
        <f>O289*H289</f>
        <v>0</v>
      </c>
      <c r="Q289" s="271">
        <v>0</v>
      </c>
      <c r="R289" s="271">
        <f>Q289*H289</f>
        <v>0</v>
      </c>
      <c r="S289" s="271">
        <v>0</v>
      </c>
      <c r="T289" s="272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196</v>
      </c>
      <c r="AT289" s="217" t="s">
        <v>191</v>
      </c>
      <c r="AU289" s="217" t="s">
        <v>82</v>
      </c>
      <c r="AY289" s="19" t="s">
        <v>188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80</v>
      </c>
      <c r="BK289" s="218">
        <f>ROUND(I289*H289,2)</f>
        <v>0</v>
      </c>
      <c r="BL289" s="19" t="s">
        <v>196</v>
      </c>
      <c r="BM289" s="217" t="s">
        <v>1142</v>
      </c>
    </row>
    <row r="290" s="2" customFormat="1" ht="6.96" customHeight="1">
      <c r="A290" s="40"/>
      <c r="B290" s="61"/>
      <c r="C290" s="62"/>
      <c r="D290" s="62"/>
      <c r="E290" s="62"/>
      <c r="F290" s="62"/>
      <c r="G290" s="62"/>
      <c r="H290" s="62"/>
      <c r="I290" s="62"/>
      <c r="J290" s="62"/>
      <c r="K290" s="62"/>
      <c r="L290" s="46"/>
      <c r="M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</sheetData>
  <sheetProtection sheet="1" autoFilter="0" formatColumns="0" formatRows="0" objects="1" scenarios="1" spinCount="100000" saltValue="+DCwJCmmUux2+aADPiVXmQ7Fr8Gz1LsfsiwcuiWDpreg5zPWj2bKdLfQSZTotJrBVkUGqGOE2f91T2vwz3SCfg==" hashValue="QDW5UOoud9IKto0Nl5E0MNrLt8KWbKepfd+Ba5OmeguP9F1XFrq//qR8TE1HwgV3MpSAUQ8DNN5+TCmNxQfg+Q==" algorithmName="SHA-512" password="80EB"/>
  <autoFilter ref="C91:K28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612325411"/>
    <hyperlink ref="F105" r:id="rId2" display="https://podminky.urs.cz/item/CS_URS_2024_01/612325412"/>
    <hyperlink ref="F112" r:id="rId3" display="https://podminky.urs.cz/item/CS_URS_2024_01/612131121"/>
    <hyperlink ref="F119" r:id="rId4" display="https://podminky.urs.cz/item/CS_URS_2024_01/612311131"/>
    <hyperlink ref="F123" r:id="rId5" display="https://podminky.urs.cz/item/CS_URS_2022_01/978013121"/>
    <hyperlink ref="F132" r:id="rId6" display="https://podminky.urs.cz/item/CS_URS_2022_01/978013141"/>
    <hyperlink ref="F141" r:id="rId7" display="https://podminky.urs.cz/item/CS_URS_2022_01/949101111"/>
    <hyperlink ref="F147" r:id="rId8" display="https://podminky.urs.cz/item/CS_URS_2022_01/952901111"/>
    <hyperlink ref="F151" r:id="rId9" display="https://podminky.urs.cz/item/CS_URS_2022_01/997002611"/>
    <hyperlink ref="F153" r:id="rId10" display="https://podminky.urs.cz/item/CS_URS_2022_01/997013212"/>
    <hyperlink ref="F155" r:id="rId11" display="https://podminky.urs.cz/item/CS_URS_2022_01/997013501"/>
    <hyperlink ref="F157" r:id="rId12" display="https://podminky.urs.cz/item/CS_URS_2022_01/997013509"/>
    <hyperlink ref="F160" r:id="rId13" display="https://podminky.urs.cz/item/CS_URS_2022_01/997013631"/>
    <hyperlink ref="F163" r:id="rId14" display="https://podminky.urs.cz/item/CS_URS_2022_01/998018002"/>
    <hyperlink ref="F167" r:id="rId15" display="https://podminky.urs.cz/item/CS_URS_2022_01/763131411"/>
    <hyperlink ref="F171" r:id="rId16" display="https://podminky.urs.cz/item/CS_URS_2022_01/998763402"/>
    <hyperlink ref="F175" r:id="rId17" display="https://podminky.urs.cz/item/CS_URS_2022_01/766691914"/>
    <hyperlink ref="F177" r:id="rId18" display="https://podminky.urs.cz/item/CS_URS_2024_01/766660002"/>
    <hyperlink ref="F180" r:id="rId19" display="https://podminky.urs.cz/item/CS_URS_2022_01/766660729"/>
    <hyperlink ref="F183" r:id="rId20" display="https://podminky.urs.cz/item/CS_URS_2022_01/766660728"/>
    <hyperlink ref="F186" r:id="rId21" display="https://podminky.urs.cz/item/CS_URS_2022_01/998766202"/>
    <hyperlink ref="F189" r:id="rId22" display="https://podminky.urs.cz/item/CS_URS_2022_01/776201811"/>
    <hyperlink ref="F195" r:id="rId23" display="https://podminky.urs.cz/item/CS_URS_2022_01/776410811"/>
    <hyperlink ref="F198" r:id="rId24" display="https://podminky.urs.cz/item/CS_URS_2022_01/776111117"/>
    <hyperlink ref="F200" r:id="rId25" display="https://podminky.urs.cz/item/CS_URS_2022_01/776111311"/>
    <hyperlink ref="F202" r:id="rId26" display="https://podminky.urs.cz/item/CS_URS_2022_01/776121112"/>
    <hyperlink ref="F209" r:id="rId27" display="https://podminky.urs.cz/item/CS_URS_2022_01/776141113"/>
    <hyperlink ref="F211" r:id="rId28" display="https://podminky.urs.cz/item/CS_URS_2024_01/776231111"/>
    <hyperlink ref="F215" r:id="rId29" display="https://podminky.urs.cz/item/CS_URS_2022_01/776411111"/>
    <hyperlink ref="F219" r:id="rId30" display="https://podminky.urs.cz/item/CS_URS_2022_01/776421312"/>
    <hyperlink ref="F223" r:id="rId31" display="https://podminky.urs.cz/item/CS_URS_2022_01/998776202"/>
    <hyperlink ref="F226" r:id="rId32" display="https://podminky.urs.cz/item/CS_URS_2022_01/783306801"/>
    <hyperlink ref="F230" r:id="rId33" display="https://podminky.urs.cz/item/CS_URS_2022_01/783315101"/>
    <hyperlink ref="F232" r:id="rId34" display="https://podminky.urs.cz/item/CS_URS_2022_01/783317101"/>
    <hyperlink ref="F234" r:id="rId35" display="https://podminky.urs.cz/item/CS_URS_2024_01/783806805"/>
    <hyperlink ref="F242" r:id="rId36" display="https://podminky.urs.cz/item/CS_URS_2022_01/783801403"/>
    <hyperlink ref="F251" r:id="rId37" display="https://podminky.urs.cz/item/CS_URS_2022_01/784121001"/>
    <hyperlink ref="F261" r:id="rId38" display="https://podminky.urs.cz/item/CS_URS_2022_01/784111001"/>
    <hyperlink ref="F268" r:id="rId39" display="https://podminky.urs.cz/item/CS_URS_2022_01/784171001"/>
    <hyperlink ref="F274" r:id="rId40" display="https://podminky.urs.cz/item/CS_URS_2022_01/784171111"/>
    <hyperlink ref="F280" r:id="rId41" display="https://podminky.urs.cz/item/CS_URS_2022_01/784181121"/>
    <hyperlink ref="F282" r:id="rId42" display="https://podminky.urs.cz/item/CS_URS_2022_01/784211101"/>
    <hyperlink ref="F284" r:id="rId43" display="https://podminky.urs.cz/item/CS_URS_2022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1143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ROUND((SUM(BE92:BE254)),  2)</f>
        <v>0</v>
      </c>
      <c r="G33" s="40"/>
      <c r="H33" s="40"/>
      <c r="I33" s="150">
        <v>0.20999999999999999</v>
      </c>
      <c r="J33" s="149">
        <f>ROUND(((SUM(BE92:BE254))*I33),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ROUND((SUM(BF92:BF254)),  2)</f>
        <v>0</v>
      </c>
      <c r="G34" s="40"/>
      <c r="H34" s="40"/>
      <c r="I34" s="150">
        <v>0.14999999999999999</v>
      </c>
      <c r="J34" s="149">
        <f>ROUND(((SUM(BF92:BF254))*I34),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ROUND((SUM(BG92:BG254)),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ROUND((SUM(BH92:BH254)),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ROUND((SUM(BI92:BI254)),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09 - m.č. 212 -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160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161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162</v>
      </c>
      <c r="E62" s="176"/>
      <c r="F62" s="176"/>
      <c r="G62" s="176"/>
      <c r="H62" s="176"/>
      <c r="I62" s="176"/>
      <c r="J62" s="177">
        <f>J110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163</v>
      </c>
      <c r="E63" s="176"/>
      <c r="F63" s="176"/>
      <c r="G63" s="176"/>
      <c r="H63" s="176"/>
      <c r="I63" s="176"/>
      <c r="J63" s="177">
        <f>J129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164</v>
      </c>
      <c r="E64" s="176"/>
      <c r="F64" s="176"/>
      <c r="G64" s="176"/>
      <c r="H64" s="176"/>
      <c r="I64" s="176"/>
      <c r="J64" s="177">
        <f>J141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165</v>
      </c>
      <c r="E65" s="170"/>
      <c r="F65" s="170"/>
      <c r="G65" s="170"/>
      <c r="H65" s="170"/>
      <c r="I65" s="170"/>
      <c r="J65" s="171">
        <f>J144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166</v>
      </c>
      <c r="E66" s="176"/>
      <c r="F66" s="176"/>
      <c r="G66" s="176"/>
      <c r="H66" s="176"/>
      <c r="I66" s="176"/>
      <c r="J66" s="177">
        <f>J145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167</v>
      </c>
      <c r="E67" s="176"/>
      <c r="F67" s="176"/>
      <c r="G67" s="176"/>
      <c r="H67" s="176"/>
      <c r="I67" s="176"/>
      <c r="J67" s="177">
        <f>J152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168</v>
      </c>
      <c r="E68" s="176"/>
      <c r="F68" s="176"/>
      <c r="G68" s="176"/>
      <c r="H68" s="176"/>
      <c r="I68" s="176"/>
      <c r="J68" s="177">
        <f>J167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169</v>
      </c>
      <c r="E69" s="176"/>
      <c r="F69" s="176"/>
      <c r="G69" s="176"/>
      <c r="H69" s="176"/>
      <c r="I69" s="176"/>
      <c r="J69" s="177">
        <f>J204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170</v>
      </c>
      <c r="E70" s="176"/>
      <c r="F70" s="176"/>
      <c r="G70" s="176"/>
      <c r="H70" s="176"/>
      <c r="I70" s="176"/>
      <c r="J70" s="177">
        <f>J215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171</v>
      </c>
      <c r="E71" s="170"/>
      <c r="F71" s="170"/>
      <c r="G71" s="170"/>
      <c r="H71" s="170"/>
      <c r="I71" s="170"/>
      <c r="J71" s="171">
        <f>J250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172</v>
      </c>
      <c r="E72" s="176"/>
      <c r="F72" s="176"/>
      <c r="G72" s="176"/>
      <c r="H72" s="176"/>
      <c r="I72" s="176"/>
      <c r="J72" s="177">
        <f>J251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ZŠ Pionýrů, Sokolov - Oprava elektroinstalace učeben v 2.NP 2. stupně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09 - m.č. 212 - stavební část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Sokolov, Pionýrů 1614</v>
      </c>
      <c r="G86" s="42"/>
      <c r="H86" s="42"/>
      <c r="I86" s="34" t="s">
        <v>23</v>
      </c>
      <c r="J86" s="74" t="str">
        <f>IF(J12="","",J12)</f>
        <v>8. 2. 2024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Město Sokolov</v>
      </c>
      <c r="G88" s="42"/>
      <c r="H88" s="42"/>
      <c r="I88" s="34" t="s">
        <v>31</v>
      </c>
      <c r="J88" s="38" t="str">
        <f>E21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Michal Kubelka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174</v>
      </c>
      <c r="D91" s="182" t="s">
        <v>57</v>
      </c>
      <c r="E91" s="182" t="s">
        <v>53</v>
      </c>
      <c r="F91" s="182" t="s">
        <v>54</v>
      </c>
      <c r="G91" s="182" t="s">
        <v>175</v>
      </c>
      <c r="H91" s="182" t="s">
        <v>176</v>
      </c>
      <c r="I91" s="182" t="s">
        <v>177</v>
      </c>
      <c r="J91" s="182" t="s">
        <v>158</v>
      </c>
      <c r="K91" s="183" t="s">
        <v>178</v>
      </c>
      <c r="L91" s="184"/>
      <c r="M91" s="94" t="s">
        <v>19</v>
      </c>
      <c r="N91" s="95" t="s">
        <v>42</v>
      </c>
      <c r="O91" s="95" t="s">
        <v>179</v>
      </c>
      <c r="P91" s="95" t="s">
        <v>180</v>
      </c>
      <c r="Q91" s="95" t="s">
        <v>181</v>
      </c>
      <c r="R91" s="95" t="s">
        <v>182</v>
      </c>
      <c r="S91" s="95" t="s">
        <v>183</v>
      </c>
      <c r="T91" s="96" t="s">
        <v>184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185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P93+P144+P250</f>
        <v>0</v>
      </c>
      <c r="Q92" s="98"/>
      <c r="R92" s="187">
        <f>R93+R144+R250</f>
        <v>1.8650947800000002</v>
      </c>
      <c r="S92" s="98"/>
      <c r="T92" s="188">
        <f>T93+T144+T250</f>
        <v>0.47442440000000002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89">
        <f>BK93+BK144+BK250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186</v>
      </c>
      <c r="F93" s="193" t="s">
        <v>187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P94+P110+P129+P141</f>
        <v>0</v>
      </c>
      <c r="Q93" s="198"/>
      <c r="R93" s="199">
        <f>R94+R110+R129+R141</f>
        <v>0.59617116999999997</v>
      </c>
      <c r="S93" s="198"/>
      <c r="T93" s="200">
        <f>T94+T110+T129+T141</f>
        <v>0.32173200000000002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188</v>
      </c>
      <c r="BK93" s="203">
        <f>BK94+BK110+BK129+BK141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189</v>
      </c>
      <c r="F94" s="204" t="s">
        <v>190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SUM(P95:P109)</f>
        <v>0</v>
      </c>
      <c r="Q94" s="198"/>
      <c r="R94" s="199">
        <f>SUM(R95:R109)</f>
        <v>0.58957601999999998</v>
      </c>
      <c r="S94" s="198"/>
      <c r="T94" s="20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188</v>
      </c>
      <c r="BK94" s="203">
        <f>SUM(BK95:BK109)</f>
        <v>0</v>
      </c>
    </row>
    <row r="95" s="2" customFormat="1" ht="24.15" customHeight="1">
      <c r="A95" s="40"/>
      <c r="B95" s="41"/>
      <c r="C95" s="206" t="s">
        <v>80</v>
      </c>
      <c r="D95" s="206" t="s">
        <v>191</v>
      </c>
      <c r="E95" s="207" t="s">
        <v>192</v>
      </c>
      <c r="F95" s="208" t="s">
        <v>193</v>
      </c>
      <c r="G95" s="209" t="s">
        <v>194</v>
      </c>
      <c r="H95" s="210">
        <v>80.433000000000007</v>
      </c>
      <c r="I95" s="211"/>
      <c r="J95" s="212">
        <f>ROUND(I95*H95,2)</f>
        <v>0</v>
      </c>
      <c r="K95" s="208" t="s">
        <v>195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0.0051999999999999998</v>
      </c>
      <c r="R95" s="215">
        <f>Q95*H95</f>
        <v>0.4182516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196</v>
      </c>
      <c r="AT95" s="217" t="s">
        <v>191</v>
      </c>
      <c r="AU95" s="217" t="s">
        <v>82</v>
      </c>
      <c r="AY95" s="19" t="s">
        <v>188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196</v>
      </c>
      <c r="BM95" s="217" t="s">
        <v>1144</v>
      </c>
    </row>
    <row r="96" s="2" customFormat="1">
      <c r="A96" s="40"/>
      <c r="B96" s="41"/>
      <c r="C96" s="42"/>
      <c r="D96" s="219" t="s">
        <v>198</v>
      </c>
      <c r="E96" s="42"/>
      <c r="F96" s="220" t="s">
        <v>199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198</v>
      </c>
      <c r="AU96" s="19" t="s">
        <v>82</v>
      </c>
    </row>
    <row r="97" s="13" customFormat="1">
      <c r="A97" s="13"/>
      <c r="B97" s="224"/>
      <c r="C97" s="225"/>
      <c r="D97" s="226" t="s">
        <v>200</v>
      </c>
      <c r="E97" s="227" t="s">
        <v>19</v>
      </c>
      <c r="F97" s="228" t="s">
        <v>857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200</v>
      </c>
      <c r="AU97" s="234" t="s">
        <v>82</v>
      </c>
      <c r="AV97" s="13" t="s">
        <v>80</v>
      </c>
      <c r="AW97" s="13" t="s">
        <v>33</v>
      </c>
      <c r="AX97" s="13" t="s">
        <v>72</v>
      </c>
      <c r="AY97" s="234" t="s">
        <v>188</v>
      </c>
    </row>
    <row r="98" s="14" customFormat="1">
      <c r="A98" s="14"/>
      <c r="B98" s="235"/>
      <c r="C98" s="236"/>
      <c r="D98" s="226" t="s">
        <v>200</v>
      </c>
      <c r="E98" s="237" t="s">
        <v>19</v>
      </c>
      <c r="F98" s="238" t="s">
        <v>1145</v>
      </c>
      <c r="G98" s="236"/>
      <c r="H98" s="239">
        <v>84.009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200</v>
      </c>
      <c r="AU98" s="245" t="s">
        <v>82</v>
      </c>
      <c r="AV98" s="14" t="s">
        <v>82</v>
      </c>
      <c r="AW98" s="14" t="s">
        <v>33</v>
      </c>
      <c r="AX98" s="14" t="s">
        <v>72</v>
      </c>
      <c r="AY98" s="245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1146</v>
      </c>
      <c r="G99" s="236"/>
      <c r="H99" s="239">
        <v>-9.4600000000000009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4" customFormat="1">
      <c r="A100" s="14"/>
      <c r="B100" s="235"/>
      <c r="C100" s="236"/>
      <c r="D100" s="226" t="s">
        <v>200</v>
      </c>
      <c r="E100" s="237" t="s">
        <v>19</v>
      </c>
      <c r="F100" s="238" t="s">
        <v>1147</v>
      </c>
      <c r="G100" s="236"/>
      <c r="H100" s="239">
        <v>3.3799999999999999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200</v>
      </c>
      <c r="AU100" s="245" t="s">
        <v>82</v>
      </c>
      <c r="AV100" s="14" t="s">
        <v>82</v>
      </c>
      <c r="AW100" s="14" t="s">
        <v>33</v>
      </c>
      <c r="AX100" s="14" t="s">
        <v>72</v>
      </c>
      <c r="AY100" s="245" t="s">
        <v>188</v>
      </c>
    </row>
    <row r="101" s="14" customFormat="1">
      <c r="A101" s="14"/>
      <c r="B101" s="235"/>
      <c r="C101" s="236"/>
      <c r="D101" s="226" t="s">
        <v>200</v>
      </c>
      <c r="E101" s="237" t="s">
        <v>19</v>
      </c>
      <c r="F101" s="238" t="s">
        <v>1148</v>
      </c>
      <c r="G101" s="236"/>
      <c r="H101" s="239">
        <v>-2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200</v>
      </c>
      <c r="AU101" s="245" t="s">
        <v>82</v>
      </c>
      <c r="AV101" s="14" t="s">
        <v>82</v>
      </c>
      <c r="AW101" s="14" t="s">
        <v>33</v>
      </c>
      <c r="AX101" s="14" t="s">
        <v>72</v>
      </c>
      <c r="AY101" s="245" t="s">
        <v>188</v>
      </c>
    </row>
    <row r="102" s="14" customFormat="1">
      <c r="A102" s="14"/>
      <c r="B102" s="235"/>
      <c r="C102" s="236"/>
      <c r="D102" s="226" t="s">
        <v>200</v>
      </c>
      <c r="E102" s="237" t="s">
        <v>19</v>
      </c>
      <c r="F102" s="238" t="s">
        <v>1149</v>
      </c>
      <c r="G102" s="236"/>
      <c r="H102" s="239">
        <v>4.5039999999999996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200</v>
      </c>
      <c r="AU102" s="245" t="s">
        <v>82</v>
      </c>
      <c r="AV102" s="14" t="s">
        <v>82</v>
      </c>
      <c r="AW102" s="14" t="s">
        <v>33</v>
      </c>
      <c r="AX102" s="14" t="s">
        <v>72</v>
      </c>
      <c r="AY102" s="245" t="s">
        <v>188</v>
      </c>
    </row>
    <row r="103" s="15" customFormat="1">
      <c r="A103" s="15"/>
      <c r="B103" s="246"/>
      <c r="C103" s="247"/>
      <c r="D103" s="226" t="s">
        <v>200</v>
      </c>
      <c r="E103" s="248" t="s">
        <v>19</v>
      </c>
      <c r="F103" s="249" t="s">
        <v>206</v>
      </c>
      <c r="G103" s="247"/>
      <c r="H103" s="250">
        <v>80.433000000000007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200</v>
      </c>
      <c r="AU103" s="256" t="s">
        <v>82</v>
      </c>
      <c r="AV103" s="15" t="s">
        <v>196</v>
      </c>
      <c r="AW103" s="15" t="s">
        <v>33</v>
      </c>
      <c r="AX103" s="15" t="s">
        <v>80</v>
      </c>
      <c r="AY103" s="256" t="s">
        <v>188</v>
      </c>
    </row>
    <row r="104" s="2" customFormat="1" ht="16.5" customHeight="1">
      <c r="A104" s="40"/>
      <c r="B104" s="41"/>
      <c r="C104" s="206" t="s">
        <v>82</v>
      </c>
      <c r="D104" s="206" t="s">
        <v>191</v>
      </c>
      <c r="E104" s="207" t="s">
        <v>217</v>
      </c>
      <c r="F104" s="208" t="s">
        <v>218</v>
      </c>
      <c r="G104" s="209" t="s">
        <v>194</v>
      </c>
      <c r="H104" s="210">
        <v>40.216999999999999</v>
      </c>
      <c r="I104" s="211"/>
      <c r="J104" s="212">
        <f>ROUND(I104*H104,2)</f>
        <v>0</v>
      </c>
      <c r="K104" s="208" t="s">
        <v>195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0.00025999999999999998</v>
      </c>
      <c r="R104" s="215">
        <f>Q104*H104</f>
        <v>0.010456419999999999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196</v>
      </c>
      <c r="AT104" s="217" t="s">
        <v>191</v>
      </c>
      <c r="AU104" s="217" t="s">
        <v>82</v>
      </c>
      <c r="AY104" s="19" t="s">
        <v>188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196</v>
      </c>
      <c r="BM104" s="217" t="s">
        <v>1150</v>
      </c>
    </row>
    <row r="105" s="2" customFormat="1">
      <c r="A105" s="40"/>
      <c r="B105" s="41"/>
      <c r="C105" s="42"/>
      <c r="D105" s="219" t="s">
        <v>198</v>
      </c>
      <c r="E105" s="42"/>
      <c r="F105" s="220" t="s">
        <v>220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198</v>
      </c>
      <c r="AU105" s="19" t="s">
        <v>82</v>
      </c>
    </row>
    <row r="106" s="13" customFormat="1">
      <c r="A106" s="13"/>
      <c r="B106" s="224"/>
      <c r="C106" s="225"/>
      <c r="D106" s="226" t="s">
        <v>200</v>
      </c>
      <c r="E106" s="227" t="s">
        <v>19</v>
      </c>
      <c r="F106" s="228" t="s">
        <v>863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200</v>
      </c>
      <c r="AU106" s="234" t="s">
        <v>82</v>
      </c>
      <c r="AV106" s="13" t="s">
        <v>80</v>
      </c>
      <c r="AW106" s="13" t="s">
        <v>33</v>
      </c>
      <c r="AX106" s="13" t="s">
        <v>72</v>
      </c>
      <c r="AY106" s="234" t="s">
        <v>188</v>
      </c>
    </row>
    <row r="107" s="14" customFormat="1">
      <c r="A107" s="14"/>
      <c r="B107" s="235"/>
      <c r="C107" s="236"/>
      <c r="D107" s="226" t="s">
        <v>200</v>
      </c>
      <c r="E107" s="237" t="s">
        <v>19</v>
      </c>
      <c r="F107" s="238" t="s">
        <v>1151</v>
      </c>
      <c r="G107" s="236"/>
      <c r="H107" s="239">
        <v>40.216999999999999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200</v>
      </c>
      <c r="AU107" s="245" t="s">
        <v>82</v>
      </c>
      <c r="AV107" s="14" t="s">
        <v>82</v>
      </c>
      <c r="AW107" s="14" t="s">
        <v>33</v>
      </c>
      <c r="AX107" s="14" t="s">
        <v>80</v>
      </c>
      <c r="AY107" s="245" t="s">
        <v>188</v>
      </c>
    </row>
    <row r="108" s="2" customFormat="1" ht="16.5" customHeight="1">
      <c r="A108" s="40"/>
      <c r="B108" s="41"/>
      <c r="C108" s="206" t="s">
        <v>216</v>
      </c>
      <c r="D108" s="206" t="s">
        <v>191</v>
      </c>
      <c r="E108" s="207" t="s">
        <v>225</v>
      </c>
      <c r="F108" s="208" t="s">
        <v>226</v>
      </c>
      <c r="G108" s="209" t="s">
        <v>194</v>
      </c>
      <c r="H108" s="210">
        <v>40.216999999999999</v>
      </c>
      <c r="I108" s="211"/>
      <c r="J108" s="212">
        <f>ROUND(I108*H108,2)</f>
        <v>0</v>
      </c>
      <c r="K108" s="208" t="s">
        <v>195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0.0040000000000000001</v>
      </c>
      <c r="R108" s="215">
        <f>Q108*H108</f>
        <v>0.16086800000000001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196</v>
      </c>
      <c r="AT108" s="217" t="s">
        <v>191</v>
      </c>
      <c r="AU108" s="217" t="s">
        <v>82</v>
      </c>
      <c r="AY108" s="19" t="s">
        <v>188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196</v>
      </c>
      <c r="BM108" s="217" t="s">
        <v>1152</v>
      </c>
    </row>
    <row r="109" s="2" customFormat="1">
      <c r="A109" s="40"/>
      <c r="B109" s="41"/>
      <c r="C109" s="42"/>
      <c r="D109" s="219" t="s">
        <v>198</v>
      </c>
      <c r="E109" s="42"/>
      <c r="F109" s="220" t="s">
        <v>228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198</v>
      </c>
      <c r="AU109" s="19" t="s">
        <v>82</v>
      </c>
    </row>
    <row r="110" s="12" customFormat="1" ht="22.8" customHeight="1">
      <c r="A110" s="12"/>
      <c r="B110" s="190"/>
      <c r="C110" s="191"/>
      <c r="D110" s="192" t="s">
        <v>71</v>
      </c>
      <c r="E110" s="204" t="s">
        <v>229</v>
      </c>
      <c r="F110" s="204" t="s">
        <v>230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SUM(P111:P128)</f>
        <v>0</v>
      </c>
      <c r="Q110" s="198"/>
      <c r="R110" s="199">
        <f>SUM(R111:R128)</f>
        <v>0.0065951499999999993</v>
      </c>
      <c r="S110" s="198"/>
      <c r="T110" s="200">
        <f>SUM(T111:T128)</f>
        <v>0.32173200000000002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80</v>
      </c>
      <c r="AT110" s="202" t="s">
        <v>71</v>
      </c>
      <c r="AU110" s="202" t="s">
        <v>80</v>
      </c>
      <c r="AY110" s="201" t="s">
        <v>188</v>
      </c>
      <c r="BK110" s="203">
        <f>SUM(BK111:BK128)</f>
        <v>0</v>
      </c>
    </row>
    <row r="111" s="2" customFormat="1" ht="24.15" customHeight="1">
      <c r="A111" s="40"/>
      <c r="B111" s="41"/>
      <c r="C111" s="206" t="s">
        <v>196</v>
      </c>
      <c r="D111" s="206" t="s">
        <v>191</v>
      </c>
      <c r="E111" s="207" t="s">
        <v>232</v>
      </c>
      <c r="F111" s="208" t="s">
        <v>233</v>
      </c>
      <c r="G111" s="209" t="s">
        <v>194</v>
      </c>
      <c r="H111" s="210">
        <v>80.433000000000007</v>
      </c>
      <c r="I111" s="211"/>
      <c r="J111" s="212">
        <f>ROUND(I111*H111,2)</f>
        <v>0</v>
      </c>
      <c r="K111" s="208" t="s">
        <v>749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0.0040000000000000001</v>
      </c>
      <c r="T111" s="216">
        <f>S111*H111</f>
        <v>0.32173200000000002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196</v>
      </c>
      <c r="AT111" s="217" t="s">
        <v>191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1153</v>
      </c>
    </row>
    <row r="112" s="2" customFormat="1">
      <c r="A112" s="40"/>
      <c r="B112" s="41"/>
      <c r="C112" s="42"/>
      <c r="D112" s="219" t="s">
        <v>198</v>
      </c>
      <c r="E112" s="42"/>
      <c r="F112" s="220" t="s">
        <v>751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198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857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1145</v>
      </c>
      <c r="G114" s="236"/>
      <c r="H114" s="239">
        <v>84.009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4" customFormat="1">
      <c r="A115" s="14"/>
      <c r="B115" s="235"/>
      <c r="C115" s="236"/>
      <c r="D115" s="226" t="s">
        <v>200</v>
      </c>
      <c r="E115" s="237" t="s">
        <v>19</v>
      </c>
      <c r="F115" s="238" t="s">
        <v>1146</v>
      </c>
      <c r="G115" s="236"/>
      <c r="H115" s="239">
        <v>-9.4600000000000009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200</v>
      </c>
      <c r="AU115" s="245" t="s">
        <v>82</v>
      </c>
      <c r="AV115" s="14" t="s">
        <v>82</v>
      </c>
      <c r="AW115" s="14" t="s">
        <v>33</v>
      </c>
      <c r="AX115" s="14" t="s">
        <v>72</v>
      </c>
      <c r="AY115" s="245" t="s">
        <v>188</v>
      </c>
    </row>
    <row r="116" s="14" customFormat="1">
      <c r="A116" s="14"/>
      <c r="B116" s="235"/>
      <c r="C116" s="236"/>
      <c r="D116" s="226" t="s">
        <v>200</v>
      </c>
      <c r="E116" s="237" t="s">
        <v>19</v>
      </c>
      <c r="F116" s="238" t="s">
        <v>1147</v>
      </c>
      <c r="G116" s="236"/>
      <c r="H116" s="239">
        <v>3.3799999999999999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200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188</v>
      </c>
    </row>
    <row r="117" s="14" customFormat="1">
      <c r="A117" s="14"/>
      <c r="B117" s="235"/>
      <c r="C117" s="236"/>
      <c r="D117" s="226" t="s">
        <v>200</v>
      </c>
      <c r="E117" s="237" t="s">
        <v>19</v>
      </c>
      <c r="F117" s="238" t="s">
        <v>1148</v>
      </c>
      <c r="G117" s="236"/>
      <c r="H117" s="239">
        <v>-2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200</v>
      </c>
      <c r="AU117" s="245" t="s">
        <v>82</v>
      </c>
      <c r="AV117" s="14" t="s">
        <v>82</v>
      </c>
      <c r="AW117" s="14" t="s">
        <v>33</v>
      </c>
      <c r="AX117" s="14" t="s">
        <v>72</v>
      </c>
      <c r="AY117" s="245" t="s">
        <v>188</v>
      </c>
    </row>
    <row r="118" s="14" customFormat="1">
      <c r="A118" s="14"/>
      <c r="B118" s="235"/>
      <c r="C118" s="236"/>
      <c r="D118" s="226" t="s">
        <v>200</v>
      </c>
      <c r="E118" s="237" t="s">
        <v>19</v>
      </c>
      <c r="F118" s="238" t="s">
        <v>1149</v>
      </c>
      <c r="G118" s="236"/>
      <c r="H118" s="239">
        <v>4.5039999999999996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200</v>
      </c>
      <c r="AU118" s="245" t="s">
        <v>82</v>
      </c>
      <c r="AV118" s="14" t="s">
        <v>82</v>
      </c>
      <c r="AW118" s="14" t="s">
        <v>33</v>
      </c>
      <c r="AX118" s="14" t="s">
        <v>72</v>
      </c>
      <c r="AY118" s="245" t="s">
        <v>188</v>
      </c>
    </row>
    <row r="119" s="15" customFormat="1">
      <c r="A119" s="15"/>
      <c r="B119" s="246"/>
      <c r="C119" s="247"/>
      <c r="D119" s="226" t="s">
        <v>200</v>
      </c>
      <c r="E119" s="248" t="s">
        <v>19</v>
      </c>
      <c r="F119" s="249" t="s">
        <v>206</v>
      </c>
      <c r="G119" s="247"/>
      <c r="H119" s="250">
        <v>80.433000000000007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200</v>
      </c>
      <c r="AU119" s="256" t="s">
        <v>82</v>
      </c>
      <c r="AV119" s="15" t="s">
        <v>196</v>
      </c>
      <c r="AW119" s="15" t="s">
        <v>33</v>
      </c>
      <c r="AX119" s="15" t="s">
        <v>80</v>
      </c>
      <c r="AY119" s="256" t="s">
        <v>188</v>
      </c>
    </row>
    <row r="120" s="2" customFormat="1" ht="24.15" customHeight="1">
      <c r="A120" s="40"/>
      <c r="B120" s="41"/>
      <c r="C120" s="206" t="s">
        <v>231</v>
      </c>
      <c r="D120" s="206" t="s">
        <v>191</v>
      </c>
      <c r="E120" s="207" t="s">
        <v>242</v>
      </c>
      <c r="F120" s="208" t="s">
        <v>243</v>
      </c>
      <c r="G120" s="209" t="s">
        <v>194</v>
      </c>
      <c r="H120" s="210">
        <v>38.795000000000002</v>
      </c>
      <c r="I120" s="211"/>
      <c r="J120" s="212">
        <f>ROUND(I120*H120,2)</f>
        <v>0</v>
      </c>
      <c r="K120" s="208" t="s">
        <v>749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0.00012999999999999999</v>
      </c>
      <c r="R120" s="215">
        <f>Q120*H120</f>
        <v>0.0050433499999999994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196</v>
      </c>
      <c r="AT120" s="217" t="s">
        <v>191</v>
      </c>
      <c r="AU120" s="217" t="s">
        <v>82</v>
      </c>
      <c r="AY120" s="19" t="s">
        <v>188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196</v>
      </c>
      <c r="BM120" s="217" t="s">
        <v>1154</v>
      </c>
    </row>
    <row r="121" s="2" customFormat="1">
      <c r="A121" s="40"/>
      <c r="B121" s="41"/>
      <c r="C121" s="42"/>
      <c r="D121" s="219" t="s">
        <v>198</v>
      </c>
      <c r="E121" s="42"/>
      <c r="F121" s="220" t="s">
        <v>756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198</v>
      </c>
      <c r="AU121" s="19" t="s">
        <v>82</v>
      </c>
    </row>
    <row r="122" s="14" customFormat="1">
      <c r="A122" s="14"/>
      <c r="B122" s="235"/>
      <c r="C122" s="236"/>
      <c r="D122" s="226" t="s">
        <v>200</v>
      </c>
      <c r="E122" s="237" t="s">
        <v>19</v>
      </c>
      <c r="F122" s="238" t="s">
        <v>1155</v>
      </c>
      <c r="G122" s="236"/>
      <c r="H122" s="239">
        <v>36.828000000000003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200</v>
      </c>
      <c r="AU122" s="245" t="s">
        <v>82</v>
      </c>
      <c r="AV122" s="14" t="s">
        <v>82</v>
      </c>
      <c r="AW122" s="14" t="s">
        <v>33</v>
      </c>
      <c r="AX122" s="14" t="s">
        <v>72</v>
      </c>
      <c r="AY122" s="245" t="s">
        <v>188</v>
      </c>
    </row>
    <row r="123" s="14" customFormat="1">
      <c r="A123" s="14"/>
      <c r="B123" s="235"/>
      <c r="C123" s="236"/>
      <c r="D123" s="226" t="s">
        <v>200</v>
      </c>
      <c r="E123" s="237" t="s">
        <v>19</v>
      </c>
      <c r="F123" s="238" t="s">
        <v>1156</v>
      </c>
      <c r="G123" s="236"/>
      <c r="H123" s="239">
        <v>1.8320000000000001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200</v>
      </c>
      <c r="AU123" s="245" t="s">
        <v>82</v>
      </c>
      <c r="AV123" s="14" t="s">
        <v>82</v>
      </c>
      <c r="AW123" s="14" t="s">
        <v>33</v>
      </c>
      <c r="AX123" s="14" t="s">
        <v>72</v>
      </c>
      <c r="AY123" s="245" t="s">
        <v>188</v>
      </c>
    </row>
    <row r="124" s="14" customFormat="1">
      <c r="A124" s="14"/>
      <c r="B124" s="235"/>
      <c r="C124" s="236"/>
      <c r="D124" s="226" t="s">
        <v>200</v>
      </c>
      <c r="E124" s="237" t="s">
        <v>19</v>
      </c>
      <c r="F124" s="238" t="s">
        <v>576</v>
      </c>
      <c r="G124" s="236"/>
      <c r="H124" s="239">
        <v>0.13500000000000001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200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188</v>
      </c>
    </row>
    <row r="125" s="15" customFormat="1">
      <c r="A125" s="15"/>
      <c r="B125" s="246"/>
      <c r="C125" s="247"/>
      <c r="D125" s="226" t="s">
        <v>200</v>
      </c>
      <c r="E125" s="248" t="s">
        <v>19</v>
      </c>
      <c r="F125" s="249" t="s">
        <v>206</v>
      </c>
      <c r="G125" s="247"/>
      <c r="H125" s="250">
        <v>38.795000000000002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200</v>
      </c>
      <c r="AU125" s="256" t="s">
        <v>82</v>
      </c>
      <c r="AV125" s="15" t="s">
        <v>196</v>
      </c>
      <c r="AW125" s="15" t="s">
        <v>33</v>
      </c>
      <c r="AX125" s="15" t="s">
        <v>80</v>
      </c>
      <c r="AY125" s="256" t="s">
        <v>188</v>
      </c>
    </row>
    <row r="126" s="2" customFormat="1" ht="24.15" customHeight="1">
      <c r="A126" s="40"/>
      <c r="B126" s="41"/>
      <c r="C126" s="206" t="s">
        <v>189</v>
      </c>
      <c r="D126" s="206" t="s">
        <v>191</v>
      </c>
      <c r="E126" s="207" t="s">
        <v>251</v>
      </c>
      <c r="F126" s="208" t="s">
        <v>252</v>
      </c>
      <c r="G126" s="209" t="s">
        <v>194</v>
      </c>
      <c r="H126" s="210">
        <v>38.795000000000002</v>
      </c>
      <c r="I126" s="211"/>
      <c r="J126" s="212">
        <f>ROUND(I126*H126,2)</f>
        <v>0</v>
      </c>
      <c r="K126" s="208" t="s">
        <v>749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4.0000000000000003E-05</v>
      </c>
      <c r="R126" s="215">
        <f>Q126*H126</f>
        <v>0.0015518000000000001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196</v>
      </c>
      <c r="AT126" s="217" t="s">
        <v>191</v>
      </c>
      <c r="AU126" s="217" t="s">
        <v>82</v>
      </c>
      <c r="AY126" s="19" t="s">
        <v>188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196</v>
      </c>
      <c r="BM126" s="217" t="s">
        <v>1157</v>
      </c>
    </row>
    <row r="127" s="2" customFormat="1">
      <c r="A127" s="40"/>
      <c r="B127" s="41"/>
      <c r="C127" s="42"/>
      <c r="D127" s="219" t="s">
        <v>198</v>
      </c>
      <c r="E127" s="42"/>
      <c r="F127" s="220" t="s">
        <v>760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198</v>
      </c>
      <c r="AU127" s="19" t="s">
        <v>82</v>
      </c>
    </row>
    <row r="128" s="14" customFormat="1">
      <c r="A128" s="14"/>
      <c r="B128" s="235"/>
      <c r="C128" s="236"/>
      <c r="D128" s="226" t="s">
        <v>200</v>
      </c>
      <c r="E128" s="237" t="s">
        <v>19</v>
      </c>
      <c r="F128" s="238" t="s">
        <v>1158</v>
      </c>
      <c r="G128" s="236"/>
      <c r="H128" s="239">
        <v>38.795000000000002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200</v>
      </c>
      <c r="AU128" s="245" t="s">
        <v>82</v>
      </c>
      <c r="AV128" s="14" t="s">
        <v>82</v>
      </c>
      <c r="AW128" s="14" t="s">
        <v>33</v>
      </c>
      <c r="AX128" s="14" t="s">
        <v>80</v>
      </c>
      <c r="AY128" s="245" t="s">
        <v>188</v>
      </c>
    </row>
    <row r="129" s="12" customFormat="1" ht="22.8" customHeight="1">
      <c r="A129" s="12"/>
      <c r="B129" s="190"/>
      <c r="C129" s="191"/>
      <c r="D129" s="192" t="s">
        <v>71</v>
      </c>
      <c r="E129" s="204" t="s">
        <v>256</v>
      </c>
      <c r="F129" s="204" t="s">
        <v>257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SUM(P130:P140)</f>
        <v>0</v>
      </c>
      <c r="Q129" s="198"/>
      <c r="R129" s="199">
        <f>SUM(R130:R140)</f>
        <v>0</v>
      </c>
      <c r="S129" s="198"/>
      <c r="T129" s="200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80</v>
      </c>
      <c r="AT129" s="202" t="s">
        <v>71</v>
      </c>
      <c r="AU129" s="202" t="s">
        <v>80</v>
      </c>
      <c r="AY129" s="201" t="s">
        <v>188</v>
      </c>
      <c r="BK129" s="203">
        <f>SUM(BK130:BK140)</f>
        <v>0</v>
      </c>
    </row>
    <row r="130" s="2" customFormat="1" ht="16.5" customHeight="1">
      <c r="A130" s="40"/>
      <c r="B130" s="41"/>
      <c r="C130" s="206" t="s">
        <v>241</v>
      </c>
      <c r="D130" s="206" t="s">
        <v>191</v>
      </c>
      <c r="E130" s="207" t="s">
        <v>258</v>
      </c>
      <c r="F130" s="208" t="s">
        <v>259</v>
      </c>
      <c r="G130" s="209" t="s">
        <v>260</v>
      </c>
      <c r="H130" s="210">
        <v>0.47399999999999998</v>
      </c>
      <c r="I130" s="211"/>
      <c r="J130" s="212">
        <f>ROUND(I130*H130,2)</f>
        <v>0</v>
      </c>
      <c r="K130" s="208" t="s">
        <v>749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196</v>
      </c>
      <c r="AT130" s="217" t="s">
        <v>191</v>
      </c>
      <c r="AU130" s="217" t="s">
        <v>82</v>
      </c>
      <c r="AY130" s="19" t="s">
        <v>188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196</v>
      </c>
      <c r="BM130" s="217" t="s">
        <v>1159</v>
      </c>
    </row>
    <row r="131" s="2" customFormat="1">
      <c r="A131" s="40"/>
      <c r="B131" s="41"/>
      <c r="C131" s="42"/>
      <c r="D131" s="219" t="s">
        <v>198</v>
      </c>
      <c r="E131" s="42"/>
      <c r="F131" s="220" t="s">
        <v>763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198</v>
      </c>
      <c r="AU131" s="19" t="s">
        <v>82</v>
      </c>
    </row>
    <row r="132" s="2" customFormat="1" ht="24.15" customHeight="1">
      <c r="A132" s="40"/>
      <c r="B132" s="41"/>
      <c r="C132" s="206" t="s">
        <v>250</v>
      </c>
      <c r="D132" s="206" t="s">
        <v>191</v>
      </c>
      <c r="E132" s="207" t="s">
        <v>263</v>
      </c>
      <c r="F132" s="208" t="s">
        <v>264</v>
      </c>
      <c r="G132" s="209" t="s">
        <v>260</v>
      </c>
      <c r="H132" s="210">
        <v>0.47399999999999998</v>
      </c>
      <c r="I132" s="211"/>
      <c r="J132" s="212">
        <f>ROUND(I132*H132,2)</f>
        <v>0</v>
      </c>
      <c r="K132" s="208" t="s">
        <v>749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196</v>
      </c>
      <c r="AT132" s="217" t="s">
        <v>191</v>
      </c>
      <c r="AU132" s="217" t="s">
        <v>82</v>
      </c>
      <c r="AY132" s="19" t="s">
        <v>188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196</v>
      </c>
      <c r="BM132" s="217" t="s">
        <v>1160</v>
      </c>
    </row>
    <row r="133" s="2" customFormat="1">
      <c r="A133" s="40"/>
      <c r="B133" s="41"/>
      <c r="C133" s="42"/>
      <c r="D133" s="219" t="s">
        <v>198</v>
      </c>
      <c r="E133" s="42"/>
      <c r="F133" s="220" t="s">
        <v>765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198</v>
      </c>
      <c r="AU133" s="19" t="s">
        <v>82</v>
      </c>
    </row>
    <row r="134" s="2" customFormat="1" ht="21.75" customHeight="1">
      <c r="A134" s="40"/>
      <c r="B134" s="41"/>
      <c r="C134" s="206" t="s">
        <v>229</v>
      </c>
      <c r="D134" s="206" t="s">
        <v>191</v>
      </c>
      <c r="E134" s="207" t="s">
        <v>267</v>
      </c>
      <c r="F134" s="208" t="s">
        <v>268</v>
      </c>
      <c r="G134" s="209" t="s">
        <v>260</v>
      </c>
      <c r="H134" s="210">
        <v>0.47399999999999998</v>
      </c>
      <c r="I134" s="211"/>
      <c r="J134" s="212">
        <f>ROUND(I134*H134,2)</f>
        <v>0</v>
      </c>
      <c r="K134" s="208" t="s">
        <v>749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196</v>
      </c>
      <c r="AT134" s="217" t="s">
        <v>191</v>
      </c>
      <c r="AU134" s="217" t="s">
        <v>82</v>
      </c>
      <c r="AY134" s="19" t="s">
        <v>188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196</v>
      </c>
      <c r="BM134" s="217" t="s">
        <v>1161</v>
      </c>
    </row>
    <row r="135" s="2" customFormat="1">
      <c r="A135" s="40"/>
      <c r="B135" s="41"/>
      <c r="C135" s="42"/>
      <c r="D135" s="219" t="s">
        <v>198</v>
      </c>
      <c r="E135" s="42"/>
      <c r="F135" s="220" t="s">
        <v>767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198</v>
      </c>
      <c r="AU135" s="19" t="s">
        <v>82</v>
      </c>
    </row>
    <row r="136" s="2" customFormat="1" ht="24.15" customHeight="1">
      <c r="A136" s="40"/>
      <c r="B136" s="41"/>
      <c r="C136" s="206" t="s">
        <v>107</v>
      </c>
      <c r="D136" s="206" t="s">
        <v>191</v>
      </c>
      <c r="E136" s="207" t="s">
        <v>271</v>
      </c>
      <c r="F136" s="208" t="s">
        <v>272</v>
      </c>
      <c r="G136" s="209" t="s">
        <v>260</v>
      </c>
      <c r="H136" s="210">
        <v>2.8439999999999999</v>
      </c>
      <c r="I136" s="211"/>
      <c r="J136" s="212">
        <f>ROUND(I136*H136,2)</f>
        <v>0</v>
      </c>
      <c r="K136" s="208" t="s">
        <v>749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196</v>
      </c>
      <c r="AT136" s="217" t="s">
        <v>191</v>
      </c>
      <c r="AU136" s="217" t="s">
        <v>82</v>
      </c>
      <c r="AY136" s="19" t="s">
        <v>188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196</v>
      </c>
      <c r="BM136" s="217" t="s">
        <v>1162</v>
      </c>
    </row>
    <row r="137" s="2" customFormat="1">
      <c r="A137" s="40"/>
      <c r="B137" s="41"/>
      <c r="C137" s="42"/>
      <c r="D137" s="219" t="s">
        <v>198</v>
      </c>
      <c r="E137" s="42"/>
      <c r="F137" s="220" t="s">
        <v>769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198</v>
      </c>
      <c r="AU137" s="19" t="s">
        <v>82</v>
      </c>
    </row>
    <row r="138" s="14" customFormat="1">
      <c r="A138" s="14"/>
      <c r="B138" s="235"/>
      <c r="C138" s="236"/>
      <c r="D138" s="226" t="s">
        <v>200</v>
      </c>
      <c r="E138" s="237" t="s">
        <v>19</v>
      </c>
      <c r="F138" s="238" t="s">
        <v>1163</v>
      </c>
      <c r="G138" s="236"/>
      <c r="H138" s="239">
        <v>2.8439999999999999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200</v>
      </c>
      <c r="AU138" s="245" t="s">
        <v>82</v>
      </c>
      <c r="AV138" s="14" t="s">
        <v>82</v>
      </c>
      <c r="AW138" s="14" t="s">
        <v>33</v>
      </c>
      <c r="AX138" s="14" t="s">
        <v>80</v>
      </c>
      <c r="AY138" s="245" t="s">
        <v>188</v>
      </c>
    </row>
    <row r="139" s="2" customFormat="1" ht="24.15" customHeight="1">
      <c r="A139" s="40"/>
      <c r="B139" s="41"/>
      <c r="C139" s="206" t="s">
        <v>110</v>
      </c>
      <c r="D139" s="206" t="s">
        <v>191</v>
      </c>
      <c r="E139" s="207" t="s">
        <v>276</v>
      </c>
      <c r="F139" s="208" t="s">
        <v>277</v>
      </c>
      <c r="G139" s="209" t="s">
        <v>260</v>
      </c>
      <c r="H139" s="210">
        <v>0.47399999999999998</v>
      </c>
      <c r="I139" s="211"/>
      <c r="J139" s="212">
        <f>ROUND(I139*H139,2)</f>
        <v>0</v>
      </c>
      <c r="K139" s="208" t="s">
        <v>749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196</v>
      </c>
      <c r="AT139" s="217" t="s">
        <v>191</v>
      </c>
      <c r="AU139" s="217" t="s">
        <v>82</v>
      </c>
      <c r="AY139" s="19" t="s">
        <v>188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196</v>
      </c>
      <c r="BM139" s="217" t="s">
        <v>1164</v>
      </c>
    </row>
    <row r="140" s="2" customFormat="1">
      <c r="A140" s="40"/>
      <c r="B140" s="41"/>
      <c r="C140" s="42"/>
      <c r="D140" s="219" t="s">
        <v>198</v>
      </c>
      <c r="E140" s="42"/>
      <c r="F140" s="220" t="s">
        <v>772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198</v>
      </c>
      <c r="AU140" s="19" t="s">
        <v>82</v>
      </c>
    </row>
    <row r="141" s="12" customFormat="1" ht="22.8" customHeight="1">
      <c r="A141" s="12"/>
      <c r="B141" s="190"/>
      <c r="C141" s="191"/>
      <c r="D141" s="192" t="s">
        <v>71</v>
      </c>
      <c r="E141" s="204" t="s">
        <v>280</v>
      </c>
      <c r="F141" s="204" t="s">
        <v>281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SUM(P142:P143)</f>
        <v>0</v>
      </c>
      <c r="Q141" s="198"/>
      <c r="R141" s="199">
        <f>SUM(R142:R143)</f>
        <v>0</v>
      </c>
      <c r="S141" s="198"/>
      <c r="T141" s="200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80</v>
      </c>
      <c r="AT141" s="202" t="s">
        <v>71</v>
      </c>
      <c r="AU141" s="202" t="s">
        <v>80</v>
      </c>
      <c r="AY141" s="201" t="s">
        <v>188</v>
      </c>
      <c r="BK141" s="203">
        <f>SUM(BK142:BK143)</f>
        <v>0</v>
      </c>
    </row>
    <row r="142" s="2" customFormat="1" ht="33" customHeight="1">
      <c r="A142" s="40"/>
      <c r="B142" s="41"/>
      <c r="C142" s="206" t="s">
        <v>113</v>
      </c>
      <c r="D142" s="206" t="s">
        <v>191</v>
      </c>
      <c r="E142" s="207" t="s">
        <v>282</v>
      </c>
      <c r="F142" s="208" t="s">
        <v>283</v>
      </c>
      <c r="G142" s="209" t="s">
        <v>260</v>
      </c>
      <c r="H142" s="210">
        <v>0.59599999999999997</v>
      </c>
      <c r="I142" s="211"/>
      <c r="J142" s="212">
        <f>ROUND(I142*H142,2)</f>
        <v>0</v>
      </c>
      <c r="K142" s="208" t="s">
        <v>749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196</v>
      </c>
      <c r="AT142" s="217" t="s">
        <v>191</v>
      </c>
      <c r="AU142" s="217" t="s">
        <v>82</v>
      </c>
      <c r="AY142" s="19" t="s">
        <v>188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196</v>
      </c>
      <c r="BM142" s="217" t="s">
        <v>1165</v>
      </c>
    </row>
    <row r="143" s="2" customFormat="1">
      <c r="A143" s="40"/>
      <c r="B143" s="41"/>
      <c r="C143" s="42"/>
      <c r="D143" s="219" t="s">
        <v>198</v>
      </c>
      <c r="E143" s="42"/>
      <c r="F143" s="220" t="s">
        <v>774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198</v>
      </c>
      <c r="AU143" s="19" t="s">
        <v>82</v>
      </c>
    </row>
    <row r="144" s="12" customFormat="1" ht="25.92" customHeight="1">
      <c r="A144" s="12"/>
      <c r="B144" s="190"/>
      <c r="C144" s="191"/>
      <c r="D144" s="192" t="s">
        <v>71</v>
      </c>
      <c r="E144" s="193" t="s">
        <v>286</v>
      </c>
      <c r="F144" s="193" t="s">
        <v>287</v>
      </c>
      <c r="G144" s="191"/>
      <c r="H144" s="191"/>
      <c r="I144" s="194"/>
      <c r="J144" s="195">
        <f>BK144</f>
        <v>0</v>
      </c>
      <c r="K144" s="191"/>
      <c r="L144" s="196"/>
      <c r="M144" s="197"/>
      <c r="N144" s="198"/>
      <c r="O144" s="198"/>
      <c r="P144" s="199">
        <f>P145+P152+P167+P204+P215</f>
        <v>0</v>
      </c>
      <c r="Q144" s="198"/>
      <c r="R144" s="199">
        <f>R145+R152+R167+R204+R215</f>
        <v>1.2689236100000001</v>
      </c>
      <c r="S144" s="198"/>
      <c r="T144" s="200">
        <f>T145+T152+T167+T204+T215</f>
        <v>0.15269240000000001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82</v>
      </c>
      <c r="AT144" s="202" t="s">
        <v>71</v>
      </c>
      <c r="AU144" s="202" t="s">
        <v>72</v>
      </c>
      <c r="AY144" s="201" t="s">
        <v>188</v>
      </c>
      <c r="BK144" s="203">
        <f>BK145+BK152+BK167+BK204+BK215</f>
        <v>0</v>
      </c>
    </row>
    <row r="145" s="12" customFormat="1" ht="22.8" customHeight="1">
      <c r="A145" s="12"/>
      <c r="B145" s="190"/>
      <c r="C145" s="191"/>
      <c r="D145" s="192" t="s">
        <v>71</v>
      </c>
      <c r="E145" s="204" t="s">
        <v>288</v>
      </c>
      <c r="F145" s="204" t="s">
        <v>289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SUM(P146:P151)</f>
        <v>0</v>
      </c>
      <c r="Q145" s="198"/>
      <c r="R145" s="199">
        <f>SUM(R146:R151)</f>
        <v>0.44930160000000008</v>
      </c>
      <c r="S145" s="198"/>
      <c r="T145" s="20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82</v>
      </c>
      <c r="AT145" s="202" t="s">
        <v>71</v>
      </c>
      <c r="AU145" s="202" t="s">
        <v>80</v>
      </c>
      <c r="AY145" s="201" t="s">
        <v>188</v>
      </c>
      <c r="BK145" s="203">
        <f>SUM(BK146:BK151)</f>
        <v>0</v>
      </c>
    </row>
    <row r="146" s="2" customFormat="1" ht="24.15" customHeight="1">
      <c r="A146" s="40"/>
      <c r="B146" s="41"/>
      <c r="C146" s="206" t="s">
        <v>116</v>
      </c>
      <c r="D146" s="206" t="s">
        <v>191</v>
      </c>
      <c r="E146" s="207" t="s">
        <v>290</v>
      </c>
      <c r="F146" s="208" t="s">
        <v>291</v>
      </c>
      <c r="G146" s="209" t="s">
        <v>194</v>
      </c>
      <c r="H146" s="210">
        <v>36.828000000000003</v>
      </c>
      <c r="I146" s="211"/>
      <c r="J146" s="212">
        <f>ROUND(I146*H146,2)</f>
        <v>0</v>
      </c>
      <c r="K146" s="208" t="s">
        <v>749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0.012200000000000001</v>
      </c>
      <c r="R146" s="215">
        <f>Q146*H146</f>
        <v>0.44930160000000008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124</v>
      </c>
      <c r="AT146" s="217" t="s">
        <v>191</v>
      </c>
      <c r="AU146" s="217" t="s">
        <v>82</v>
      </c>
      <c r="AY146" s="19" t="s">
        <v>188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124</v>
      </c>
      <c r="BM146" s="217" t="s">
        <v>1166</v>
      </c>
    </row>
    <row r="147" s="2" customFormat="1">
      <c r="A147" s="40"/>
      <c r="B147" s="41"/>
      <c r="C147" s="42"/>
      <c r="D147" s="219" t="s">
        <v>198</v>
      </c>
      <c r="E147" s="42"/>
      <c r="F147" s="220" t="s">
        <v>776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198</v>
      </c>
      <c r="AU147" s="19" t="s">
        <v>82</v>
      </c>
    </row>
    <row r="148" s="13" customFormat="1">
      <c r="A148" s="13"/>
      <c r="B148" s="224"/>
      <c r="C148" s="225"/>
      <c r="D148" s="226" t="s">
        <v>200</v>
      </c>
      <c r="E148" s="227" t="s">
        <v>19</v>
      </c>
      <c r="F148" s="228" t="s">
        <v>1167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200</v>
      </c>
      <c r="AU148" s="234" t="s">
        <v>82</v>
      </c>
      <c r="AV148" s="13" t="s">
        <v>80</v>
      </c>
      <c r="AW148" s="13" t="s">
        <v>33</v>
      </c>
      <c r="AX148" s="13" t="s">
        <v>72</v>
      </c>
      <c r="AY148" s="234" t="s">
        <v>188</v>
      </c>
    </row>
    <row r="149" s="14" customFormat="1">
      <c r="A149" s="14"/>
      <c r="B149" s="235"/>
      <c r="C149" s="236"/>
      <c r="D149" s="226" t="s">
        <v>200</v>
      </c>
      <c r="E149" s="237" t="s">
        <v>19</v>
      </c>
      <c r="F149" s="238" t="s">
        <v>1155</v>
      </c>
      <c r="G149" s="236"/>
      <c r="H149" s="239">
        <v>36.828000000000003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200</v>
      </c>
      <c r="AU149" s="245" t="s">
        <v>82</v>
      </c>
      <c r="AV149" s="14" t="s">
        <v>82</v>
      </c>
      <c r="AW149" s="14" t="s">
        <v>33</v>
      </c>
      <c r="AX149" s="14" t="s">
        <v>80</v>
      </c>
      <c r="AY149" s="245" t="s">
        <v>188</v>
      </c>
    </row>
    <row r="150" s="2" customFormat="1" ht="24.15" customHeight="1">
      <c r="A150" s="40"/>
      <c r="B150" s="41"/>
      <c r="C150" s="206" t="s">
        <v>119</v>
      </c>
      <c r="D150" s="206" t="s">
        <v>191</v>
      </c>
      <c r="E150" s="207" t="s">
        <v>305</v>
      </c>
      <c r="F150" s="208" t="s">
        <v>306</v>
      </c>
      <c r="G150" s="209" t="s">
        <v>307</v>
      </c>
      <c r="H150" s="267"/>
      <c r="I150" s="211"/>
      <c r="J150" s="212">
        <f>ROUND(I150*H150,2)</f>
        <v>0</v>
      </c>
      <c r="K150" s="208" t="s">
        <v>749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124</v>
      </c>
      <c r="AT150" s="217" t="s">
        <v>191</v>
      </c>
      <c r="AU150" s="217" t="s">
        <v>82</v>
      </c>
      <c r="AY150" s="19" t="s">
        <v>188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124</v>
      </c>
      <c r="BM150" s="217" t="s">
        <v>1168</v>
      </c>
    </row>
    <row r="151" s="2" customFormat="1">
      <c r="A151" s="40"/>
      <c r="B151" s="41"/>
      <c r="C151" s="42"/>
      <c r="D151" s="219" t="s">
        <v>198</v>
      </c>
      <c r="E151" s="42"/>
      <c r="F151" s="220" t="s">
        <v>778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198</v>
      </c>
      <c r="AU151" s="19" t="s">
        <v>82</v>
      </c>
    </row>
    <row r="152" s="12" customFormat="1" ht="22.8" customHeight="1">
      <c r="A152" s="12"/>
      <c r="B152" s="190"/>
      <c r="C152" s="191"/>
      <c r="D152" s="192" t="s">
        <v>71</v>
      </c>
      <c r="E152" s="204" t="s">
        <v>310</v>
      </c>
      <c r="F152" s="204" t="s">
        <v>311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SUM(P153:P166)</f>
        <v>0</v>
      </c>
      <c r="Q152" s="198"/>
      <c r="R152" s="199">
        <f>SUM(R153:R166)</f>
        <v>0.021850000000000001</v>
      </c>
      <c r="S152" s="198"/>
      <c r="T152" s="200">
        <f>SUM(T153:T166)</f>
        <v>0.0258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82</v>
      </c>
      <c r="AT152" s="202" t="s">
        <v>71</v>
      </c>
      <c r="AU152" s="202" t="s">
        <v>80</v>
      </c>
      <c r="AY152" s="201" t="s">
        <v>188</v>
      </c>
      <c r="BK152" s="203">
        <f>SUM(BK153:BK166)</f>
        <v>0</v>
      </c>
    </row>
    <row r="153" s="2" customFormat="1" ht="16.5" customHeight="1">
      <c r="A153" s="40"/>
      <c r="B153" s="41"/>
      <c r="C153" s="206" t="s">
        <v>8</v>
      </c>
      <c r="D153" s="206" t="s">
        <v>191</v>
      </c>
      <c r="E153" s="207" t="s">
        <v>312</v>
      </c>
      <c r="F153" s="208" t="s">
        <v>313</v>
      </c>
      <c r="G153" s="209" t="s">
        <v>296</v>
      </c>
      <c r="H153" s="210">
        <v>1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0.0018</v>
      </c>
      <c r="T153" s="216">
        <f>S153*H153</f>
        <v>0.0018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124</v>
      </c>
      <c r="AT153" s="217" t="s">
        <v>191</v>
      </c>
      <c r="AU153" s="217" t="s">
        <v>82</v>
      </c>
      <c r="AY153" s="19" t="s">
        <v>188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124</v>
      </c>
      <c r="BM153" s="217" t="s">
        <v>1169</v>
      </c>
    </row>
    <row r="154" s="2" customFormat="1" ht="24.15" customHeight="1">
      <c r="A154" s="40"/>
      <c r="B154" s="41"/>
      <c r="C154" s="206" t="s">
        <v>124</v>
      </c>
      <c r="D154" s="206" t="s">
        <v>191</v>
      </c>
      <c r="E154" s="207" t="s">
        <v>316</v>
      </c>
      <c r="F154" s="208" t="s">
        <v>317</v>
      </c>
      <c r="G154" s="209" t="s">
        <v>296</v>
      </c>
      <c r="H154" s="210">
        <v>1</v>
      </c>
      <c r="I154" s="211"/>
      <c r="J154" s="212">
        <f>ROUND(I154*H154,2)</f>
        <v>0</v>
      </c>
      <c r="K154" s="208" t="s">
        <v>749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0.024</v>
      </c>
      <c r="T154" s="216">
        <f>S154*H154</f>
        <v>0.024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124</v>
      </c>
      <c r="AT154" s="217" t="s">
        <v>191</v>
      </c>
      <c r="AU154" s="217" t="s">
        <v>82</v>
      </c>
      <c r="AY154" s="19" t="s">
        <v>188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124</v>
      </c>
      <c r="BM154" s="217" t="s">
        <v>1170</v>
      </c>
    </row>
    <row r="155" s="2" customFormat="1">
      <c r="A155" s="40"/>
      <c r="B155" s="41"/>
      <c r="C155" s="42"/>
      <c r="D155" s="219" t="s">
        <v>198</v>
      </c>
      <c r="E155" s="42"/>
      <c r="F155" s="220" t="s">
        <v>781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198</v>
      </c>
      <c r="AU155" s="19" t="s">
        <v>82</v>
      </c>
    </row>
    <row r="156" s="2" customFormat="1" ht="24.15" customHeight="1">
      <c r="A156" s="40"/>
      <c r="B156" s="41"/>
      <c r="C156" s="206" t="s">
        <v>127</v>
      </c>
      <c r="D156" s="206" t="s">
        <v>191</v>
      </c>
      <c r="E156" s="207" t="s">
        <v>591</v>
      </c>
      <c r="F156" s="208" t="s">
        <v>592</v>
      </c>
      <c r="G156" s="209" t="s">
        <v>296</v>
      </c>
      <c r="H156" s="210">
        <v>1</v>
      </c>
      <c r="I156" s="211"/>
      <c r="J156" s="212">
        <f>ROUND(I156*H156,2)</f>
        <v>0</v>
      </c>
      <c r="K156" s="208" t="s">
        <v>195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124</v>
      </c>
      <c r="AT156" s="217" t="s">
        <v>191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124</v>
      </c>
      <c r="BM156" s="217" t="s">
        <v>1171</v>
      </c>
    </row>
    <row r="157" s="2" customFormat="1">
      <c r="A157" s="40"/>
      <c r="B157" s="41"/>
      <c r="C157" s="42"/>
      <c r="D157" s="219" t="s">
        <v>198</v>
      </c>
      <c r="E157" s="42"/>
      <c r="F157" s="220" t="s">
        <v>594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198</v>
      </c>
      <c r="AU157" s="19" t="s">
        <v>82</v>
      </c>
    </row>
    <row r="158" s="2" customFormat="1" ht="16.5" customHeight="1">
      <c r="A158" s="40"/>
      <c r="B158" s="41"/>
      <c r="C158" s="257" t="s">
        <v>130</v>
      </c>
      <c r="D158" s="257" t="s">
        <v>300</v>
      </c>
      <c r="E158" s="258" t="s">
        <v>595</v>
      </c>
      <c r="F158" s="259" t="s">
        <v>596</v>
      </c>
      <c r="G158" s="260" t="s">
        <v>296</v>
      </c>
      <c r="H158" s="261">
        <v>1</v>
      </c>
      <c r="I158" s="262"/>
      <c r="J158" s="263">
        <f>ROUND(I158*H158,2)</f>
        <v>0</v>
      </c>
      <c r="K158" s="259" t="s">
        <v>195</v>
      </c>
      <c r="L158" s="264"/>
      <c r="M158" s="265" t="s">
        <v>19</v>
      </c>
      <c r="N158" s="266" t="s">
        <v>43</v>
      </c>
      <c r="O158" s="86"/>
      <c r="P158" s="215">
        <f>O158*H158</f>
        <v>0</v>
      </c>
      <c r="Q158" s="215">
        <v>0.020500000000000001</v>
      </c>
      <c r="R158" s="215">
        <f>Q158*H158</f>
        <v>0.020500000000000001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303</v>
      </c>
      <c r="AT158" s="217" t="s">
        <v>300</v>
      </c>
      <c r="AU158" s="217" t="s">
        <v>82</v>
      </c>
      <c r="AY158" s="19" t="s">
        <v>188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124</v>
      </c>
      <c r="BM158" s="217" t="s">
        <v>1172</v>
      </c>
    </row>
    <row r="159" s="2" customFormat="1" ht="16.5" customHeight="1">
      <c r="A159" s="40"/>
      <c r="B159" s="41"/>
      <c r="C159" s="206" t="s">
        <v>133</v>
      </c>
      <c r="D159" s="206" t="s">
        <v>191</v>
      </c>
      <c r="E159" s="207" t="s">
        <v>327</v>
      </c>
      <c r="F159" s="208" t="s">
        <v>328</v>
      </c>
      <c r="G159" s="209" t="s">
        <v>296</v>
      </c>
      <c r="H159" s="210">
        <v>1</v>
      </c>
      <c r="I159" s="211"/>
      <c r="J159" s="212">
        <f>ROUND(I159*H159,2)</f>
        <v>0</v>
      </c>
      <c r="K159" s="208" t="s">
        <v>749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124</v>
      </c>
      <c r="AT159" s="217" t="s">
        <v>191</v>
      </c>
      <c r="AU159" s="217" t="s">
        <v>82</v>
      </c>
      <c r="AY159" s="19" t="s">
        <v>188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124</v>
      </c>
      <c r="BM159" s="217" t="s">
        <v>1173</v>
      </c>
    </row>
    <row r="160" s="2" customFormat="1">
      <c r="A160" s="40"/>
      <c r="B160" s="41"/>
      <c r="C160" s="42"/>
      <c r="D160" s="219" t="s">
        <v>198</v>
      </c>
      <c r="E160" s="42"/>
      <c r="F160" s="220" t="s">
        <v>785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198</v>
      </c>
      <c r="AU160" s="19" t="s">
        <v>82</v>
      </c>
    </row>
    <row r="161" s="2" customFormat="1" ht="16.5" customHeight="1">
      <c r="A161" s="40"/>
      <c r="B161" s="41"/>
      <c r="C161" s="257" t="s">
        <v>136</v>
      </c>
      <c r="D161" s="257" t="s">
        <v>300</v>
      </c>
      <c r="E161" s="258" t="s">
        <v>331</v>
      </c>
      <c r="F161" s="259" t="s">
        <v>332</v>
      </c>
      <c r="G161" s="260" t="s">
        <v>296</v>
      </c>
      <c r="H161" s="261">
        <v>1</v>
      </c>
      <c r="I161" s="262"/>
      <c r="J161" s="263">
        <f>ROUND(I161*H161,2)</f>
        <v>0</v>
      </c>
      <c r="K161" s="259" t="s">
        <v>19</v>
      </c>
      <c r="L161" s="264"/>
      <c r="M161" s="265" t="s">
        <v>19</v>
      </c>
      <c r="N161" s="266" t="s">
        <v>43</v>
      </c>
      <c r="O161" s="86"/>
      <c r="P161" s="215">
        <f>O161*H161</f>
        <v>0</v>
      </c>
      <c r="Q161" s="215">
        <v>0.0011999999999999999</v>
      </c>
      <c r="R161" s="215">
        <f>Q161*H161</f>
        <v>0.0011999999999999999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303</v>
      </c>
      <c r="AT161" s="217" t="s">
        <v>300</v>
      </c>
      <c r="AU161" s="217" t="s">
        <v>82</v>
      </c>
      <c r="AY161" s="19" t="s">
        <v>188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124</v>
      </c>
      <c r="BM161" s="217" t="s">
        <v>1174</v>
      </c>
    </row>
    <row r="162" s="2" customFormat="1" ht="16.5" customHeight="1">
      <c r="A162" s="40"/>
      <c r="B162" s="41"/>
      <c r="C162" s="206" t="s">
        <v>7</v>
      </c>
      <c r="D162" s="206" t="s">
        <v>191</v>
      </c>
      <c r="E162" s="207" t="s">
        <v>334</v>
      </c>
      <c r="F162" s="208" t="s">
        <v>335</v>
      </c>
      <c r="G162" s="209" t="s">
        <v>296</v>
      </c>
      <c r="H162" s="210">
        <v>1</v>
      </c>
      <c r="I162" s="211"/>
      <c r="J162" s="212">
        <f>ROUND(I162*H162,2)</f>
        <v>0</v>
      </c>
      <c r="K162" s="208" t="s">
        <v>749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124</v>
      </c>
      <c r="AT162" s="217" t="s">
        <v>191</v>
      </c>
      <c r="AU162" s="217" t="s">
        <v>82</v>
      </c>
      <c r="AY162" s="19" t="s">
        <v>188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124</v>
      </c>
      <c r="BM162" s="217" t="s">
        <v>1175</v>
      </c>
    </row>
    <row r="163" s="2" customFormat="1">
      <c r="A163" s="40"/>
      <c r="B163" s="41"/>
      <c r="C163" s="42"/>
      <c r="D163" s="219" t="s">
        <v>198</v>
      </c>
      <c r="E163" s="42"/>
      <c r="F163" s="220" t="s">
        <v>788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198</v>
      </c>
      <c r="AU163" s="19" t="s">
        <v>82</v>
      </c>
    </row>
    <row r="164" s="2" customFormat="1" ht="16.5" customHeight="1">
      <c r="A164" s="40"/>
      <c r="B164" s="41"/>
      <c r="C164" s="257" t="s">
        <v>141</v>
      </c>
      <c r="D164" s="257" t="s">
        <v>300</v>
      </c>
      <c r="E164" s="258" t="s">
        <v>339</v>
      </c>
      <c r="F164" s="259" t="s">
        <v>340</v>
      </c>
      <c r="G164" s="260" t="s">
        <v>296</v>
      </c>
      <c r="H164" s="261">
        <v>1</v>
      </c>
      <c r="I164" s="262"/>
      <c r="J164" s="263">
        <f>ROUND(I164*H164,2)</f>
        <v>0</v>
      </c>
      <c r="K164" s="259" t="s">
        <v>749</v>
      </c>
      <c r="L164" s="264"/>
      <c r="M164" s="265" t="s">
        <v>19</v>
      </c>
      <c r="N164" s="266" t="s">
        <v>43</v>
      </c>
      <c r="O164" s="86"/>
      <c r="P164" s="215">
        <f>O164*H164</f>
        <v>0</v>
      </c>
      <c r="Q164" s="215">
        <v>0.00014999999999999999</v>
      </c>
      <c r="R164" s="215">
        <f>Q164*H164</f>
        <v>0.00014999999999999999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303</v>
      </c>
      <c r="AT164" s="217" t="s">
        <v>300</v>
      </c>
      <c r="AU164" s="217" t="s">
        <v>82</v>
      </c>
      <c r="AY164" s="19" t="s">
        <v>188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124</v>
      </c>
      <c r="BM164" s="217" t="s">
        <v>1176</v>
      </c>
    </row>
    <row r="165" s="2" customFormat="1" ht="24.15" customHeight="1">
      <c r="A165" s="40"/>
      <c r="B165" s="41"/>
      <c r="C165" s="206" t="s">
        <v>144</v>
      </c>
      <c r="D165" s="206" t="s">
        <v>191</v>
      </c>
      <c r="E165" s="207" t="s">
        <v>343</v>
      </c>
      <c r="F165" s="208" t="s">
        <v>344</v>
      </c>
      <c r="G165" s="209" t="s">
        <v>307</v>
      </c>
      <c r="H165" s="267"/>
      <c r="I165" s="211"/>
      <c r="J165" s="212">
        <f>ROUND(I165*H165,2)</f>
        <v>0</v>
      </c>
      <c r="K165" s="208" t="s">
        <v>749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124</v>
      </c>
      <c r="AT165" s="217" t="s">
        <v>191</v>
      </c>
      <c r="AU165" s="217" t="s">
        <v>82</v>
      </c>
      <c r="AY165" s="19" t="s">
        <v>188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124</v>
      </c>
      <c r="BM165" s="217" t="s">
        <v>1177</v>
      </c>
    </row>
    <row r="166" s="2" customFormat="1">
      <c r="A166" s="40"/>
      <c r="B166" s="41"/>
      <c r="C166" s="42"/>
      <c r="D166" s="219" t="s">
        <v>198</v>
      </c>
      <c r="E166" s="42"/>
      <c r="F166" s="220" t="s">
        <v>791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198</v>
      </c>
      <c r="AU166" s="19" t="s">
        <v>82</v>
      </c>
    </row>
    <row r="167" s="12" customFormat="1" ht="22.8" customHeight="1">
      <c r="A167" s="12"/>
      <c r="B167" s="190"/>
      <c r="C167" s="191"/>
      <c r="D167" s="192" t="s">
        <v>71</v>
      </c>
      <c r="E167" s="204" t="s">
        <v>347</v>
      </c>
      <c r="F167" s="204" t="s">
        <v>348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SUM(P168:P203)</f>
        <v>0</v>
      </c>
      <c r="Q167" s="198"/>
      <c r="R167" s="199">
        <f>SUM(R168:R203)</f>
        <v>0.66872923000000006</v>
      </c>
      <c r="S167" s="198"/>
      <c r="T167" s="200">
        <f>SUM(T168:T203)</f>
        <v>0.1044515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82</v>
      </c>
      <c r="AT167" s="202" t="s">
        <v>71</v>
      </c>
      <c r="AU167" s="202" t="s">
        <v>80</v>
      </c>
      <c r="AY167" s="201" t="s">
        <v>188</v>
      </c>
      <c r="BK167" s="203">
        <f>SUM(BK168:BK203)</f>
        <v>0</v>
      </c>
    </row>
    <row r="168" s="2" customFormat="1" ht="16.5" customHeight="1">
      <c r="A168" s="40"/>
      <c r="B168" s="41"/>
      <c r="C168" s="206" t="s">
        <v>147</v>
      </c>
      <c r="D168" s="206" t="s">
        <v>191</v>
      </c>
      <c r="E168" s="207" t="s">
        <v>350</v>
      </c>
      <c r="F168" s="208" t="s">
        <v>351</v>
      </c>
      <c r="G168" s="209" t="s">
        <v>194</v>
      </c>
      <c r="H168" s="210">
        <v>38.795000000000002</v>
      </c>
      <c r="I168" s="211"/>
      <c r="J168" s="212">
        <f>ROUND(I168*H168,2)</f>
        <v>0</v>
      </c>
      <c r="K168" s="208" t="s">
        <v>749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0.0025000000000000001</v>
      </c>
      <c r="T168" s="216">
        <f>S168*H168</f>
        <v>0.096987500000000004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124</v>
      </c>
      <c r="AT168" s="217" t="s">
        <v>191</v>
      </c>
      <c r="AU168" s="217" t="s">
        <v>82</v>
      </c>
      <c r="AY168" s="19" t="s">
        <v>188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124</v>
      </c>
      <c r="BM168" s="217" t="s">
        <v>1178</v>
      </c>
    </row>
    <row r="169" s="2" customFormat="1">
      <c r="A169" s="40"/>
      <c r="B169" s="41"/>
      <c r="C169" s="42"/>
      <c r="D169" s="219" t="s">
        <v>198</v>
      </c>
      <c r="E169" s="42"/>
      <c r="F169" s="220" t="s">
        <v>793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198</v>
      </c>
      <c r="AU169" s="19" t="s">
        <v>82</v>
      </c>
    </row>
    <row r="170" s="14" customFormat="1">
      <c r="A170" s="14"/>
      <c r="B170" s="235"/>
      <c r="C170" s="236"/>
      <c r="D170" s="226" t="s">
        <v>200</v>
      </c>
      <c r="E170" s="237" t="s">
        <v>19</v>
      </c>
      <c r="F170" s="238" t="s">
        <v>1155</v>
      </c>
      <c r="G170" s="236"/>
      <c r="H170" s="239">
        <v>36.828000000000003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200</v>
      </c>
      <c r="AU170" s="245" t="s">
        <v>82</v>
      </c>
      <c r="AV170" s="14" t="s">
        <v>82</v>
      </c>
      <c r="AW170" s="14" t="s">
        <v>33</v>
      </c>
      <c r="AX170" s="14" t="s">
        <v>72</v>
      </c>
      <c r="AY170" s="245" t="s">
        <v>188</v>
      </c>
    </row>
    <row r="171" s="14" customFormat="1">
      <c r="A171" s="14"/>
      <c r="B171" s="235"/>
      <c r="C171" s="236"/>
      <c r="D171" s="226" t="s">
        <v>200</v>
      </c>
      <c r="E171" s="237" t="s">
        <v>19</v>
      </c>
      <c r="F171" s="238" t="s">
        <v>1156</v>
      </c>
      <c r="G171" s="236"/>
      <c r="H171" s="239">
        <v>1.8320000000000001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200</v>
      </c>
      <c r="AU171" s="245" t="s">
        <v>82</v>
      </c>
      <c r="AV171" s="14" t="s">
        <v>82</v>
      </c>
      <c r="AW171" s="14" t="s">
        <v>33</v>
      </c>
      <c r="AX171" s="14" t="s">
        <v>72</v>
      </c>
      <c r="AY171" s="245" t="s">
        <v>188</v>
      </c>
    </row>
    <row r="172" s="14" customFormat="1">
      <c r="A172" s="14"/>
      <c r="B172" s="235"/>
      <c r="C172" s="236"/>
      <c r="D172" s="226" t="s">
        <v>200</v>
      </c>
      <c r="E172" s="237" t="s">
        <v>19</v>
      </c>
      <c r="F172" s="238" t="s">
        <v>576</v>
      </c>
      <c r="G172" s="236"/>
      <c r="H172" s="239">
        <v>0.13500000000000001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200</v>
      </c>
      <c r="AU172" s="245" t="s">
        <v>82</v>
      </c>
      <c r="AV172" s="14" t="s">
        <v>82</v>
      </c>
      <c r="AW172" s="14" t="s">
        <v>33</v>
      </c>
      <c r="AX172" s="14" t="s">
        <v>72</v>
      </c>
      <c r="AY172" s="245" t="s">
        <v>188</v>
      </c>
    </row>
    <row r="173" s="15" customFormat="1">
      <c r="A173" s="15"/>
      <c r="B173" s="246"/>
      <c r="C173" s="247"/>
      <c r="D173" s="226" t="s">
        <v>200</v>
      </c>
      <c r="E173" s="248" t="s">
        <v>19</v>
      </c>
      <c r="F173" s="249" t="s">
        <v>206</v>
      </c>
      <c r="G173" s="247"/>
      <c r="H173" s="250">
        <v>38.795000000000002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6" t="s">
        <v>200</v>
      </c>
      <c r="AU173" s="256" t="s">
        <v>82</v>
      </c>
      <c r="AV173" s="15" t="s">
        <v>196</v>
      </c>
      <c r="AW173" s="15" t="s">
        <v>33</v>
      </c>
      <c r="AX173" s="15" t="s">
        <v>80</v>
      </c>
      <c r="AY173" s="256" t="s">
        <v>188</v>
      </c>
    </row>
    <row r="174" s="2" customFormat="1" ht="16.5" customHeight="1">
      <c r="A174" s="40"/>
      <c r="B174" s="41"/>
      <c r="C174" s="206" t="s">
        <v>150</v>
      </c>
      <c r="D174" s="206" t="s">
        <v>191</v>
      </c>
      <c r="E174" s="207" t="s">
        <v>355</v>
      </c>
      <c r="F174" s="208" t="s">
        <v>356</v>
      </c>
      <c r="G174" s="209" t="s">
        <v>357</v>
      </c>
      <c r="H174" s="210">
        <v>24.879999999999999</v>
      </c>
      <c r="I174" s="211"/>
      <c r="J174" s="212">
        <f>ROUND(I174*H174,2)</f>
        <v>0</v>
      </c>
      <c r="K174" s="208" t="s">
        <v>749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0.00029999999999999997</v>
      </c>
      <c r="T174" s="216">
        <f>S174*H174</f>
        <v>0.0074639999999999993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124</v>
      </c>
      <c r="AT174" s="217" t="s">
        <v>191</v>
      </c>
      <c r="AU174" s="217" t="s">
        <v>82</v>
      </c>
      <c r="AY174" s="19" t="s">
        <v>188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124</v>
      </c>
      <c r="BM174" s="217" t="s">
        <v>1179</v>
      </c>
    </row>
    <row r="175" s="2" customFormat="1">
      <c r="A175" s="40"/>
      <c r="B175" s="41"/>
      <c r="C175" s="42"/>
      <c r="D175" s="219" t="s">
        <v>198</v>
      </c>
      <c r="E175" s="42"/>
      <c r="F175" s="220" t="s">
        <v>796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198</v>
      </c>
      <c r="AU175" s="19" t="s">
        <v>82</v>
      </c>
    </row>
    <row r="176" s="14" customFormat="1">
      <c r="A176" s="14"/>
      <c r="B176" s="235"/>
      <c r="C176" s="236"/>
      <c r="D176" s="226" t="s">
        <v>200</v>
      </c>
      <c r="E176" s="237" t="s">
        <v>19</v>
      </c>
      <c r="F176" s="238" t="s">
        <v>1180</v>
      </c>
      <c r="G176" s="236"/>
      <c r="H176" s="239">
        <v>24.879999999999999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200</v>
      </c>
      <c r="AU176" s="245" t="s">
        <v>82</v>
      </c>
      <c r="AV176" s="14" t="s">
        <v>82</v>
      </c>
      <c r="AW176" s="14" t="s">
        <v>33</v>
      </c>
      <c r="AX176" s="14" t="s">
        <v>80</v>
      </c>
      <c r="AY176" s="245" t="s">
        <v>188</v>
      </c>
    </row>
    <row r="177" s="2" customFormat="1" ht="21.75" customHeight="1">
      <c r="A177" s="40"/>
      <c r="B177" s="41"/>
      <c r="C177" s="206" t="s">
        <v>338</v>
      </c>
      <c r="D177" s="206" t="s">
        <v>191</v>
      </c>
      <c r="E177" s="207" t="s">
        <v>368</v>
      </c>
      <c r="F177" s="208" t="s">
        <v>369</v>
      </c>
      <c r="G177" s="209" t="s">
        <v>194</v>
      </c>
      <c r="H177" s="210">
        <v>38.795000000000002</v>
      </c>
      <c r="I177" s="211"/>
      <c r="J177" s="212">
        <f>ROUND(I177*H177,2)</f>
        <v>0</v>
      </c>
      <c r="K177" s="208" t="s">
        <v>749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124</v>
      </c>
      <c r="AT177" s="217" t="s">
        <v>191</v>
      </c>
      <c r="AU177" s="217" t="s">
        <v>82</v>
      </c>
      <c r="AY177" s="19" t="s">
        <v>188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124</v>
      </c>
      <c r="BM177" s="217" t="s">
        <v>1181</v>
      </c>
    </row>
    <row r="178" s="2" customFormat="1">
      <c r="A178" s="40"/>
      <c r="B178" s="41"/>
      <c r="C178" s="42"/>
      <c r="D178" s="219" t="s">
        <v>198</v>
      </c>
      <c r="E178" s="42"/>
      <c r="F178" s="220" t="s">
        <v>799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198</v>
      </c>
      <c r="AU178" s="19" t="s">
        <v>82</v>
      </c>
    </row>
    <row r="179" s="2" customFormat="1" ht="16.5" customHeight="1">
      <c r="A179" s="40"/>
      <c r="B179" s="41"/>
      <c r="C179" s="206" t="s">
        <v>342</v>
      </c>
      <c r="D179" s="206" t="s">
        <v>191</v>
      </c>
      <c r="E179" s="207" t="s">
        <v>372</v>
      </c>
      <c r="F179" s="208" t="s">
        <v>373</v>
      </c>
      <c r="G179" s="209" t="s">
        <v>194</v>
      </c>
      <c r="H179" s="210">
        <v>38.795000000000002</v>
      </c>
      <c r="I179" s="211"/>
      <c r="J179" s="212">
        <f>ROUND(I179*H179,2)</f>
        <v>0</v>
      </c>
      <c r="K179" s="208" t="s">
        <v>749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124</v>
      </c>
      <c r="AT179" s="217" t="s">
        <v>191</v>
      </c>
      <c r="AU179" s="217" t="s">
        <v>82</v>
      </c>
      <c r="AY179" s="19" t="s">
        <v>188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124</v>
      </c>
      <c r="BM179" s="217" t="s">
        <v>1182</v>
      </c>
    </row>
    <row r="180" s="2" customFormat="1">
      <c r="A180" s="40"/>
      <c r="B180" s="41"/>
      <c r="C180" s="42"/>
      <c r="D180" s="219" t="s">
        <v>198</v>
      </c>
      <c r="E180" s="42"/>
      <c r="F180" s="220" t="s">
        <v>801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198</v>
      </c>
      <c r="AU180" s="19" t="s">
        <v>82</v>
      </c>
    </row>
    <row r="181" s="2" customFormat="1" ht="16.5" customHeight="1">
      <c r="A181" s="40"/>
      <c r="B181" s="41"/>
      <c r="C181" s="206" t="s">
        <v>349</v>
      </c>
      <c r="D181" s="206" t="s">
        <v>191</v>
      </c>
      <c r="E181" s="207" t="s">
        <v>377</v>
      </c>
      <c r="F181" s="208" t="s">
        <v>378</v>
      </c>
      <c r="G181" s="209" t="s">
        <v>194</v>
      </c>
      <c r="H181" s="210">
        <v>77.590000000000003</v>
      </c>
      <c r="I181" s="211"/>
      <c r="J181" s="212">
        <f>ROUND(I181*H181,2)</f>
        <v>0</v>
      </c>
      <c r="K181" s="208" t="s">
        <v>749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3.0000000000000001E-05</v>
      </c>
      <c r="R181" s="215">
        <f>Q181*H181</f>
        <v>0.0023277000000000003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124</v>
      </c>
      <c r="AT181" s="217" t="s">
        <v>191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124</v>
      </c>
      <c r="BM181" s="217" t="s">
        <v>1183</v>
      </c>
    </row>
    <row r="182" s="2" customFormat="1">
      <c r="A182" s="40"/>
      <c r="B182" s="41"/>
      <c r="C182" s="42"/>
      <c r="D182" s="219" t="s">
        <v>198</v>
      </c>
      <c r="E182" s="42"/>
      <c r="F182" s="220" t="s">
        <v>803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198</v>
      </c>
      <c r="AU182" s="19" t="s">
        <v>82</v>
      </c>
    </row>
    <row r="183" s="13" customFormat="1">
      <c r="A183" s="13"/>
      <c r="B183" s="224"/>
      <c r="C183" s="225"/>
      <c r="D183" s="226" t="s">
        <v>200</v>
      </c>
      <c r="E183" s="227" t="s">
        <v>19</v>
      </c>
      <c r="F183" s="228" t="s">
        <v>381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200</v>
      </c>
      <c r="AU183" s="234" t="s">
        <v>82</v>
      </c>
      <c r="AV183" s="13" t="s">
        <v>80</v>
      </c>
      <c r="AW183" s="13" t="s">
        <v>33</v>
      </c>
      <c r="AX183" s="13" t="s">
        <v>72</v>
      </c>
      <c r="AY183" s="234" t="s">
        <v>188</v>
      </c>
    </row>
    <row r="184" s="14" customFormat="1">
      <c r="A184" s="14"/>
      <c r="B184" s="235"/>
      <c r="C184" s="236"/>
      <c r="D184" s="226" t="s">
        <v>200</v>
      </c>
      <c r="E184" s="237" t="s">
        <v>19</v>
      </c>
      <c r="F184" s="238" t="s">
        <v>1158</v>
      </c>
      <c r="G184" s="236"/>
      <c r="H184" s="239">
        <v>38.795000000000002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200</v>
      </c>
      <c r="AU184" s="245" t="s">
        <v>82</v>
      </c>
      <c r="AV184" s="14" t="s">
        <v>82</v>
      </c>
      <c r="AW184" s="14" t="s">
        <v>33</v>
      </c>
      <c r="AX184" s="14" t="s">
        <v>72</v>
      </c>
      <c r="AY184" s="245" t="s">
        <v>188</v>
      </c>
    </row>
    <row r="185" s="13" customFormat="1">
      <c r="A185" s="13"/>
      <c r="B185" s="224"/>
      <c r="C185" s="225"/>
      <c r="D185" s="226" t="s">
        <v>200</v>
      </c>
      <c r="E185" s="227" t="s">
        <v>19</v>
      </c>
      <c r="F185" s="228" t="s">
        <v>382</v>
      </c>
      <c r="G185" s="225"/>
      <c r="H185" s="227" t="s">
        <v>19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200</v>
      </c>
      <c r="AU185" s="234" t="s">
        <v>82</v>
      </c>
      <c r="AV185" s="13" t="s">
        <v>80</v>
      </c>
      <c r="AW185" s="13" t="s">
        <v>33</v>
      </c>
      <c r="AX185" s="13" t="s">
        <v>72</v>
      </c>
      <c r="AY185" s="234" t="s">
        <v>188</v>
      </c>
    </row>
    <row r="186" s="14" customFormat="1">
      <c r="A186" s="14"/>
      <c r="B186" s="235"/>
      <c r="C186" s="236"/>
      <c r="D186" s="226" t="s">
        <v>200</v>
      </c>
      <c r="E186" s="237" t="s">
        <v>19</v>
      </c>
      <c r="F186" s="238" t="s">
        <v>1158</v>
      </c>
      <c r="G186" s="236"/>
      <c r="H186" s="239">
        <v>38.795000000000002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200</v>
      </c>
      <c r="AU186" s="245" t="s">
        <v>82</v>
      </c>
      <c r="AV186" s="14" t="s">
        <v>82</v>
      </c>
      <c r="AW186" s="14" t="s">
        <v>33</v>
      </c>
      <c r="AX186" s="14" t="s">
        <v>72</v>
      </c>
      <c r="AY186" s="245" t="s">
        <v>188</v>
      </c>
    </row>
    <row r="187" s="15" customFormat="1">
      <c r="A187" s="15"/>
      <c r="B187" s="246"/>
      <c r="C187" s="247"/>
      <c r="D187" s="226" t="s">
        <v>200</v>
      </c>
      <c r="E187" s="248" t="s">
        <v>19</v>
      </c>
      <c r="F187" s="249" t="s">
        <v>206</v>
      </c>
      <c r="G187" s="247"/>
      <c r="H187" s="250">
        <v>77.590000000000003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200</v>
      </c>
      <c r="AU187" s="256" t="s">
        <v>82</v>
      </c>
      <c r="AV187" s="15" t="s">
        <v>196</v>
      </c>
      <c r="AW187" s="15" t="s">
        <v>33</v>
      </c>
      <c r="AX187" s="15" t="s">
        <v>80</v>
      </c>
      <c r="AY187" s="256" t="s">
        <v>188</v>
      </c>
    </row>
    <row r="188" s="2" customFormat="1" ht="21.75" customHeight="1">
      <c r="A188" s="40"/>
      <c r="B188" s="41"/>
      <c r="C188" s="206" t="s">
        <v>354</v>
      </c>
      <c r="D188" s="206" t="s">
        <v>191</v>
      </c>
      <c r="E188" s="207" t="s">
        <v>384</v>
      </c>
      <c r="F188" s="208" t="s">
        <v>385</v>
      </c>
      <c r="G188" s="209" t="s">
        <v>194</v>
      </c>
      <c r="H188" s="210">
        <v>38.795000000000002</v>
      </c>
      <c r="I188" s="211"/>
      <c r="J188" s="212">
        <f>ROUND(I188*H188,2)</f>
        <v>0</v>
      </c>
      <c r="K188" s="208" t="s">
        <v>749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0.012</v>
      </c>
      <c r="R188" s="215">
        <f>Q188*H188</f>
        <v>0.46554000000000001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124</v>
      </c>
      <c r="AT188" s="217" t="s">
        <v>191</v>
      </c>
      <c r="AU188" s="217" t="s">
        <v>82</v>
      </c>
      <c r="AY188" s="19" t="s">
        <v>188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124</v>
      </c>
      <c r="BM188" s="217" t="s">
        <v>1184</v>
      </c>
    </row>
    <row r="189" s="2" customFormat="1">
      <c r="A189" s="40"/>
      <c r="B189" s="41"/>
      <c r="C189" s="42"/>
      <c r="D189" s="219" t="s">
        <v>198</v>
      </c>
      <c r="E189" s="42"/>
      <c r="F189" s="220" t="s">
        <v>806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198</v>
      </c>
      <c r="AU189" s="19" t="s">
        <v>82</v>
      </c>
    </row>
    <row r="190" s="2" customFormat="1" ht="16.5" customHeight="1">
      <c r="A190" s="40"/>
      <c r="B190" s="41"/>
      <c r="C190" s="206" t="s">
        <v>361</v>
      </c>
      <c r="D190" s="206" t="s">
        <v>191</v>
      </c>
      <c r="E190" s="207" t="s">
        <v>389</v>
      </c>
      <c r="F190" s="208" t="s">
        <v>390</v>
      </c>
      <c r="G190" s="209" t="s">
        <v>194</v>
      </c>
      <c r="H190" s="210">
        <v>38.795000000000002</v>
      </c>
      <c r="I190" s="211"/>
      <c r="J190" s="212">
        <f>ROUND(I190*H190,2)</f>
        <v>0</v>
      </c>
      <c r="K190" s="208" t="s">
        <v>195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0.00029999999999999997</v>
      </c>
      <c r="R190" s="215">
        <f>Q190*H190</f>
        <v>0.0116385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124</v>
      </c>
      <c r="AT190" s="217" t="s">
        <v>191</v>
      </c>
      <c r="AU190" s="217" t="s">
        <v>82</v>
      </c>
      <c r="AY190" s="19" t="s">
        <v>188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124</v>
      </c>
      <c r="BM190" s="217" t="s">
        <v>1185</v>
      </c>
    </row>
    <row r="191" s="2" customFormat="1">
      <c r="A191" s="40"/>
      <c r="B191" s="41"/>
      <c r="C191" s="42"/>
      <c r="D191" s="219" t="s">
        <v>198</v>
      </c>
      <c r="E191" s="42"/>
      <c r="F191" s="220" t="s">
        <v>392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198</v>
      </c>
      <c r="AU191" s="19" t="s">
        <v>82</v>
      </c>
    </row>
    <row r="192" s="2" customFormat="1" ht="24.15" customHeight="1">
      <c r="A192" s="40"/>
      <c r="B192" s="41"/>
      <c r="C192" s="257" t="s">
        <v>367</v>
      </c>
      <c r="D192" s="257" t="s">
        <v>300</v>
      </c>
      <c r="E192" s="258" t="s">
        <v>394</v>
      </c>
      <c r="F192" s="259" t="s">
        <v>395</v>
      </c>
      <c r="G192" s="260" t="s">
        <v>194</v>
      </c>
      <c r="H192" s="261">
        <v>42.674999999999997</v>
      </c>
      <c r="I192" s="262"/>
      <c r="J192" s="263">
        <f>ROUND(I192*H192,2)</f>
        <v>0</v>
      </c>
      <c r="K192" s="259" t="s">
        <v>195</v>
      </c>
      <c r="L192" s="264"/>
      <c r="M192" s="265" t="s">
        <v>19</v>
      </c>
      <c r="N192" s="266" t="s">
        <v>43</v>
      </c>
      <c r="O192" s="86"/>
      <c r="P192" s="215">
        <f>O192*H192</f>
        <v>0</v>
      </c>
      <c r="Q192" s="215">
        <v>0.0042900000000000004</v>
      </c>
      <c r="R192" s="215">
        <f>Q192*H192</f>
        <v>0.18307575000000001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303</v>
      </c>
      <c r="AT192" s="217" t="s">
        <v>300</v>
      </c>
      <c r="AU192" s="217" t="s">
        <v>82</v>
      </c>
      <c r="AY192" s="19" t="s">
        <v>188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124</v>
      </c>
      <c r="BM192" s="217" t="s">
        <v>1186</v>
      </c>
    </row>
    <row r="193" s="14" customFormat="1">
      <c r="A193" s="14"/>
      <c r="B193" s="235"/>
      <c r="C193" s="236"/>
      <c r="D193" s="226" t="s">
        <v>200</v>
      </c>
      <c r="E193" s="236"/>
      <c r="F193" s="238" t="s">
        <v>1187</v>
      </c>
      <c r="G193" s="236"/>
      <c r="H193" s="239">
        <v>42.674999999999997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200</v>
      </c>
      <c r="AU193" s="245" t="s">
        <v>82</v>
      </c>
      <c r="AV193" s="14" t="s">
        <v>82</v>
      </c>
      <c r="AW193" s="14" t="s">
        <v>4</v>
      </c>
      <c r="AX193" s="14" t="s">
        <v>80</v>
      </c>
      <c r="AY193" s="245" t="s">
        <v>188</v>
      </c>
    </row>
    <row r="194" s="2" customFormat="1" ht="16.5" customHeight="1">
      <c r="A194" s="40"/>
      <c r="B194" s="41"/>
      <c r="C194" s="206" t="s">
        <v>303</v>
      </c>
      <c r="D194" s="206" t="s">
        <v>191</v>
      </c>
      <c r="E194" s="207" t="s">
        <v>399</v>
      </c>
      <c r="F194" s="208" t="s">
        <v>400</v>
      </c>
      <c r="G194" s="209" t="s">
        <v>357</v>
      </c>
      <c r="H194" s="210">
        <v>24.879999999999999</v>
      </c>
      <c r="I194" s="211"/>
      <c r="J194" s="212">
        <f>ROUND(I194*H194,2)</f>
        <v>0</v>
      </c>
      <c r="K194" s="208" t="s">
        <v>749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1.0000000000000001E-05</v>
      </c>
      <c r="R194" s="215">
        <f>Q194*H194</f>
        <v>0.00024880000000000003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124</v>
      </c>
      <c r="AT194" s="217" t="s">
        <v>191</v>
      </c>
      <c r="AU194" s="217" t="s">
        <v>82</v>
      </c>
      <c r="AY194" s="19" t="s">
        <v>188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124</v>
      </c>
      <c r="BM194" s="217" t="s">
        <v>1188</v>
      </c>
    </row>
    <row r="195" s="2" customFormat="1">
      <c r="A195" s="40"/>
      <c r="B195" s="41"/>
      <c r="C195" s="42"/>
      <c r="D195" s="219" t="s">
        <v>198</v>
      </c>
      <c r="E195" s="42"/>
      <c r="F195" s="220" t="s">
        <v>811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198</v>
      </c>
      <c r="AU195" s="19" t="s">
        <v>82</v>
      </c>
    </row>
    <row r="196" s="2" customFormat="1" ht="16.5" customHeight="1">
      <c r="A196" s="40"/>
      <c r="B196" s="41"/>
      <c r="C196" s="257" t="s">
        <v>376</v>
      </c>
      <c r="D196" s="257" t="s">
        <v>300</v>
      </c>
      <c r="E196" s="258" t="s">
        <v>404</v>
      </c>
      <c r="F196" s="259" t="s">
        <v>405</v>
      </c>
      <c r="G196" s="260" t="s">
        <v>357</v>
      </c>
      <c r="H196" s="261">
        <v>26.123999999999999</v>
      </c>
      <c r="I196" s="262"/>
      <c r="J196" s="263">
        <f>ROUND(I196*H196,2)</f>
        <v>0</v>
      </c>
      <c r="K196" s="259" t="s">
        <v>749</v>
      </c>
      <c r="L196" s="264"/>
      <c r="M196" s="265" t="s">
        <v>19</v>
      </c>
      <c r="N196" s="266" t="s">
        <v>43</v>
      </c>
      <c r="O196" s="86"/>
      <c r="P196" s="215">
        <f>O196*H196</f>
        <v>0</v>
      </c>
      <c r="Q196" s="215">
        <v>0.00022000000000000001</v>
      </c>
      <c r="R196" s="215">
        <f>Q196*H196</f>
        <v>0.0057472799999999996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303</v>
      </c>
      <c r="AT196" s="217" t="s">
        <v>300</v>
      </c>
      <c r="AU196" s="217" t="s">
        <v>82</v>
      </c>
      <c r="AY196" s="19" t="s">
        <v>188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124</v>
      </c>
      <c r="BM196" s="217" t="s">
        <v>1189</v>
      </c>
    </row>
    <row r="197" s="14" customFormat="1">
      <c r="A197" s="14"/>
      <c r="B197" s="235"/>
      <c r="C197" s="236"/>
      <c r="D197" s="226" t="s">
        <v>200</v>
      </c>
      <c r="E197" s="236"/>
      <c r="F197" s="238" t="s">
        <v>1190</v>
      </c>
      <c r="G197" s="236"/>
      <c r="H197" s="239">
        <v>26.123999999999999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200</v>
      </c>
      <c r="AU197" s="245" t="s">
        <v>82</v>
      </c>
      <c r="AV197" s="14" t="s">
        <v>82</v>
      </c>
      <c r="AW197" s="14" t="s">
        <v>4</v>
      </c>
      <c r="AX197" s="14" t="s">
        <v>80</v>
      </c>
      <c r="AY197" s="245" t="s">
        <v>188</v>
      </c>
    </row>
    <row r="198" s="2" customFormat="1" ht="16.5" customHeight="1">
      <c r="A198" s="40"/>
      <c r="B198" s="41"/>
      <c r="C198" s="206" t="s">
        <v>383</v>
      </c>
      <c r="D198" s="206" t="s">
        <v>191</v>
      </c>
      <c r="E198" s="207" t="s">
        <v>409</v>
      </c>
      <c r="F198" s="208" t="s">
        <v>410</v>
      </c>
      <c r="G198" s="209" t="s">
        <v>357</v>
      </c>
      <c r="H198" s="210">
        <v>0.90000000000000002</v>
      </c>
      <c r="I198" s="211"/>
      <c r="J198" s="212">
        <f>ROUND(I198*H198,2)</f>
        <v>0</v>
      </c>
      <c r="K198" s="208" t="s">
        <v>749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124</v>
      </c>
      <c r="AT198" s="217" t="s">
        <v>191</v>
      </c>
      <c r="AU198" s="217" t="s">
        <v>82</v>
      </c>
      <c r="AY198" s="19" t="s">
        <v>188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124</v>
      </c>
      <c r="BM198" s="217" t="s">
        <v>1191</v>
      </c>
    </row>
    <row r="199" s="2" customFormat="1">
      <c r="A199" s="40"/>
      <c r="B199" s="41"/>
      <c r="C199" s="42"/>
      <c r="D199" s="219" t="s">
        <v>198</v>
      </c>
      <c r="E199" s="42"/>
      <c r="F199" s="220" t="s">
        <v>815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198</v>
      </c>
      <c r="AU199" s="19" t="s">
        <v>82</v>
      </c>
    </row>
    <row r="200" s="2" customFormat="1" ht="16.5" customHeight="1">
      <c r="A200" s="40"/>
      <c r="B200" s="41"/>
      <c r="C200" s="257" t="s">
        <v>388</v>
      </c>
      <c r="D200" s="257" t="s">
        <v>300</v>
      </c>
      <c r="E200" s="258" t="s">
        <v>415</v>
      </c>
      <c r="F200" s="259" t="s">
        <v>416</v>
      </c>
      <c r="G200" s="260" t="s">
        <v>357</v>
      </c>
      <c r="H200" s="261">
        <v>0.94499999999999995</v>
      </c>
      <c r="I200" s="262"/>
      <c r="J200" s="263">
        <f>ROUND(I200*H200,2)</f>
        <v>0</v>
      </c>
      <c r="K200" s="259" t="s">
        <v>749</v>
      </c>
      <c r="L200" s="264"/>
      <c r="M200" s="265" t="s">
        <v>19</v>
      </c>
      <c r="N200" s="266" t="s">
        <v>43</v>
      </c>
      <c r="O200" s="86"/>
      <c r="P200" s="215">
        <f>O200*H200</f>
        <v>0</v>
      </c>
      <c r="Q200" s="215">
        <v>0.00016000000000000001</v>
      </c>
      <c r="R200" s="215">
        <f>Q200*H200</f>
        <v>0.00015120000000000002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303</v>
      </c>
      <c r="AT200" s="217" t="s">
        <v>300</v>
      </c>
      <c r="AU200" s="217" t="s">
        <v>82</v>
      </c>
      <c r="AY200" s="19" t="s">
        <v>188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124</v>
      </c>
      <c r="BM200" s="217" t="s">
        <v>1192</v>
      </c>
    </row>
    <row r="201" s="14" customFormat="1">
      <c r="A201" s="14"/>
      <c r="B201" s="235"/>
      <c r="C201" s="236"/>
      <c r="D201" s="226" t="s">
        <v>200</v>
      </c>
      <c r="E201" s="236"/>
      <c r="F201" s="238" t="s">
        <v>618</v>
      </c>
      <c r="G201" s="236"/>
      <c r="H201" s="239">
        <v>0.94499999999999995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200</v>
      </c>
      <c r="AU201" s="245" t="s">
        <v>82</v>
      </c>
      <c r="AV201" s="14" t="s">
        <v>82</v>
      </c>
      <c r="AW201" s="14" t="s">
        <v>4</v>
      </c>
      <c r="AX201" s="14" t="s">
        <v>80</v>
      </c>
      <c r="AY201" s="245" t="s">
        <v>188</v>
      </c>
    </row>
    <row r="202" s="2" customFormat="1" ht="24.15" customHeight="1">
      <c r="A202" s="40"/>
      <c r="B202" s="41"/>
      <c r="C202" s="206" t="s">
        <v>393</v>
      </c>
      <c r="D202" s="206" t="s">
        <v>191</v>
      </c>
      <c r="E202" s="207" t="s">
        <v>430</v>
      </c>
      <c r="F202" s="208" t="s">
        <v>431</v>
      </c>
      <c r="G202" s="209" t="s">
        <v>307</v>
      </c>
      <c r="H202" s="267"/>
      <c r="I202" s="211"/>
      <c r="J202" s="212">
        <f>ROUND(I202*H202,2)</f>
        <v>0</v>
      </c>
      <c r="K202" s="208" t="s">
        <v>749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124</v>
      </c>
      <c r="AT202" s="217" t="s">
        <v>191</v>
      </c>
      <c r="AU202" s="217" t="s">
        <v>82</v>
      </c>
      <c r="AY202" s="19" t="s">
        <v>188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124</v>
      </c>
      <c r="BM202" s="217" t="s">
        <v>1193</v>
      </c>
    </row>
    <row r="203" s="2" customFormat="1">
      <c r="A203" s="40"/>
      <c r="B203" s="41"/>
      <c r="C203" s="42"/>
      <c r="D203" s="219" t="s">
        <v>198</v>
      </c>
      <c r="E203" s="42"/>
      <c r="F203" s="220" t="s">
        <v>818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198</v>
      </c>
      <c r="AU203" s="19" t="s">
        <v>82</v>
      </c>
    </row>
    <row r="204" s="12" customFormat="1" ht="22.8" customHeight="1">
      <c r="A204" s="12"/>
      <c r="B204" s="190"/>
      <c r="C204" s="191"/>
      <c r="D204" s="192" t="s">
        <v>71</v>
      </c>
      <c r="E204" s="204" t="s">
        <v>434</v>
      </c>
      <c r="F204" s="204" t="s">
        <v>435</v>
      </c>
      <c r="G204" s="191"/>
      <c r="H204" s="191"/>
      <c r="I204" s="194"/>
      <c r="J204" s="205">
        <f>BK204</f>
        <v>0</v>
      </c>
      <c r="K204" s="191"/>
      <c r="L204" s="196"/>
      <c r="M204" s="197"/>
      <c r="N204" s="198"/>
      <c r="O204" s="198"/>
      <c r="P204" s="199">
        <f>SUM(P205:P214)</f>
        <v>0</v>
      </c>
      <c r="Q204" s="198"/>
      <c r="R204" s="199">
        <f>SUM(R205:R214)</f>
        <v>0.0003675000000000001</v>
      </c>
      <c r="S204" s="198"/>
      <c r="T204" s="200">
        <f>SUM(T205:T214)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82</v>
      </c>
      <c r="AT204" s="202" t="s">
        <v>71</v>
      </c>
      <c r="AU204" s="202" t="s">
        <v>80</v>
      </c>
      <c r="AY204" s="201" t="s">
        <v>188</v>
      </c>
      <c r="BK204" s="203">
        <f>SUM(BK205:BK214)</f>
        <v>0</v>
      </c>
    </row>
    <row r="205" s="2" customFormat="1" ht="16.5" customHeight="1">
      <c r="A205" s="40"/>
      <c r="B205" s="41"/>
      <c r="C205" s="206" t="s">
        <v>398</v>
      </c>
      <c r="D205" s="206" t="s">
        <v>191</v>
      </c>
      <c r="E205" s="207" t="s">
        <v>437</v>
      </c>
      <c r="F205" s="208" t="s">
        <v>438</v>
      </c>
      <c r="G205" s="209" t="s">
        <v>194</v>
      </c>
      <c r="H205" s="210">
        <v>1.2250000000000001</v>
      </c>
      <c r="I205" s="211"/>
      <c r="J205" s="212">
        <f>ROUND(I205*H205,2)</f>
        <v>0</v>
      </c>
      <c r="K205" s="208" t="s">
        <v>749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6.0000000000000002E-05</v>
      </c>
      <c r="R205" s="215">
        <f>Q205*H205</f>
        <v>7.3500000000000011E-05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124</v>
      </c>
      <c r="AT205" s="217" t="s">
        <v>191</v>
      </c>
      <c r="AU205" s="217" t="s">
        <v>82</v>
      </c>
      <c r="AY205" s="19" t="s">
        <v>188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124</v>
      </c>
      <c r="BM205" s="217" t="s">
        <v>1194</v>
      </c>
    </row>
    <row r="206" s="2" customFormat="1">
      <c r="A206" s="40"/>
      <c r="B206" s="41"/>
      <c r="C206" s="42"/>
      <c r="D206" s="219" t="s">
        <v>198</v>
      </c>
      <c r="E206" s="42"/>
      <c r="F206" s="220" t="s">
        <v>820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198</v>
      </c>
      <c r="AU206" s="19" t="s">
        <v>82</v>
      </c>
    </row>
    <row r="207" s="13" customFormat="1">
      <c r="A207" s="13"/>
      <c r="B207" s="224"/>
      <c r="C207" s="225"/>
      <c r="D207" s="226" t="s">
        <v>200</v>
      </c>
      <c r="E207" s="227" t="s">
        <v>19</v>
      </c>
      <c r="F207" s="228" t="s">
        <v>621</v>
      </c>
      <c r="G207" s="225"/>
      <c r="H207" s="227" t="s">
        <v>19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200</v>
      </c>
      <c r="AU207" s="234" t="s">
        <v>82</v>
      </c>
      <c r="AV207" s="13" t="s">
        <v>80</v>
      </c>
      <c r="AW207" s="13" t="s">
        <v>33</v>
      </c>
      <c r="AX207" s="13" t="s">
        <v>72</v>
      </c>
      <c r="AY207" s="234" t="s">
        <v>188</v>
      </c>
    </row>
    <row r="208" s="14" customFormat="1">
      <c r="A208" s="14"/>
      <c r="B208" s="235"/>
      <c r="C208" s="236"/>
      <c r="D208" s="226" t="s">
        <v>200</v>
      </c>
      <c r="E208" s="237" t="s">
        <v>19</v>
      </c>
      <c r="F208" s="238" t="s">
        <v>622</v>
      </c>
      <c r="G208" s="236"/>
      <c r="H208" s="239">
        <v>1.2250000000000001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200</v>
      </c>
      <c r="AU208" s="245" t="s">
        <v>82</v>
      </c>
      <c r="AV208" s="14" t="s">
        <v>82</v>
      </c>
      <c r="AW208" s="14" t="s">
        <v>33</v>
      </c>
      <c r="AX208" s="14" t="s">
        <v>80</v>
      </c>
      <c r="AY208" s="245" t="s">
        <v>188</v>
      </c>
    </row>
    <row r="209" s="2" customFormat="1" ht="16.5" customHeight="1">
      <c r="A209" s="40"/>
      <c r="B209" s="41"/>
      <c r="C209" s="206" t="s">
        <v>403</v>
      </c>
      <c r="D209" s="206" t="s">
        <v>191</v>
      </c>
      <c r="E209" s="207" t="s">
        <v>444</v>
      </c>
      <c r="F209" s="208" t="s">
        <v>445</v>
      </c>
      <c r="G209" s="209" t="s">
        <v>194</v>
      </c>
      <c r="H209" s="210">
        <v>1.2250000000000001</v>
      </c>
      <c r="I209" s="211"/>
      <c r="J209" s="212">
        <f>ROUND(I209*H209,2)</f>
        <v>0</v>
      </c>
      <c r="K209" s="208" t="s">
        <v>749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0.00012</v>
      </c>
      <c r="R209" s="215">
        <f>Q209*H209</f>
        <v>0.00014700000000000002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124</v>
      </c>
      <c r="AT209" s="217" t="s">
        <v>191</v>
      </c>
      <c r="AU209" s="217" t="s">
        <v>82</v>
      </c>
      <c r="AY209" s="19" t="s">
        <v>188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124</v>
      </c>
      <c r="BM209" s="217" t="s">
        <v>1195</v>
      </c>
    </row>
    <row r="210" s="2" customFormat="1">
      <c r="A210" s="40"/>
      <c r="B210" s="41"/>
      <c r="C210" s="42"/>
      <c r="D210" s="219" t="s">
        <v>198</v>
      </c>
      <c r="E210" s="42"/>
      <c r="F210" s="220" t="s">
        <v>822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198</v>
      </c>
      <c r="AU210" s="19" t="s">
        <v>82</v>
      </c>
    </row>
    <row r="211" s="2" customFormat="1" ht="16.5" customHeight="1">
      <c r="A211" s="40"/>
      <c r="B211" s="41"/>
      <c r="C211" s="206" t="s">
        <v>408</v>
      </c>
      <c r="D211" s="206" t="s">
        <v>191</v>
      </c>
      <c r="E211" s="207" t="s">
        <v>449</v>
      </c>
      <c r="F211" s="208" t="s">
        <v>450</v>
      </c>
      <c r="G211" s="209" t="s">
        <v>194</v>
      </c>
      <c r="H211" s="210">
        <v>1.2250000000000001</v>
      </c>
      <c r="I211" s="211"/>
      <c r="J211" s="212">
        <f>ROUND(I211*H211,2)</f>
        <v>0</v>
      </c>
      <c r="K211" s="208" t="s">
        <v>749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0.00012</v>
      </c>
      <c r="R211" s="215">
        <f>Q211*H211</f>
        <v>0.00014700000000000002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124</v>
      </c>
      <c r="AT211" s="217" t="s">
        <v>191</v>
      </c>
      <c r="AU211" s="217" t="s">
        <v>82</v>
      </c>
      <c r="AY211" s="19" t="s">
        <v>188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124</v>
      </c>
      <c r="BM211" s="217" t="s">
        <v>1196</v>
      </c>
    </row>
    <row r="212" s="2" customFormat="1">
      <c r="A212" s="40"/>
      <c r="B212" s="41"/>
      <c r="C212" s="42"/>
      <c r="D212" s="219" t="s">
        <v>198</v>
      </c>
      <c r="E212" s="42"/>
      <c r="F212" s="220" t="s">
        <v>824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198</v>
      </c>
      <c r="AU212" s="19" t="s">
        <v>82</v>
      </c>
    </row>
    <row r="213" s="2" customFormat="1" ht="16.5" customHeight="1">
      <c r="A213" s="40"/>
      <c r="B213" s="41"/>
      <c r="C213" s="206" t="s">
        <v>414</v>
      </c>
      <c r="D213" s="206" t="s">
        <v>191</v>
      </c>
      <c r="E213" s="207" t="s">
        <v>472</v>
      </c>
      <c r="F213" s="208" t="s">
        <v>473</v>
      </c>
      <c r="G213" s="209" t="s">
        <v>296</v>
      </c>
      <c r="H213" s="210">
        <v>2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124</v>
      </c>
      <c r="AT213" s="217" t="s">
        <v>191</v>
      </c>
      <c r="AU213" s="217" t="s">
        <v>82</v>
      </c>
      <c r="AY213" s="19" t="s">
        <v>188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124</v>
      </c>
      <c r="BM213" s="217" t="s">
        <v>1197</v>
      </c>
    </row>
    <row r="214" s="2" customFormat="1" ht="16.5" customHeight="1">
      <c r="A214" s="40"/>
      <c r="B214" s="41"/>
      <c r="C214" s="206" t="s">
        <v>419</v>
      </c>
      <c r="D214" s="206" t="s">
        <v>191</v>
      </c>
      <c r="E214" s="207" t="s">
        <v>476</v>
      </c>
      <c r="F214" s="208" t="s">
        <v>477</v>
      </c>
      <c r="G214" s="209" t="s">
        <v>478</v>
      </c>
      <c r="H214" s="210">
        <v>2</v>
      </c>
      <c r="I214" s="211"/>
      <c r="J214" s="212">
        <f>ROUND(I214*H214,2)</f>
        <v>0</v>
      </c>
      <c r="K214" s="208" t="s">
        <v>19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124</v>
      </c>
      <c r="AT214" s="217" t="s">
        <v>191</v>
      </c>
      <c r="AU214" s="217" t="s">
        <v>82</v>
      </c>
      <c r="AY214" s="19" t="s">
        <v>188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124</v>
      </c>
      <c r="BM214" s="217" t="s">
        <v>1198</v>
      </c>
    </row>
    <row r="215" s="12" customFormat="1" ht="22.8" customHeight="1">
      <c r="A215" s="12"/>
      <c r="B215" s="190"/>
      <c r="C215" s="191"/>
      <c r="D215" s="192" t="s">
        <v>71</v>
      </c>
      <c r="E215" s="204" t="s">
        <v>480</v>
      </c>
      <c r="F215" s="204" t="s">
        <v>481</v>
      </c>
      <c r="G215" s="191"/>
      <c r="H215" s="191"/>
      <c r="I215" s="194"/>
      <c r="J215" s="205">
        <f>BK215</f>
        <v>0</v>
      </c>
      <c r="K215" s="191"/>
      <c r="L215" s="196"/>
      <c r="M215" s="197"/>
      <c r="N215" s="198"/>
      <c r="O215" s="198"/>
      <c r="P215" s="199">
        <f>SUM(P216:P249)</f>
        <v>0</v>
      </c>
      <c r="Q215" s="198"/>
      <c r="R215" s="199">
        <f>SUM(R216:R249)</f>
        <v>0.12867528</v>
      </c>
      <c r="S215" s="198"/>
      <c r="T215" s="200">
        <f>SUM(T216:T249)</f>
        <v>0.0224409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1" t="s">
        <v>82</v>
      </c>
      <c r="AT215" s="202" t="s">
        <v>71</v>
      </c>
      <c r="AU215" s="202" t="s">
        <v>80</v>
      </c>
      <c r="AY215" s="201" t="s">
        <v>188</v>
      </c>
      <c r="BK215" s="203">
        <f>SUM(BK216:BK249)</f>
        <v>0</v>
      </c>
    </row>
    <row r="216" s="2" customFormat="1" ht="16.5" customHeight="1">
      <c r="A216" s="40"/>
      <c r="B216" s="41"/>
      <c r="C216" s="206" t="s">
        <v>424</v>
      </c>
      <c r="D216" s="206" t="s">
        <v>191</v>
      </c>
      <c r="E216" s="207" t="s">
        <v>483</v>
      </c>
      <c r="F216" s="208" t="s">
        <v>484</v>
      </c>
      <c r="G216" s="209" t="s">
        <v>194</v>
      </c>
      <c r="H216" s="210">
        <v>72.390000000000001</v>
      </c>
      <c r="I216" s="211"/>
      <c r="J216" s="212">
        <f>ROUND(I216*H216,2)</f>
        <v>0</v>
      </c>
      <c r="K216" s="208" t="s">
        <v>749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0.001</v>
      </c>
      <c r="R216" s="215">
        <f>Q216*H216</f>
        <v>0.072389999999999996</v>
      </c>
      <c r="S216" s="215">
        <v>0.00031</v>
      </c>
      <c r="T216" s="216">
        <f>S216*H216</f>
        <v>0.0224409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124</v>
      </c>
      <c r="AT216" s="217" t="s">
        <v>191</v>
      </c>
      <c r="AU216" s="217" t="s">
        <v>82</v>
      </c>
      <c r="AY216" s="19" t="s">
        <v>188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124</v>
      </c>
      <c r="BM216" s="217" t="s">
        <v>1199</v>
      </c>
    </row>
    <row r="217" s="2" customFormat="1">
      <c r="A217" s="40"/>
      <c r="B217" s="41"/>
      <c r="C217" s="42"/>
      <c r="D217" s="219" t="s">
        <v>198</v>
      </c>
      <c r="E217" s="42"/>
      <c r="F217" s="220" t="s">
        <v>833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198</v>
      </c>
      <c r="AU217" s="19" t="s">
        <v>82</v>
      </c>
    </row>
    <row r="218" s="13" customFormat="1">
      <c r="A218" s="13"/>
      <c r="B218" s="224"/>
      <c r="C218" s="225"/>
      <c r="D218" s="226" t="s">
        <v>200</v>
      </c>
      <c r="E218" s="227" t="s">
        <v>19</v>
      </c>
      <c r="F218" s="228" t="s">
        <v>913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200</v>
      </c>
      <c r="AU218" s="234" t="s">
        <v>82</v>
      </c>
      <c r="AV218" s="13" t="s">
        <v>80</v>
      </c>
      <c r="AW218" s="13" t="s">
        <v>33</v>
      </c>
      <c r="AX218" s="13" t="s">
        <v>72</v>
      </c>
      <c r="AY218" s="234" t="s">
        <v>188</v>
      </c>
    </row>
    <row r="219" s="14" customFormat="1">
      <c r="A219" s="14"/>
      <c r="B219" s="235"/>
      <c r="C219" s="236"/>
      <c r="D219" s="226" t="s">
        <v>200</v>
      </c>
      <c r="E219" s="237" t="s">
        <v>19</v>
      </c>
      <c r="F219" s="238" t="s">
        <v>1200</v>
      </c>
      <c r="G219" s="236"/>
      <c r="H219" s="239">
        <v>75.608000000000004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200</v>
      </c>
      <c r="AU219" s="245" t="s">
        <v>82</v>
      </c>
      <c r="AV219" s="14" t="s">
        <v>82</v>
      </c>
      <c r="AW219" s="14" t="s">
        <v>33</v>
      </c>
      <c r="AX219" s="14" t="s">
        <v>72</v>
      </c>
      <c r="AY219" s="245" t="s">
        <v>188</v>
      </c>
    </row>
    <row r="220" s="14" customFormat="1">
      <c r="A220" s="14"/>
      <c r="B220" s="235"/>
      <c r="C220" s="236"/>
      <c r="D220" s="226" t="s">
        <v>200</v>
      </c>
      <c r="E220" s="237" t="s">
        <v>19</v>
      </c>
      <c r="F220" s="238" t="s">
        <v>1201</v>
      </c>
      <c r="G220" s="236"/>
      <c r="H220" s="239">
        <v>-8.5139999999999993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200</v>
      </c>
      <c r="AU220" s="245" t="s">
        <v>82</v>
      </c>
      <c r="AV220" s="14" t="s">
        <v>82</v>
      </c>
      <c r="AW220" s="14" t="s">
        <v>33</v>
      </c>
      <c r="AX220" s="14" t="s">
        <v>72</v>
      </c>
      <c r="AY220" s="245" t="s">
        <v>188</v>
      </c>
    </row>
    <row r="221" s="14" customFormat="1">
      <c r="A221" s="14"/>
      <c r="B221" s="235"/>
      <c r="C221" s="236"/>
      <c r="D221" s="226" t="s">
        <v>200</v>
      </c>
      <c r="E221" s="237" t="s">
        <v>19</v>
      </c>
      <c r="F221" s="238" t="s">
        <v>1202</v>
      </c>
      <c r="G221" s="236"/>
      <c r="H221" s="239">
        <v>3.0419999999999998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200</v>
      </c>
      <c r="AU221" s="245" t="s">
        <v>82</v>
      </c>
      <c r="AV221" s="14" t="s">
        <v>82</v>
      </c>
      <c r="AW221" s="14" t="s">
        <v>33</v>
      </c>
      <c r="AX221" s="14" t="s">
        <v>72</v>
      </c>
      <c r="AY221" s="245" t="s">
        <v>188</v>
      </c>
    </row>
    <row r="222" s="14" customFormat="1">
      <c r="A222" s="14"/>
      <c r="B222" s="235"/>
      <c r="C222" s="236"/>
      <c r="D222" s="226" t="s">
        <v>200</v>
      </c>
      <c r="E222" s="237" t="s">
        <v>19</v>
      </c>
      <c r="F222" s="238" t="s">
        <v>1203</v>
      </c>
      <c r="G222" s="236"/>
      <c r="H222" s="239">
        <v>-1.8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200</v>
      </c>
      <c r="AU222" s="245" t="s">
        <v>82</v>
      </c>
      <c r="AV222" s="14" t="s">
        <v>82</v>
      </c>
      <c r="AW222" s="14" t="s">
        <v>33</v>
      </c>
      <c r="AX222" s="14" t="s">
        <v>72</v>
      </c>
      <c r="AY222" s="245" t="s">
        <v>188</v>
      </c>
    </row>
    <row r="223" s="14" customFormat="1">
      <c r="A223" s="14"/>
      <c r="B223" s="235"/>
      <c r="C223" s="236"/>
      <c r="D223" s="226" t="s">
        <v>200</v>
      </c>
      <c r="E223" s="237" t="s">
        <v>19</v>
      </c>
      <c r="F223" s="238" t="s">
        <v>1204</v>
      </c>
      <c r="G223" s="236"/>
      <c r="H223" s="239">
        <v>4.0540000000000003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200</v>
      </c>
      <c r="AU223" s="245" t="s">
        <v>82</v>
      </c>
      <c r="AV223" s="14" t="s">
        <v>82</v>
      </c>
      <c r="AW223" s="14" t="s">
        <v>33</v>
      </c>
      <c r="AX223" s="14" t="s">
        <v>72</v>
      </c>
      <c r="AY223" s="245" t="s">
        <v>188</v>
      </c>
    </row>
    <row r="224" s="15" customFormat="1">
      <c r="A224" s="15"/>
      <c r="B224" s="246"/>
      <c r="C224" s="247"/>
      <c r="D224" s="226" t="s">
        <v>200</v>
      </c>
      <c r="E224" s="248" t="s">
        <v>19</v>
      </c>
      <c r="F224" s="249" t="s">
        <v>206</v>
      </c>
      <c r="G224" s="247"/>
      <c r="H224" s="250">
        <v>72.390000000000015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200</v>
      </c>
      <c r="AU224" s="256" t="s">
        <v>82</v>
      </c>
      <c r="AV224" s="15" t="s">
        <v>196</v>
      </c>
      <c r="AW224" s="15" t="s">
        <v>33</v>
      </c>
      <c r="AX224" s="15" t="s">
        <v>80</v>
      </c>
      <c r="AY224" s="256" t="s">
        <v>188</v>
      </c>
    </row>
    <row r="225" s="2" customFormat="1" ht="16.5" customHeight="1">
      <c r="A225" s="40"/>
      <c r="B225" s="41"/>
      <c r="C225" s="206" t="s">
        <v>429</v>
      </c>
      <c r="D225" s="206" t="s">
        <v>191</v>
      </c>
      <c r="E225" s="207" t="s">
        <v>493</v>
      </c>
      <c r="F225" s="208" t="s">
        <v>494</v>
      </c>
      <c r="G225" s="209" t="s">
        <v>194</v>
      </c>
      <c r="H225" s="210">
        <v>117.261</v>
      </c>
      <c r="I225" s="211"/>
      <c r="J225" s="212">
        <f>ROUND(I225*H225,2)</f>
        <v>0</v>
      </c>
      <c r="K225" s="208" t="s">
        <v>749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124</v>
      </c>
      <c r="AT225" s="217" t="s">
        <v>191</v>
      </c>
      <c r="AU225" s="217" t="s">
        <v>82</v>
      </c>
      <c r="AY225" s="19" t="s">
        <v>188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124</v>
      </c>
      <c r="BM225" s="217" t="s">
        <v>1205</v>
      </c>
    </row>
    <row r="226" s="2" customFormat="1">
      <c r="A226" s="40"/>
      <c r="B226" s="41"/>
      <c r="C226" s="42"/>
      <c r="D226" s="219" t="s">
        <v>198</v>
      </c>
      <c r="E226" s="42"/>
      <c r="F226" s="220" t="s">
        <v>837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198</v>
      </c>
      <c r="AU226" s="19" t="s">
        <v>82</v>
      </c>
    </row>
    <row r="227" s="13" customFormat="1">
      <c r="A227" s="13"/>
      <c r="B227" s="224"/>
      <c r="C227" s="225"/>
      <c r="D227" s="226" t="s">
        <v>200</v>
      </c>
      <c r="E227" s="227" t="s">
        <v>19</v>
      </c>
      <c r="F227" s="228" t="s">
        <v>497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200</v>
      </c>
      <c r="AU227" s="234" t="s">
        <v>82</v>
      </c>
      <c r="AV227" s="13" t="s">
        <v>80</v>
      </c>
      <c r="AW227" s="13" t="s">
        <v>33</v>
      </c>
      <c r="AX227" s="13" t="s">
        <v>72</v>
      </c>
      <c r="AY227" s="234" t="s">
        <v>188</v>
      </c>
    </row>
    <row r="228" s="14" customFormat="1">
      <c r="A228" s="14"/>
      <c r="B228" s="235"/>
      <c r="C228" s="236"/>
      <c r="D228" s="226" t="s">
        <v>200</v>
      </c>
      <c r="E228" s="237" t="s">
        <v>19</v>
      </c>
      <c r="F228" s="238" t="s">
        <v>1206</v>
      </c>
      <c r="G228" s="236"/>
      <c r="H228" s="239">
        <v>80.433000000000007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200</v>
      </c>
      <c r="AU228" s="245" t="s">
        <v>82</v>
      </c>
      <c r="AV228" s="14" t="s">
        <v>82</v>
      </c>
      <c r="AW228" s="14" t="s">
        <v>33</v>
      </c>
      <c r="AX228" s="14" t="s">
        <v>72</v>
      </c>
      <c r="AY228" s="245" t="s">
        <v>188</v>
      </c>
    </row>
    <row r="229" s="13" customFormat="1">
      <c r="A229" s="13"/>
      <c r="B229" s="224"/>
      <c r="C229" s="225"/>
      <c r="D229" s="226" t="s">
        <v>200</v>
      </c>
      <c r="E229" s="227" t="s">
        <v>19</v>
      </c>
      <c r="F229" s="228" t="s">
        <v>499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200</v>
      </c>
      <c r="AU229" s="234" t="s">
        <v>82</v>
      </c>
      <c r="AV229" s="13" t="s">
        <v>80</v>
      </c>
      <c r="AW229" s="13" t="s">
        <v>33</v>
      </c>
      <c r="AX229" s="13" t="s">
        <v>72</v>
      </c>
      <c r="AY229" s="234" t="s">
        <v>188</v>
      </c>
    </row>
    <row r="230" s="14" customFormat="1">
      <c r="A230" s="14"/>
      <c r="B230" s="235"/>
      <c r="C230" s="236"/>
      <c r="D230" s="226" t="s">
        <v>200</v>
      </c>
      <c r="E230" s="237" t="s">
        <v>19</v>
      </c>
      <c r="F230" s="238" t="s">
        <v>1207</v>
      </c>
      <c r="G230" s="236"/>
      <c r="H230" s="239">
        <v>36.828000000000003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200</v>
      </c>
      <c r="AU230" s="245" t="s">
        <v>82</v>
      </c>
      <c r="AV230" s="14" t="s">
        <v>82</v>
      </c>
      <c r="AW230" s="14" t="s">
        <v>33</v>
      </c>
      <c r="AX230" s="14" t="s">
        <v>72</v>
      </c>
      <c r="AY230" s="245" t="s">
        <v>188</v>
      </c>
    </row>
    <row r="231" s="15" customFormat="1">
      <c r="A231" s="15"/>
      <c r="B231" s="246"/>
      <c r="C231" s="247"/>
      <c r="D231" s="226" t="s">
        <v>200</v>
      </c>
      <c r="E231" s="248" t="s">
        <v>19</v>
      </c>
      <c r="F231" s="249" t="s">
        <v>206</v>
      </c>
      <c r="G231" s="247"/>
      <c r="H231" s="250">
        <v>117.26100000000001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200</v>
      </c>
      <c r="AU231" s="256" t="s">
        <v>82</v>
      </c>
      <c r="AV231" s="15" t="s">
        <v>196</v>
      </c>
      <c r="AW231" s="15" t="s">
        <v>33</v>
      </c>
      <c r="AX231" s="15" t="s">
        <v>80</v>
      </c>
      <c r="AY231" s="256" t="s">
        <v>188</v>
      </c>
    </row>
    <row r="232" s="2" customFormat="1" ht="24.15" customHeight="1">
      <c r="A232" s="40"/>
      <c r="B232" s="41"/>
      <c r="C232" s="206" t="s">
        <v>436</v>
      </c>
      <c r="D232" s="206" t="s">
        <v>191</v>
      </c>
      <c r="E232" s="207" t="s">
        <v>502</v>
      </c>
      <c r="F232" s="208" t="s">
        <v>503</v>
      </c>
      <c r="G232" s="209" t="s">
        <v>357</v>
      </c>
      <c r="H232" s="210">
        <v>26.52</v>
      </c>
      <c r="I232" s="211"/>
      <c r="J232" s="212">
        <f>ROUND(I232*H232,2)</f>
        <v>0</v>
      </c>
      <c r="K232" s="208" t="s">
        <v>749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124</v>
      </c>
      <c r="AT232" s="217" t="s">
        <v>191</v>
      </c>
      <c r="AU232" s="217" t="s">
        <v>82</v>
      </c>
      <c r="AY232" s="19" t="s">
        <v>188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124</v>
      </c>
      <c r="BM232" s="217" t="s">
        <v>1208</v>
      </c>
    </row>
    <row r="233" s="2" customFormat="1">
      <c r="A233" s="40"/>
      <c r="B233" s="41"/>
      <c r="C233" s="42"/>
      <c r="D233" s="219" t="s">
        <v>198</v>
      </c>
      <c r="E233" s="42"/>
      <c r="F233" s="220" t="s">
        <v>841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198</v>
      </c>
      <c r="AU233" s="19" t="s">
        <v>82</v>
      </c>
    </row>
    <row r="234" s="13" customFormat="1">
      <c r="A234" s="13"/>
      <c r="B234" s="224"/>
      <c r="C234" s="225"/>
      <c r="D234" s="226" t="s">
        <v>200</v>
      </c>
      <c r="E234" s="227" t="s">
        <v>19</v>
      </c>
      <c r="F234" s="228" t="s">
        <v>921</v>
      </c>
      <c r="G234" s="225"/>
      <c r="H234" s="227" t="s">
        <v>19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200</v>
      </c>
      <c r="AU234" s="234" t="s">
        <v>82</v>
      </c>
      <c r="AV234" s="13" t="s">
        <v>80</v>
      </c>
      <c r="AW234" s="13" t="s">
        <v>33</v>
      </c>
      <c r="AX234" s="13" t="s">
        <v>72</v>
      </c>
      <c r="AY234" s="234" t="s">
        <v>188</v>
      </c>
    </row>
    <row r="235" s="14" customFormat="1">
      <c r="A235" s="14"/>
      <c r="B235" s="235"/>
      <c r="C235" s="236"/>
      <c r="D235" s="226" t="s">
        <v>200</v>
      </c>
      <c r="E235" s="237" t="s">
        <v>19</v>
      </c>
      <c r="F235" s="238" t="s">
        <v>1209</v>
      </c>
      <c r="G235" s="236"/>
      <c r="H235" s="239">
        <v>26.52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200</v>
      </c>
      <c r="AU235" s="245" t="s">
        <v>82</v>
      </c>
      <c r="AV235" s="14" t="s">
        <v>82</v>
      </c>
      <c r="AW235" s="14" t="s">
        <v>33</v>
      </c>
      <c r="AX235" s="14" t="s">
        <v>80</v>
      </c>
      <c r="AY235" s="245" t="s">
        <v>188</v>
      </c>
    </row>
    <row r="236" s="2" customFormat="1" ht="16.5" customHeight="1">
      <c r="A236" s="40"/>
      <c r="B236" s="41"/>
      <c r="C236" s="257" t="s">
        <v>443</v>
      </c>
      <c r="D236" s="257" t="s">
        <v>300</v>
      </c>
      <c r="E236" s="258" t="s">
        <v>511</v>
      </c>
      <c r="F236" s="259" t="s">
        <v>512</v>
      </c>
      <c r="G236" s="260" t="s">
        <v>357</v>
      </c>
      <c r="H236" s="261">
        <v>31.824000000000002</v>
      </c>
      <c r="I236" s="262"/>
      <c r="J236" s="263">
        <f>ROUND(I236*H236,2)</f>
        <v>0</v>
      </c>
      <c r="K236" s="259" t="s">
        <v>749</v>
      </c>
      <c r="L236" s="264"/>
      <c r="M236" s="265" t="s">
        <v>19</v>
      </c>
      <c r="N236" s="266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303</v>
      </c>
      <c r="AT236" s="217" t="s">
        <v>300</v>
      </c>
      <c r="AU236" s="217" t="s">
        <v>82</v>
      </c>
      <c r="AY236" s="19" t="s">
        <v>188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124</v>
      </c>
      <c r="BM236" s="217" t="s">
        <v>1210</v>
      </c>
    </row>
    <row r="237" s="14" customFormat="1">
      <c r="A237" s="14"/>
      <c r="B237" s="235"/>
      <c r="C237" s="236"/>
      <c r="D237" s="226" t="s">
        <v>200</v>
      </c>
      <c r="E237" s="236"/>
      <c r="F237" s="238" t="s">
        <v>1211</v>
      </c>
      <c r="G237" s="236"/>
      <c r="H237" s="239">
        <v>31.824000000000002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200</v>
      </c>
      <c r="AU237" s="245" t="s">
        <v>82</v>
      </c>
      <c r="AV237" s="14" t="s">
        <v>82</v>
      </c>
      <c r="AW237" s="14" t="s">
        <v>4</v>
      </c>
      <c r="AX237" s="14" t="s">
        <v>80</v>
      </c>
      <c r="AY237" s="245" t="s">
        <v>188</v>
      </c>
    </row>
    <row r="238" s="2" customFormat="1" ht="24.15" customHeight="1">
      <c r="A238" s="40"/>
      <c r="B238" s="41"/>
      <c r="C238" s="206" t="s">
        <v>448</v>
      </c>
      <c r="D238" s="206" t="s">
        <v>191</v>
      </c>
      <c r="E238" s="207" t="s">
        <v>516</v>
      </c>
      <c r="F238" s="208" t="s">
        <v>517</v>
      </c>
      <c r="G238" s="209" t="s">
        <v>194</v>
      </c>
      <c r="H238" s="210">
        <v>9.7609999999999992</v>
      </c>
      <c r="I238" s="211"/>
      <c r="J238" s="212">
        <f>ROUND(I238*H238,2)</f>
        <v>0</v>
      </c>
      <c r="K238" s="208" t="s">
        <v>749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124</v>
      </c>
      <c r="AT238" s="217" t="s">
        <v>191</v>
      </c>
      <c r="AU238" s="217" t="s">
        <v>82</v>
      </c>
      <c r="AY238" s="19" t="s">
        <v>188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124</v>
      </c>
      <c r="BM238" s="217" t="s">
        <v>1212</v>
      </c>
    </row>
    <row r="239" s="2" customFormat="1">
      <c r="A239" s="40"/>
      <c r="B239" s="41"/>
      <c r="C239" s="42"/>
      <c r="D239" s="219" t="s">
        <v>198</v>
      </c>
      <c r="E239" s="42"/>
      <c r="F239" s="220" t="s">
        <v>844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198</v>
      </c>
      <c r="AU239" s="19" t="s">
        <v>82</v>
      </c>
    </row>
    <row r="240" s="13" customFormat="1">
      <c r="A240" s="13"/>
      <c r="B240" s="224"/>
      <c r="C240" s="225"/>
      <c r="D240" s="226" t="s">
        <v>200</v>
      </c>
      <c r="E240" s="227" t="s">
        <v>19</v>
      </c>
      <c r="F240" s="228" t="s">
        <v>921</v>
      </c>
      <c r="G240" s="225"/>
      <c r="H240" s="227" t="s">
        <v>19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200</v>
      </c>
      <c r="AU240" s="234" t="s">
        <v>82</v>
      </c>
      <c r="AV240" s="13" t="s">
        <v>80</v>
      </c>
      <c r="AW240" s="13" t="s">
        <v>33</v>
      </c>
      <c r="AX240" s="13" t="s">
        <v>72</v>
      </c>
      <c r="AY240" s="234" t="s">
        <v>188</v>
      </c>
    </row>
    <row r="241" s="14" customFormat="1">
      <c r="A241" s="14"/>
      <c r="B241" s="235"/>
      <c r="C241" s="236"/>
      <c r="D241" s="226" t="s">
        <v>200</v>
      </c>
      <c r="E241" s="237" t="s">
        <v>19</v>
      </c>
      <c r="F241" s="238" t="s">
        <v>1213</v>
      </c>
      <c r="G241" s="236"/>
      <c r="H241" s="239">
        <v>9.7609999999999992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200</v>
      </c>
      <c r="AU241" s="245" t="s">
        <v>82</v>
      </c>
      <c r="AV241" s="14" t="s">
        <v>82</v>
      </c>
      <c r="AW241" s="14" t="s">
        <v>33</v>
      </c>
      <c r="AX241" s="14" t="s">
        <v>80</v>
      </c>
      <c r="AY241" s="245" t="s">
        <v>188</v>
      </c>
    </row>
    <row r="242" s="2" customFormat="1" ht="16.5" customHeight="1">
      <c r="A242" s="40"/>
      <c r="B242" s="41"/>
      <c r="C242" s="257" t="s">
        <v>453</v>
      </c>
      <c r="D242" s="257" t="s">
        <v>300</v>
      </c>
      <c r="E242" s="258" t="s">
        <v>523</v>
      </c>
      <c r="F242" s="259" t="s">
        <v>524</v>
      </c>
      <c r="G242" s="260" t="s">
        <v>194</v>
      </c>
      <c r="H242" s="261">
        <v>11.712999999999999</v>
      </c>
      <c r="I242" s="262"/>
      <c r="J242" s="263">
        <f>ROUND(I242*H242,2)</f>
        <v>0</v>
      </c>
      <c r="K242" s="259" t="s">
        <v>749</v>
      </c>
      <c r="L242" s="264"/>
      <c r="M242" s="265" t="s">
        <v>19</v>
      </c>
      <c r="N242" s="266" t="s">
        <v>43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303</v>
      </c>
      <c r="AT242" s="217" t="s">
        <v>300</v>
      </c>
      <c r="AU242" s="217" t="s">
        <v>82</v>
      </c>
      <c r="AY242" s="19" t="s">
        <v>188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124</v>
      </c>
      <c r="BM242" s="217" t="s">
        <v>1214</v>
      </c>
    </row>
    <row r="243" s="14" customFormat="1">
      <c r="A243" s="14"/>
      <c r="B243" s="235"/>
      <c r="C243" s="236"/>
      <c r="D243" s="226" t="s">
        <v>200</v>
      </c>
      <c r="E243" s="236"/>
      <c r="F243" s="238" t="s">
        <v>1215</v>
      </c>
      <c r="G243" s="236"/>
      <c r="H243" s="239">
        <v>11.712999999999999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200</v>
      </c>
      <c r="AU243" s="245" t="s">
        <v>82</v>
      </c>
      <c r="AV243" s="14" t="s">
        <v>82</v>
      </c>
      <c r="AW243" s="14" t="s">
        <v>4</v>
      </c>
      <c r="AX243" s="14" t="s">
        <v>80</v>
      </c>
      <c r="AY243" s="245" t="s">
        <v>188</v>
      </c>
    </row>
    <row r="244" s="2" customFormat="1" ht="16.5" customHeight="1">
      <c r="A244" s="40"/>
      <c r="B244" s="41"/>
      <c r="C244" s="206" t="s">
        <v>461</v>
      </c>
      <c r="D244" s="206" t="s">
        <v>191</v>
      </c>
      <c r="E244" s="207" t="s">
        <v>528</v>
      </c>
      <c r="F244" s="208" t="s">
        <v>529</v>
      </c>
      <c r="G244" s="209" t="s">
        <v>194</v>
      </c>
      <c r="H244" s="210">
        <v>117.261</v>
      </c>
      <c r="I244" s="211"/>
      <c r="J244" s="212">
        <f>ROUND(I244*H244,2)</f>
        <v>0</v>
      </c>
      <c r="K244" s="208" t="s">
        <v>749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0.00020000000000000001</v>
      </c>
      <c r="R244" s="215">
        <f>Q244*H244</f>
        <v>0.023452199999999999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124</v>
      </c>
      <c r="AT244" s="217" t="s">
        <v>191</v>
      </c>
      <c r="AU244" s="217" t="s">
        <v>82</v>
      </c>
      <c r="AY244" s="19" t="s">
        <v>188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124</v>
      </c>
      <c r="BM244" s="217" t="s">
        <v>1216</v>
      </c>
    </row>
    <row r="245" s="2" customFormat="1">
      <c r="A245" s="40"/>
      <c r="B245" s="41"/>
      <c r="C245" s="42"/>
      <c r="D245" s="219" t="s">
        <v>198</v>
      </c>
      <c r="E245" s="42"/>
      <c r="F245" s="220" t="s">
        <v>847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198</v>
      </c>
      <c r="AU245" s="19" t="s">
        <v>82</v>
      </c>
    </row>
    <row r="246" s="2" customFormat="1" ht="24.15" customHeight="1">
      <c r="A246" s="40"/>
      <c r="B246" s="41"/>
      <c r="C246" s="206" t="s">
        <v>467</v>
      </c>
      <c r="D246" s="206" t="s">
        <v>191</v>
      </c>
      <c r="E246" s="207" t="s">
        <v>533</v>
      </c>
      <c r="F246" s="208" t="s">
        <v>534</v>
      </c>
      <c r="G246" s="209" t="s">
        <v>194</v>
      </c>
      <c r="H246" s="210">
        <v>117.261</v>
      </c>
      <c r="I246" s="211"/>
      <c r="J246" s="212">
        <f>ROUND(I246*H246,2)</f>
        <v>0</v>
      </c>
      <c r="K246" s="208" t="s">
        <v>749</v>
      </c>
      <c r="L246" s="46"/>
      <c r="M246" s="213" t="s">
        <v>19</v>
      </c>
      <c r="N246" s="214" t="s">
        <v>43</v>
      </c>
      <c r="O246" s="86"/>
      <c r="P246" s="215">
        <f>O246*H246</f>
        <v>0</v>
      </c>
      <c r="Q246" s="215">
        <v>0.00025999999999999998</v>
      </c>
      <c r="R246" s="215">
        <f>Q246*H246</f>
        <v>0.030487859999999995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124</v>
      </c>
      <c r="AT246" s="217" t="s">
        <v>191</v>
      </c>
      <c r="AU246" s="217" t="s">
        <v>82</v>
      </c>
      <c r="AY246" s="19" t="s">
        <v>188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124</v>
      </c>
      <c r="BM246" s="217" t="s">
        <v>1217</v>
      </c>
    </row>
    <row r="247" s="2" customFormat="1">
      <c r="A247" s="40"/>
      <c r="B247" s="41"/>
      <c r="C247" s="42"/>
      <c r="D247" s="219" t="s">
        <v>198</v>
      </c>
      <c r="E247" s="42"/>
      <c r="F247" s="220" t="s">
        <v>849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198</v>
      </c>
      <c r="AU247" s="19" t="s">
        <v>82</v>
      </c>
    </row>
    <row r="248" s="2" customFormat="1" ht="24.15" customHeight="1">
      <c r="A248" s="40"/>
      <c r="B248" s="41"/>
      <c r="C248" s="206" t="s">
        <v>471</v>
      </c>
      <c r="D248" s="206" t="s">
        <v>191</v>
      </c>
      <c r="E248" s="207" t="s">
        <v>538</v>
      </c>
      <c r="F248" s="208" t="s">
        <v>539</v>
      </c>
      <c r="G248" s="209" t="s">
        <v>194</v>
      </c>
      <c r="H248" s="210">
        <v>117.261</v>
      </c>
      <c r="I248" s="211"/>
      <c r="J248" s="212">
        <f>ROUND(I248*H248,2)</f>
        <v>0</v>
      </c>
      <c r="K248" s="208" t="s">
        <v>749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2.0000000000000002E-05</v>
      </c>
      <c r="R248" s="215">
        <f>Q248*H248</f>
        <v>0.0023452200000000003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124</v>
      </c>
      <c r="AT248" s="217" t="s">
        <v>191</v>
      </c>
      <c r="AU248" s="217" t="s">
        <v>82</v>
      </c>
      <c r="AY248" s="19" t="s">
        <v>188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124</v>
      </c>
      <c r="BM248" s="217" t="s">
        <v>1218</v>
      </c>
    </row>
    <row r="249" s="2" customFormat="1">
      <c r="A249" s="40"/>
      <c r="B249" s="41"/>
      <c r="C249" s="42"/>
      <c r="D249" s="219" t="s">
        <v>198</v>
      </c>
      <c r="E249" s="42"/>
      <c r="F249" s="220" t="s">
        <v>851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198</v>
      </c>
      <c r="AU249" s="19" t="s">
        <v>82</v>
      </c>
    </row>
    <row r="250" s="12" customFormat="1" ht="25.92" customHeight="1">
      <c r="A250" s="12"/>
      <c r="B250" s="190"/>
      <c r="C250" s="191"/>
      <c r="D250" s="192" t="s">
        <v>71</v>
      </c>
      <c r="E250" s="193" t="s">
        <v>542</v>
      </c>
      <c r="F250" s="193" t="s">
        <v>543</v>
      </c>
      <c r="G250" s="191"/>
      <c r="H250" s="191"/>
      <c r="I250" s="194"/>
      <c r="J250" s="195">
        <f>BK250</f>
        <v>0</v>
      </c>
      <c r="K250" s="191"/>
      <c r="L250" s="196"/>
      <c r="M250" s="197"/>
      <c r="N250" s="198"/>
      <c r="O250" s="198"/>
      <c r="P250" s="199">
        <f>P251</f>
        <v>0</v>
      </c>
      <c r="Q250" s="198"/>
      <c r="R250" s="199">
        <f>R251</f>
        <v>0</v>
      </c>
      <c r="S250" s="198"/>
      <c r="T250" s="200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231</v>
      </c>
      <c r="AT250" s="202" t="s">
        <v>71</v>
      </c>
      <c r="AU250" s="202" t="s">
        <v>72</v>
      </c>
      <c r="AY250" s="201" t="s">
        <v>188</v>
      </c>
      <c r="BK250" s="203">
        <f>BK251</f>
        <v>0</v>
      </c>
    </row>
    <row r="251" s="12" customFormat="1" ht="22.8" customHeight="1">
      <c r="A251" s="12"/>
      <c r="B251" s="190"/>
      <c r="C251" s="191"/>
      <c r="D251" s="192" t="s">
        <v>71</v>
      </c>
      <c r="E251" s="204" t="s">
        <v>544</v>
      </c>
      <c r="F251" s="204" t="s">
        <v>545</v>
      </c>
      <c r="G251" s="191"/>
      <c r="H251" s="191"/>
      <c r="I251" s="194"/>
      <c r="J251" s="205">
        <f>BK251</f>
        <v>0</v>
      </c>
      <c r="K251" s="191"/>
      <c r="L251" s="196"/>
      <c r="M251" s="197"/>
      <c r="N251" s="198"/>
      <c r="O251" s="198"/>
      <c r="P251" s="199">
        <f>SUM(P252:P254)</f>
        <v>0</v>
      </c>
      <c r="Q251" s="198"/>
      <c r="R251" s="199">
        <f>SUM(R252:R254)</f>
        <v>0</v>
      </c>
      <c r="S251" s="198"/>
      <c r="T251" s="200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1" t="s">
        <v>231</v>
      </c>
      <c r="AT251" s="202" t="s">
        <v>71</v>
      </c>
      <c r="AU251" s="202" t="s">
        <v>80</v>
      </c>
      <c r="AY251" s="201" t="s">
        <v>188</v>
      </c>
      <c r="BK251" s="203">
        <f>SUM(BK252:BK254)</f>
        <v>0</v>
      </c>
    </row>
    <row r="252" s="2" customFormat="1" ht="16.5" customHeight="1">
      <c r="A252" s="40"/>
      <c r="B252" s="41"/>
      <c r="C252" s="206" t="s">
        <v>475</v>
      </c>
      <c r="D252" s="206" t="s">
        <v>191</v>
      </c>
      <c r="E252" s="207" t="s">
        <v>650</v>
      </c>
      <c r="F252" s="208" t="s">
        <v>932</v>
      </c>
      <c r="G252" s="209" t="s">
        <v>478</v>
      </c>
      <c r="H252" s="210">
        <v>1</v>
      </c>
      <c r="I252" s="211"/>
      <c r="J252" s="212">
        <f>ROUND(I252*H252,2)</f>
        <v>0</v>
      </c>
      <c r="K252" s="208" t="s">
        <v>19</v>
      </c>
      <c r="L252" s="46"/>
      <c r="M252" s="213" t="s">
        <v>19</v>
      </c>
      <c r="N252" s="214" t="s">
        <v>43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196</v>
      </c>
      <c r="AT252" s="217" t="s">
        <v>191</v>
      </c>
      <c r="AU252" s="217" t="s">
        <v>82</v>
      </c>
      <c r="AY252" s="19" t="s">
        <v>188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80</v>
      </c>
      <c r="BK252" s="218">
        <f>ROUND(I252*H252,2)</f>
        <v>0</v>
      </c>
      <c r="BL252" s="19" t="s">
        <v>196</v>
      </c>
      <c r="BM252" s="217" t="s">
        <v>1219</v>
      </c>
    </row>
    <row r="253" s="2" customFormat="1" ht="16.5" customHeight="1">
      <c r="A253" s="40"/>
      <c r="B253" s="41"/>
      <c r="C253" s="206" t="s">
        <v>482</v>
      </c>
      <c r="D253" s="206" t="s">
        <v>191</v>
      </c>
      <c r="E253" s="207" t="s">
        <v>653</v>
      </c>
      <c r="F253" s="208" t="s">
        <v>934</v>
      </c>
      <c r="G253" s="209" t="s">
        <v>478</v>
      </c>
      <c r="H253" s="210">
        <v>1</v>
      </c>
      <c r="I253" s="211"/>
      <c r="J253" s="212">
        <f>ROUND(I253*H253,2)</f>
        <v>0</v>
      </c>
      <c r="K253" s="208" t="s">
        <v>19</v>
      </c>
      <c r="L253" s="46"/>
      <c r="M253" s="213" t="s">
        <v>19</v>
      </c>
      <c r="N253" s="214" t="s">
        <v>43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196</v>
      </c>
      <c r="AT253" s="217" t="s">
        <v>191</v>
      </c>
      <c r="AU253" s="217" t="s">
        <v>82</v>
      </c>
      <c r="AY253" s="19" t="s">
        <v>188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80</v>
      </c>
      <c r="BK253" s="218">
        <f>ROUND(I253*H253,2)</f>
        <v>0</v>
      </c>
      <c r="BL253" s="19" t="s">
        <v>196</v>
      </c>
      <c r="BM253" s="217" t="s">
        <v>1220</v>
      </c>
    </row>
    <row r="254" s="2" customFormat="1" ht="21.75" customHeight="1">
      <c r="A254" s="40"/>
      <c r="B254" s="41"/>
      <c r="C254" s="206" t="s">
        <v>492</v>
      </c>
      <c r="D254" s="206" t="s">
        <v>191</v>
      </c>
      <c r="E254" s="207" t="s">
        <v>547</v>
      </c>
      <c r="F254" s="208" t="s">
        <v>548</v>
      </c>
      <c r="G254" s="209" t="s">
        <v>478</v>
      </c>
      <c r="H254" s="210">
        <v>1</v>
      </c>
      <c r="I254" s="211"/>
      <c r="J254" s="212">
        <f>ROUND(I254*H254,2)</f>
        <v>0</v>
      </c>
      <c r="K254" s="208" t="s">
        <v>19</v>
      </c>
      <c r="L254" s="46"/>
      <c r="M254" s="268" t="s">
        <v>19</v>
      </c>
      <c r="N254" s="269" t="s">
        <v>43</v>
      </c>
      <c r="O254" s="270"/>
      <c r="P254" s="271">
        <f>O254*H254</f>
        <v>0</v>
      </c>
      <c r="Q254" s="271">
        <v>0</v>
      </c>
      <c r="R254" s="271">
        <f>Q254*H254</f>
        <v>0</v>
      </c>
      <c r="S254" s="271">
        <v>0</v>
      </c>
      <c r="T254" s="272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196</v>
      </c>
      <c r="AT254" s="217" t="s">
        <v>191</v>
      </c>
      <c r="AU254" s="217" t="s">
        <v>82</v>
      </c>
      <c r="AY254" s="19" t="s">
        <v>188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80</v>
      </c>
      <c r="BK254" s="218">
        <f>ROUND(I254*H254,2)</f>
        <v>0</v>
      </c>
      <c r="BL254" s="19" t="s">
        <v>196</v>
      </c>
      <c r="BM254" s="217" t="s">
        <v>1221</v>
      </c>
    </row>
    <row r="255" s="2" customFormat="1" ht="6.96" customHeight="1">
      <c r="A255" s="40"/>
      <c r="B255" s="61"/>
      <c r="C255" s="62"/>
      <c r="D255" s="62"/>
      <c r="E255" s="62"/>
      <c r="F255" s="62"/>
      <c r="G255" s="62"/>
      <c r="H255" s="62"/>
      <c r="I255" s="62"/>
      <c r="J255" s="62"/>
      <c r="K255" s="62"/>
      <c r="L255" s="46"/>
      <c r="M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</sheetData>
  <sheetProtection sheet="1" autoFilter="0" formatColumns="0" formatRows="0" objects="1" scenarios="1" spinCount="100000" saltValue="qfSQ7yg3eH1/5YWW+8WsfCYy1nwuz/TlifvX2KzRlVqzeckaQGchJdmeKY5VCEZsSKEc1gQZBPDC0XC9DSLgDg==" hashValue="MyKwWzzxffSBu99MIoM/zvPAZk8YzZTa1xT2KdvaExFJFJ+Wp2oeqjiyrUOX2CjsHLmgKAbKtkAZs2jsD5/kag==" algorithmName="SHA-512" password="80EB"/>
  <autoFilter ref="C91:K25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612325411"/>
    <hyperlink ref="F105" r:id="rId2" display="https://podminky.urs.cz/item/CS_URS_2024_01/612131121"/>
    <hyperlink ref="F109" r:id="rId3" display="https://podminky.urs.cz/item/CS_URS_2024_01/612311131"/>
    <hyperlink ref="F112" r:id="rId4" display="https://podminky.urs.cz/item/CS_URS_2022_01/978013121"/>
    <hyperlink ref="F121" r:id="rId5" display="https://podminky.urs.cz/item/CS_URS_2022_01/949101111"/>
    <hyperlink ref="F127" r:id="rId6" display="https://podminky.urs.cz/item/CS_URS_2022_01/952901111"/>
    <hyperlink ref="F131" r:id="rId7" display="https://podminky.urs.cz/item/CS_URS_2022_01/997002611"/>
    <hyperlink ref="F133" r:id="rId8" display="https://podminky.urs.cz/item/CS_URS_2022_01/997013212"/>
    <hyperlink ref="F135" r:id="rId9" display="https://podminky.urs.cz/item/CS_URS_2022_01/997013501"/>
    <hyperlink ref="F137" r:id="rId10" display="https://podminky.urs.cz/item/CS_URS_2022_01/997013509"/>
    <hyperlink ref="F140" r:id="rId11" display="https://podminky.urs.cz/item/CS_URS_2022_01/997013631"/>
    <hyperlink ref="F143" r:id="rId12" display="https://podminky.urs.cz/item/CS_URS_2022_01/998018002"/>
    <hyperlink ref="F147" r:id="rId13" display="https://podminky.urs.cz/item/CS_URS_2022_01/763131411"/>
    <hyperlink ref="F151" r:id="rId14" display="https://podminky.urs.cz/item/CS_URS_2022_01/998763402"/>
    <hyperlink ref="F155" r:id="rId15" display="https://podminky.urs.cz/item/CS_URS_2022_01/766691914"/>
    <hyperlink ref="F157" r:id="rId16" display="https://podminky.urs.cz/item/CS_URS_2024_01/766660002"/>
    <hyperlink ref="F160" r:id="rId17" display="https://podminky.urs.cz/item/CS_URS_2022_01/766660729"/>
    <hyperlink ref="F163" r:id="rId18" display="https://podminky.urs.cz/item/CS_URS_2022_01/766660728"/>
    <hyperlink ref="F166" r:id="rId19" display="https://podminky.urs.cz/item/CS_URS_2022_01/998766202"/>
    <hyperlink ref="F169" r:id="rId20" display="https://podminky.urs.cz/item/CS_URS_2022_01/776201811"/>
    <hyperlink ref="F175" r:id="rId21" display="https://podminky.urs.cz/item/CS_URS_2022_01/776410811"/>
    <hyperlink ref="F178" r:id="rId22" display="https://podminky.urs.cz/item/CS_URS_2022_01/776111117"/>
    <hyperlink ref="F180" r:id="rId23" display="https://podminky.urs.cz/item/CS_URS_2022_01/776111311"/>
    <hyperlink ref="F182" r:id="rId24" display="https://podminky.urs.cz/item/CS_URS_2022_01/776121112"/>
    <hyperlink ref="F189" r:id="rId25" display="https://podminky.urs.cz/item/CS_URS_2022_01/776141113"/>
    <hyperlink ref="F191" r:id="rId26" display="https://podminky.urs.cz/item/CS_URS_2024_01/776231111"/>
    <hyperlink ref="F195" r:id="rId27" display="https://podminky.urs.cz/item/CS_URS_2022_01/776411111"/>
    <hyperlink ref="F199" r:id="rId28" display="https://podminky.urs.cz/item/CS_URS_2022_01/776421312"/>
    <hyperlink ref="F203" r:id="rId29" display="https://podminky.urs.cz/item/CS_URS_2022_01/998776202"/>
    <hyperlink ref="F206" r:id="rId30" display="https://podminky.urs.cz/item/CS_URS_2022_01/783306801"/>
    <hyperlink ref="F210" r:id="rId31" display="https://podminky.urs.cz/item/CS_URS_2022_01/783315101"/>
    <hyperlink ref="F212" r:id="rId32" display="https://podminky.urs.cz/item/CS_URS_2022_01/783317101"/>
    <hyperlink ref="F217" r:id="rId33" display="https://podminky.urs.cz/item/CS_URS_2022_01/784121001"/>
    <hyperlink ref="F226" r:id="rId34" display="https://podminky.urs.cz/item/CS_URS_2022_01/784111001"/>
    <hyperlink ref="F233" r:id="rId35" display="https://podminky.urs.cz/item/CS_URS_2022_01/784171001"/>
    <hyperlink ref="F239" r:id="rId36" display="https://podminky.urs.cz/item/CS_URS_2022_01/784171111"/>
    <hyperlink ref="F245" r:id="rId37" display="https://podminky.urs.cz/item/CS_URS_2022_01/784181121"/>
    <hyperlink ref="F247" r:id="rId38" display="https://podminky.urs.cz/item/CS_URS_2022_01/784211101"/>
    <hyperlink ref="F249" r:id="rId39" display="https://podminky.urs.cz/item/CS_URS_2022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1222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ROUND((SUM(BE92:BE254)),  2)</f>
        <v>0</v>
      </c>
      <c r="G33" s="40"/>
      <c r="H33" s="40"/>
      <c r="I33" s="150">
        <v>0.20999999999999999</v>
      </c>
      <c r="J33" s="149">
        <f>ROUND(((SUM(BE92:BE254))*I33),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ROUND((SUM(BF92:BF254)),  2)</f>
        <v>0</v>
      </c>
      <c r="G34" s="40"/>
      <c r="H34" s="40"/>
      <c r="I34" s="150">
        <v>0.14999999999999999</v>
      </c>
      <c r="J34" s="149">
        <f>ROUND(((SUM(BF92:BF254))*I34),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ROUND((SUM(BG92:BG254)),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ROUND((SUM(BH92:BH254)),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ROUND((SUM(BI92:BI254)),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10 - m.č. 213 -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160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161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162</v>
      </c>
      <c r="E62" s="176"/>
      <c r="F62" s="176"/>
      <c r="G62" s="176"/>
      <c r="H62" s="176"/>
      <c r="I62" s="176"/>
      <c r="J62" s="177">
        <f>J110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163</v>
      </c>
      <c r="E63" s="176"/>
      <c r="F63" s="176"/>
      <c r="G63" s="176"/>
      <c r="H63" s="176"/>
      <c r="I63" s="176"/>
      <c r="J63" s="177">
        <f>J129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164</v>
      </c>
      <c r="E64" s="176"/>
      <c r="F64" s="176"/>
      <c r="G64" s="176"/>
      <c r="H64" s="176"/>
      <c r="I64" s="176"/>
      <c r="J64" s="177">
        <f>J141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165</v>
      </c>
      <c r="E65" s="170"/>
      <c r="F65" s="170"/>
      <c r="G65" s="170"/>
      <c r="H65" s="170"/>
      <c r="I65" s="170"/>
      <c r="J65" s="171">
        <f>J144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166</v>
      </c>
      <c r="E66" s="176"/>
      <c r="F66" s="176"/>
      <c r="G66" s="176"/>
      <c r="H66" s="176"/>
      <c r="I66" s="176"/>
      <c r="J66" s="177">
        <f>J145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167</v>
      </c>
      <c r="E67" s="176"/>
      <c r="F67" s="176"/>
      <c r="G67" s="176"/>
      <c r="H67" s="176"/>
      <c r="I67" s="176"/>
      <c r="J67" s="177">
        <f>J152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168</v>
      </c>
      <c r="E68" s="176"/>
      <c r="F68" s="176"/>
      <c r="G68" s="176"/>
      <c r="H68" s="176"/>
      <c r="I68" s="176"/>
      <c r="J68" s="177">
        <f>J167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169</v>
      </c>
      <c r="E69" s="176"/>
      <c r="F69" s="176"/>
      <c r="G69" s="176"/>
      <c r="H69" s="176"/>
      <c r="I69" s="176"/>
      <c r="J69" s="177">
        <f>J204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170</v>
      </c>
      <c r="E70" s="176"/>
      <c r="F70" s="176"/>
      <c r="G70" s="176"/>
      <c r="H70" s="176"/>
      <c r="I70" s="176"/>
      <c r="J70" s="177">
        <f>J215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171</v>
      </c>
      <c r="E71" s="170"/>
      <c r="F71" s="170"/>
      <c r="G71" s="170"/>
      <c r="H71" s="170"/>
      <c r="I71" s="170"/>
      <c r="J71" s="171">
        <f>J250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172</v>
      </c>
      <c r="E72" s="176"/>
      <c r="F72" s="176"/>
      <c r="G72" s="176"/>
      <c r="H72" s="176"/>
      <c r="I72" s="176"/>
      <c r="J72" s="177">
        <f>J251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ZŠ Pionýrů, Sokolov - Oprava elektroinstalace učeben v 2.NP 2. stupně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10 - m.č. 213 - stavební část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Sokolov, Pionýrů 1614</v>
      </c>
      <c r="G86" s="42"/>
      <c r="H86" s="42"/>
      <c r="I86" s="34" t="s">
        <v>23</v>
      </c>
      <c r="J86" s="74" t="str">
        <f>IF(J12="","",J12)</f>
        <v>8. 2. 2024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Město Sokolov</v>
      </c>
      <c r="G88" s="42"/>
      <c r="H88" s="42"/>
      <c r="I88" s="34" t="s">
        <v>31</v>
      </c>
      <c r="J88" s="38" t="str">
        <f>E21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Michal Kubelka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174</v>
      </c>
      <c r="D91" s="182" t="s">
        <v>57</v>
      </c>
      <c r="E91" s="182" t="s">
        <v>53</v>
      </c>
      <c r="F91" s="182" t="s">
        <v>54</v>
      </c>
      <c r="G91" s="182" t="s">
        <v>175</v>
      </c>
      <c r="H91" s="182" t="s">
        <v>176</v>
      </c>
      <c r="I91" s="182" t="s">
        <v>177</v>
      </c>
      <c r="J91" s="182" t="s">
        <v>158</v>
      </c>
      <c r="K91" s="183" t="s">
        <v>178</v>
      </c>
      <c r="L91" s="184"/>
      <c r="M91" s="94" t="s">
        <v>19</v>
      </c>
      <c r="N91" s="95" t="s">
        <v>42</v>
      </c>
      <c r="O91" s="95" t="s">
        <v>179</v>
      </c>
      <c r="P91" s="95" t="s">
        <v>180</v>
      </c>
      <c r="Q91" s="95" t="s">
        <v>181</v>
      </c>
      <c r="R91" s="95" t="s">
        <v>182</v>
      </c>
      <c r="S91" s="95" t="s">
        <v>183</v>
      </c>
      <c r="T91" s="96" t="s">
        <v>184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185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P93+P144+P250</f>
        <v>0</v>
      </c>
      <c r="Q92" s="98"/>
      <c r="R92" s="187">
        <f>R93+R144+R250</f>
        <v>1.1228622399999999</v>
      </c>
      <c r="S92" s="98"/>
      <c r="T92" s="188">
        <f>T93+T144+T250</f>
        <v>0.33976127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89">
        <f>BK93+BK144+BK250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186</v>
      </c>
      <c r="F93" s="193" t="s">
        <v>187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P94+P110+P129+P141</f>
        <v>0</v>
      </c>
      <c r="Q93" s="198"/>
      <c r="R93" s="199">
        <f>R94+R110+R129+R141</f>
        <v>0.44892282000000006</v>
      </c>
      <c r="S93" s="198"/>
      <c r="T93" s="200">
        <f>T94+T110+T129+T141</f>
        <v>0.24318400000000001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188</v>
      </c>
      <c r="BK93" s="203">
        <f>BK94+BK110+BK129+BK141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189</v>
      </c>
      <c r="F94" s="204" t="s">
        <v>190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SUM(P95:P109)</f>
        <v>0</v>
      </c>
      <c r="Q94" s="198"/>
      <c r="R94" s="199">
        <f>SUM(R95:R109)</f>
        <v>0.44563468000000006</v>
      </c>
      <c r="S94" s="198"/>
      <c r="T94" s="20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188</v>
      </c>
      <c r="BK94" s="203">
        <f>SUM(BK95:BK109)</f>
        <v>0</v>
      </c>
    </row>
    <row r="95" s="2" customFormat="1" ht="24.15" customHeight="1">
      <c r="A95" s="40"/>
      <c r="B95" s="41"/>
      <c r="C95" s="206" t="s">
        <v>80</v>
      </c>
      <c r="D95" s="206" t="s">
        <v>191</v>
      </c>
      <c r="E95" s="207" t="s">
        <v>192</v>
      </c>
      <c r="F95" s="208" t="s">
        <v>193</v>
      </c>
      <c r="G95" s="209" t="s">
        <v>194</v>
      </c>
      <c r="H95" s="210">
        <v>60.795999999999999</v>
      </c>
      <c r="I95" s="211"/>
      <c r="J95" s="212">
        <f>ROUND(I95*H95,2)</f>
        <v>0</v>
      </c>
      <c r="K95" s="208" t="s">
        <v>195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0.0051999999999999998</v>
      </c>
      <c r="R95" s="215">
        <f>Q95*H95</f>
        <v>0.31613920000000001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196</v>
      </c>
      <c r="AT95" s="217" t="s">
        <v>191</v>
      </c>
      <c r="AU95" s="217" t="s">
        <v>82</v>
      </c>
      <c r="AY95" s="19" t="s">
        <v>188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196</v>
      </c>
      <c r="BM95" s="217" t="s">
        <v>1223</v>
      </c>
    </row>
    <row r="96" s="2" customFormat="1">
      <c r="A96" s="40"/>
      <c r="B96" s="41"/>
      <c r="C96" s="42"/>
      <c r="D96" s="219" t="s">
        <v>198</v>
      </c>
      <c r="E96" s="42"/>
      <c r="F96" s="220" t="s">
        <v>199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198</v>
      </c>
      <c r="AU96" s="19" t="s">
        <v>82</v>
      </c>
    </row>
    <row r="97" s="13" customFormat="1">
      <c r="A97" s="13"/>
      <c r="B97" s="224"/>
      <c r="C97" s="225"/>
      <c r="D97" s="226" t="s">
        <v>200</v>
      </c>
      <c r="E97" s="227" t="s">
        <v>19</v>
      </c>
      <c r="F97" s="228" t="s">
        <v>857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200</v>
      </c>
      <c r="AU97" s="234" t="s">
        <v>82</v>
      </c>
      <c r="AV97" s="13" t="s">
        <v>80</v>
      </c>
      <c r="AW97" s="13" t="s">
        <v>33</v>
      </c>
      <c r="AX97" s="13" t="s">
        <v>72</v>
      </c>
      <c r="AY97" s="234" t="s">
        <v>188</v>
      </c>
    </row>
    <row r="98" s="14" customFormat="1">
      <c r="A98" s="14"/>
      <c r="B98" s="235"/>
      <c r="C98" s="236"/>
      <c r="D98" s="226" t="s">
        <v>200</v>
      </c>
      <c r="E98" s="237" t="s">
        <v>19</v>
      </c>
      <c r="F98" s="238" t="s">
        <v>1224</v>
      </c>
      <c r="G98" s="236"/>
      <c r="H98" s="239">
        <v>63.664000000000001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200</v>
      </c>
      <c r="AU98" s="245" t="s">
        <v>82</v>
      </c>
      <c r="AV98" s="14" t="s">
        <v>82</v>
      </c>
      <c r="AW98" s="14" t="s">
        <v>33</v>
      </c>
      <c r="AX98" s="14" t="s">
        <v>72</v>
      </c>
      <c r="AY98" s="245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859</v>
      </c>
      <c r="G99" s="236"/>
      <c r="H99" s="239">
        <v>-4.7300000000000004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4" customFormat="1">
      <c r="A100" s="14"/>
      <c r="B100" s="235"/>
      <c r="C100" s="236"/>
      <c r="D100" s="226" t="s">
        <v>200</v>
      </c>
      <c r="E100" s="237" t="s">
        <v>19</v>
      </c>
      <c r="F100" s="238" t="s">
        <v>860</v>
      </c>
      <c r="G100" s="236"/>
      <c r="H100" s="239">
        <v>1.69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200</v>
      </c>
      <c r="AU100" s="245" t="s">
        <v>82</v>
      </c>
      <c r="AV100" s="14" t="s">
        <v>82</v>
      </c>
      <c r="AW100" s="14" t="s">
        <v>33</v>
      </c>
      <c r="AX100" s="14" t="s">
        <v>72</v>
      </c>
      <c r="AY100" s="245" t="s">
        <v>188</v>
      </c>
    </row>
    <row r="101" s="14" customFormat="1">
      <c r="A101" s="14"/>
      <c r="B101" s="235"/>
      <c r="C101" s="236"/>
      <c r="D101" s="226" t="s">
        <v>200</v>
      </c>
      <c r="E101" s="237" t="s">
        <v>19</v>
      </c>
      <c r="F101" s="238" t="s">
        <v>1148</v>
      </c>
      <c r="G101" s="236"/>
      <c r="H101" s="239">
        <v>-2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200</v>
      </c>
      <c r="AU101" s="245" t="s">
        <v>82</v>
      </c>
      <c r="AV101" s="14" t="s">
        <v>82</v>
      </c>
      <c r="AW101" s="14" t="s">
        <v>33</v>
      </c>
      <c r="AX101" s="14" t="s">
        <v>72</v>
      </c>
      <c r="AY101" s="245" t="s">
        <v>188</v>
      </c>
    </row>
    <row r="102" s="14" customFormat="1">
      <c r="A102" s="14"/>
      <c r="B102" s="235"/>
      <c r="C102" s="236"/>
      <c r="D102" s="226" t="s">
        <v>200</v>
      </c>
      <c r="E102" s="237" t="s">
        <v>19</v>
      </c>
      <c r="F102" s="238" t="s">
        <v>1225</v>
      </c>
      <c r="G102" s="236"/>
      <c r="H102" s="239">
        <v>2.1720000000000002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200</v>
      </c>
      <c r="AU102" s="245" t="s">
        <v>82</v>
      </c>
      <c r="AV102" s="14" t="s">
        <v>82</v>
      </c>
      <c r="AW102" s="14" t="s">
        <v>33</v>
      </c>
      <c r="AX102" s="14" t="s">
        <v>72</v>
      </c>
      <c r="AY102" s="245" t="s">
        <v>188</v>
      </c>
    </row>
    <row r="103" s="15" customFormat="1">
      <c r="A103" s="15"/>
      <c r="B103" s="246"/>
      <c r="C103" s="247"/>
      <c r="D103" s="226" t="s">
        <v>200</v>
      </c>
      <c r="E103" s="248" t="s">
        <v>19</v>
      </c>
      <c r="F103" s="249" t="s">
        <v>206</v>
      </c>
      <c r="G103" s="247"/>
      <c r="H103" s="250">
        <v>60.795999999999992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200</v>
      </c>
      <c r="AU103" s="256" t="s">
        <v>82</v>
      </c>
      <c r="AV103" s="15" t="s">
        <v>196</v>
      </c>
      <c r="AW103" s="15" t="s">
        <v>33</v>
      </c>
      <c r="AX103" s="15" t="s">
        <v>80</v>
      </c>
      <c r="AY103" s="256" t="s">
        <v>188</v>
      </c>
    </row>
    <row r="104" s="2" customFormat="1" ht="16.5" customHeight="1">
      <c r="A104" s="40"/>
      <c r="B104" s="41"/>
      <c r="C104" s="206" t="s">
        <v>82</v>
      </c>
      <c r="D104" s="206" t="s">
        <v>191</v>
      </c>
      <c r="E104" s="207" t="s">
        <v>217</v>
      </c>
      <c r="F104" s="208" t="s">
        <v>218</v>
      </c>
      <c r="G104" s="209" t="s">
        <v>194</v>
      </c>
      <c r="H104" s="210">
        <v>30.398</v>
      </c>
      <c r="I104" s="211"/>
      <c r="J104" s="212">
        <f>ROUND(I104*H104,2)</f>
        <v>0</v>
      </c>
      <c r="K104" s="208" t="s">
        <v>195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0.00025999999999999998</v>
      </c>
      <c r="R104" s="215">
        <f>Q104*H104</f>
        <v>0.0079034799999999992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196</v>
      </c>
      <c r="AT104" s="217" t="s">
        <v>191</v>
      </c>
      <c r="AU104" s="217" t="s">
        <v>82</v>
      </c>
      <c r="AY104" s="19" t="s">
        <v>188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196</v>
      </c>
      <c r="BM104" s="217" t="s">
        <v>1226</v>
      </c>
    </row>
    <row r="105" s="2" customFormat="1">
      <c r="A105" s="40"/>
      <c r="B105" s="41"/>
      <c r="C105" s="42"/>
      <c r="D105" s="219" t="s">
        <v>198</v>
      </c>
      <c r="E105" s="42"/>
      <c r="F105" s="220" t="s">
        <v>220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198</v>
      </c>
      <c r="AU105" s="19" t="s">
        <v>82</v>
      </c>
    </row>
    <row r="106" s="13" customFormat="1">
      <c r="A106" s="13"/>
      <c r="B106" s="224"/>
      <c r="C106" s="225"/>
      <c r="D106" s="226" t="s">
        <v>200</v>
      </c>
      <c r="E106" s="227" t="s">
        <v>19</v>
      </c>
      <c r="F106" s="228" t="s">
        <v>863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200</v>
      </c>
      <c r="AU106" s="234" t="s">
        <v>82</v>
      </c>
      <c r="AV106" s="13" t="s">
        <v>80</v>
      </c>
      <c r="AW106" s="13" t="s">
        <v>33</v>
      </c>
      <c r="AX106" s="13" t="s">
        <v>72</v>
      </c>
      <c r="AY106" s="234" t="s">
        <v>188</v>
      </c>
    </row>
    <row r="107" s="14" customFormat="1">
      <c r="A107" s="14"/>
      <c r="B107" s="235"/>
      <c r="C107" s="236"/>
      <c r="D107" s="226" t="s">
        <v>200</v>
      </c>
      <c r="E107" s="237" t="s">
        <v>19</v>
      </c>
      <c r="F107" s="238" t="s">
        <v>1227</v>
      </c>
      <c r="G107" s="236"/>
      <c r="H107" s="239">
        <v>30.398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200</v>
      </c>
      <c r="AU107" s="245" t="s">
        <v>82</v>
      </c>
      <c r="AV107" s="14" t="s">
        <v>82</v>
      </c>
      <c r="AW107" s="14" t="s">
        <v>33</v>
      </c>
      <c r="AX107" s="14" t="s">
        <v>80</v>
      </c>
      <c r="AY107" s="245" t="s">
        <v>188</v>
      </c>
    </row>
    <row r="108" s="2" customFormat="1" ht="16.5" customHeight="1">
      <c r="A108" s="40"/>
      <c r="B108" s="41"/>
      <c r="C108" s="206" t="s">
        <v>216</v>
      </c>
      <c r="D108" s="206" t="s">
        <v>191</v>
      </c>
      <c r="E108" s="207" t="s">
        <v>225</v>
      </c>
      <c r="F108" s="208" t="s">
        <v>226</v>
      </c>
      <c r="G108" s="209" t="s">
        <v>194</v>
      </c>
      <c r="H108" s="210">
        <v>30.398</v>
      </c>
      <c r="I108" s="211"/>
      <c r="J108" s="212">
        <f>ROUND(I108*H108,2)</f>
        <v>0</v>
      </c>
      <c r="K108" s="208" t="s">
        <v>195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0.0040000000000000001</v>
      </c>
      <c r="R108" s="215">
        <f>Q108*H108</f>
        <v>0.12159200000000001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196</v>
      </c>
      <c r="AT108" s="217" t="s">
        <v>191</v>
      </c>
      <c r="AU108" s="217" t="s">
        <v>82</v>
      </c>
      <c r="AY108" s="19" t="s">
        <v>188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196</v>
      </c>
      <c r="BM108" s="217" t="s">
        <v>1228</v>
      </c>
    </row>
    <row r="109" s="2" customFormat="1">
      <c r="A109" s="40"/>
      <c r="B109" s="41"/>
      <c r="C109" s="42"/>
      <c r="D109" s="219" t="s">
        <v>198</v>
      </c>
      <c r="E109" s="42"/>
      <c r="F109" s="220" t="s">
        <v>228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198</v>
      </c>
      <c r="AU109" s="19" t="s">
        <v>82</v>
      </c>
    </row>
    <row r="110" s="12" customFormat="1" ht="22.8" customHeight="1">
      <c r="A110" s="12"/>
      <c r="B110" s="190"/>
      <c r="C110" s="191"/>
      <c r="D110" s="192" t="s">
        <v>71</v>
      </c>
      <c r="E110" s="204" t="s">
        <v>229</v>
      </c>
      <c r="F110" s="204" t="s">
        <v>230</v>
      </c>
      <c r="G110" s="191"/>
      <c r="H110" s="191"/>
      <c r="I110" s="194"/>
      <c r="J110" s="205">
        <f>BK110</f>
        <v>0</v>
      </c>
      <c r="K110" s="191"/>
      <c r="L110" s="196"/>
      <c r="M110" s="197"/>
      <c r="N110" s="198"/>
      <c r="O110" s="198"/>
      <c r="P110" s="199">
        <f>SUM(P111:P128)</f>
        <v>0</v>
      </c>
      <c r="Q110" s="198"/>
      <c r="R110" s="199">
        <f>SUM(R111:R128)</f>
        <v>0.0032881399999999997</v>
      </c>
      <c r="S110" s="198"/>
      <c r="T110" s="200">
        <f>SUM(T111:T128)</f>
        <v>0.24318400000000001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1" t="s">
        <v>80</v>
      </c>
      <c r="AT110" s="202" t="s">
        <v>71</v>
      </c>
      <c r="AU110" s="202" t="s">
        <v>80</v>
      </c>
      <c r="AY110" s="201" t="s">
        <v>188</v>
      </c>
      <c r="BK110" s="203">
        <f>SUM(BK111:BK128)</f>
        <v>0</v>
      </c>
    </row>
    <row r="111" s="2" customFormat="1" ht="24.15" customHeight="1">
      <c r="A111" s="40"/>
      <c r="B111" s="41"/>
      <c r="C111" s="206" t="s">
        <v>196</v>
      </c>
      <c r="D111" s="206" t="s">
        <v>191</v>
      </c>
      <c r="E111" s="207" t="s">
        <v>232</v>
      </c>
      <c r="F111" s="208" t="s">
        <v>233</v>
      </c>
      <c r="G111" s="209" t="s">
        <v>194</v>
      </c>
      <c r="H111" s="210">
        <v>60.795999999999999</v>
      </c>
      <c r="I111" s="211"/>
      <c r="J111" s="212">
        <f>ROUND(I111*H111,2)</f>
        <v>0</v>
      </c>
      <c r="K111" s="208" t="s">
        <v>749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0.0040000000000000001</v>
      </c>
      <c r="T111" s="216">
        <f>S111*H111</f>
        <v>0.24318400000000001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196</v>
      </c>
      <c r="AT111" s="217" t="s">
        <v>191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1229</v>
      </c>
    </row>
    <row r="112" s="2" customFormat="1">
      <c r="A112" s="40"/>
      <c r="B112" s="41"/>
      <c r="C112" s="42"/>
      <c r="D112" s="219" t="s">
        <v>198</v>
      </c>
      <c r="E112" s="42"/>
      <c r="F112" s="220" t="s">
        <v>751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198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857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1224</v>
      </c>
      <c r="G114" s="236"/>
      <c r="H114" s="239">
        <v>63.664000000000001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4" customFormat="1">
      <c r="A115" s="14"/>
      <c r="B115" s="235"/>
      <c r="C115" s="236"/>
      <c r="D115" s="226" t="s">
        <v>200</v>
      </c>
      <c r="E115" s="237" t="s">
        <v>19</v>
      </c>
      <c r="F115" s="238" t="s">
        <v>859</v>
      </c>
      <c r="G115" s="236"/>
      <c r="H115" s="239">
        <v>-4.7300000000000004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200</v>
      </c>
      <c r="AU115" s="245" t="s">
        <v>82</v>
      </c>
      <c r="AV115" s="14" t="s">
        <v>82</v>
      </c>
      <c r="AW115" s="14" t="s">
        <v>33</v>
      </c>
      <c r="AX115" s="14" t="s">
        <v>72</v>
      </c>
      <c r="AY115" s="245" t="s">
        <v>188</v>
      </c>
    </row>
    <row r="116" s="14" customFormat="1">
      <c r="A116" s="14"/>
      <c r="B116" s="235"/>
      <c r="C116" s="236"/>
      <c r="D116" s="226" t="s">
        <v>200</v>
      </c>
      <c r="E116" s="237" t="s">
        <v>19</v>
      </c>
      <c r="F116" s="238" t="s">
        <v>860</v>
      </c>
      <c r="G116" s="236"/>
      <c r="H116" s="239">
        <v>1.69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200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188</v>
      </c>
    </row>
    <row r="117" s="14" customFormat="1">
      <c r="A117" s="14"/>
      <c r="B117" s="235"/>
      <c r="C117" s="236"/>
      <c r="D117" s="226" t="s">
        <v>200</v>
      </c>
      <c r="E117" s="237" t="s">
        <v>19</v>
      </c>
      <c r="F117" s="238" t="s">
        <v>1148</v>
      </c>
      <c r="G117" s="236"/>
      <c r="H117" s="239">
        <v>-2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200</v>
      </c>
      <c r="AU117" s="245" t="s">
        <v>82</v>
      </c>
      <c r="AV117" s="14" t="s">
        <v>82</v>
      </c>
      <c r="AW117" s="14" t="s">
        <v>33</v>
      </c>
      <c r="AX117" s="14" t="s">
        <v>72</v>
      </c>
      <c r="AY117" s="245" t="s">
        <v>188</v>
      </c>
    </row>
    <row r="118" s="14" customFormat="1">
      <c r="A118" s="14"/>
      <c r="B118" s="235"/>
      <c r="C118" s="236"/>
      <c r="D118" s="226" t="s">
        <v>200</v>
      </c>
      <c r="E118" s="237" t="s">
        <v>19</v>
      </c>
      <c r="F118" s="238" t="s">
        <v>1225</v>
      </c>
      <c r="G118" s="236"/>
      <c r="H118" s="239">
        <v>2.1720000000000002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200</v>
      </c>
      <c r="AU118" s="245" t="s">
        <v>82</v>
      </c>
      <c r="AV118" s="14" t="s">
        <v>82</v>
      </c>
      <c r="AW118" s="14" t="s">
        <v>33</v>
      </c>
      <c r="AX118" s="14" t="s">
        <v>72</v>
      </c>
      <c r="AY118" s="245" t="s">
        <v>188</v>
      </c>
    </row>
    <row r="119" s="15" customFormat="1">
      <c r="A119" s="15"/>
      <c r="B119" s="246"/>
      <c r="C119" s="247"/>
      <c r="D119" s="226" t="s">
        <v>200</v>
      </c>
      <c r="E119" s="248" t="s">
        <v>19</v>
      </c>
      <c r="F119" s="249" t="s">
        <v>206</v>
      </c>
      <c r="G119" s="247"/>
      <c r="H119" s="250">
        <v>60.795999999999992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200</v>
      </c>
      <c r="AU119" s="256" t="s">
        <v>82</v>
      </c>
      <c r="AV119" s="15" t="s">
        <v>196</v>
      </c>
      <c r="AW119" s="15" t="s">
        <v>33</v>
      </c>
      <c r="AX119" s="15" t="s">
        <v>80</v>
      </c>
      <c r="AY119" s="256" t="s">
        <v>188</v>
      </c>
    </row>
    <row r="120" s="2" customFormat="1" ht="24.15" customHeight="1">
      <c r="A120" s="40"/>
      <c r="B120" s="41"/>
      <c r="C120" s="206" t="s">
        <v>231</v>
      </c>
      <c r="D120" s="206" t="s">
        <v>191</v>
      </c>
      <c r="E120" s="207" t="s">
        <v>242</v>
      </c>
      <c r="F120" s="208" t="s">
        <v>243</v>
      </c>
      <c r="G120" s="209" t="s">
        <v>194</v>
      </c>
      <c r="H120" s="210">
        <v>19.341999999999999</v>
      </c>
      <c r="I120" s="211"/>
      <c r="J120" s="212">
        <f>ROUND(I120*H120,2)</f>
        <v>0</v>
      </c>
      <c r="K120" s="208" t="s">
        <v>749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0.00012999999999999999</v>
      </c>
      <c r="R120" s="215">
        <f>Q120*H120</f>
        <v>0.0025144599999999996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196</v>
      </c>
      <c r="AT120" s="217" t="s">
        <v>191</v>
      </c>
      <c r="AU120" s="217" t="s">
        <v>82</v>
      </c>
      <c r="AY120" s="19" t="s">
        <v>188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196</v>
      </c>
      <c r="BM120" s="217" t="s">
        <v>1230</v>
      </c>
    </row>
    <row r="121" s="2" customFormat="1">
      <c r="A121" s="40"/>
      <c r="B121" s="41"/>
      <c r="C121" s="42"/>
      <c r="D121" s="219" t="s">
        <v>198</v>
      </c>
      <c r="E121" s="42"/>
      <c r="F121" s="220" t="s">
        <v>756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198</v>
      </c>
      <c r="AU121" s="19" t="s">
        <v>82</v>
      </c>
    </row>
    <row r="122" s="14" customFormat="1">
      <c r="A122" s="14"/>
      <c r="B122" s="235"/>
      <c r="C122" s="236"/>
      <c r="D122" s="226" t="s">
        <v>200</v>
      </c>
      <c r="E122" s="237" t="s">
        <v>19</v>
      </c>
      <c r="F122" s="238" t="s">
        <v>1231</v>
      </c>
      <c r="G122" s="236"/>
      <c r="H122" s="239">
        <v>18.370999999999999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200</v>
      </c>
      <c r="AU122" s="245" t="s">
        <v>82</v>
      </c>
      <c r="AV122" s="14" t="s">
        <v>82</v>
      </c>
      <c r="AW122" s="14" t="s">
        <v>33</v>
      </c>
      <c r="AX122" s="14" t="s">
        <v>72</v>
      </c>
      <c r="AY122" s="245" t="s">
        <v>188</v>
      </c>
    </row>
    <row r="123" s="14" customFormat="1">
      <c r="A123" s="14"/>
      <c r="B123" s="235"/>
      <c r="C123" s="236"/>
      <c r="D123" s="226" t="s">
        <v>200</v>
      </c>
      <c r="E123" s="237" t="s">
        <v>19</v>
      </c>
      <c r="F123" s="238" t="s">
        <v>1232</v>
      </c>
      <c r="G123" s="236"/>
      <c r="H123" s="239">
        <v>0.83599999999999997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200</v>
      </c>
      <c r="AU123" s="245" t="s">
        <v>82</v>
      </c>
      <c r="AV123" s="14" t="s">
        <v>82</v>
      </c>
      <c r="AW123" s="14" t="s">
        <v>33</v>
      </c>
      <c r="AX123" s="14" t="s">
        <v>72</v>
      </c>
      <c r="AY123" s="245" t="s">
        <v>188</v>
      </c>
    </row>
    <row r="124" s="14" customFormat="1">
      <c r="A124" s="14"/>
      <c r="B124" s="235"/>
      <c r="C124" s="236"/>
      <c r="D124" s="226" t="s">
        <v>200</v>
      </c>
      <c r="E124" s="237" t="s">
        <v>19</v>
      </c>
      <c r="F124" s="238" t="s">
        <v>576</v>
      </c>
      <c r="G124" s="236"/>
      <c r="H124" s="239">
        <v>0.13500000000000001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200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188</v>
      </c>
    </row>
    <row r="125" s="15" customFormat="1">
      <c r="A125" s="15"/>
      <c r="B125" s="246"/>
      <c r="C125" s="247"/>
      <c r="D125" s="226" t="s">
        <v>200</v>
      </c>
      <c r="E125" s="248" t="s">
        <v>19</v>
      </c>
      <c r="F125" s="249" t="s">
        <v>206</v>
      </c>
      <c r="G125" s="247"/>
      <c r="H125" s="250">
        <v>19.341999999999999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200</v>
      </c>
      <c r="AU125" s="256" t="s">
        <v>82</v>
      </c>
      <c r="AV125" s="15" t="s">
        <v>196</v>
      </c>
      <c r="AW125" s="15" t="s">
        <v>33</v>
      </c>
      <c r="AX125" s="15" t="s">
        <v>80</v>
      </c>
      <c r="AY125" s="256" t="s">
        <v>188</v>
      </c>
    </row>
    <row r="126" s="2" customFormat="1" ht="24.15" customHeight="1">
      <c r="A126" s="40"/>
      <c r="B126" s="41"/>
      <c r="C126" s="206" t="s">
        <v>189</v>
      </c>
      <c r="D126" s="206" t="s">
        <v>191</v>
      </c>
      <c r="E126" s="207" t="s">
        <v>251</v>
      </c>
      <c r="F126" s="208" t="s">
        <v>252</v>
      </c>
      <c r="G126" s="209" t="s">
        <v>194</v>
      </c>
      <c r="H126" s="210">
        <v>19.341999999999999</v>
      </c>
      <c r="I126" s="211"/>
      <c r="J126" s="212">
        <f>ROUND(I126*H126,2)</f>
        <v>0</v>
      </c>
      <c r="K126" s="208" t="s">
        <v>749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4.0000000000000003E-05</v>
      </c>
      <c r="R126" s="215">
        <f>Q126*H126</f>
        <v>0.00077368000000000001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196</v>
      </c>
      <c r="AT126" s="217" t="s">
        <v>191</v>
      </c>
      <c r="AU126" s="217" t="s">
        <v>82</v>
      </c>
      <c r="AY126" s="19" t="s">
        <v>188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196</v>
      </c>
      <c r="BM126" s="217" t="s">
        <v>1233</v>
      </c>
    </row>
    <row r="127" s="2" customFormat="1">
      <c r="A127" s="40"/>
      <c r="B127" s="41"/>
      <c r="C127" s="42"/>
      <c r="D127" s="219" t="s">
        <v>198</v>
      </c>
      <c r="E127" s="42"/>
      <c r="F127" s="220" t="s">
        <v>760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198</v>
      </c>
      <c r="AU127" s="19" t="s">
        <v>82</v>
      </c>
    </row>
    <row r="128" s="14" customFormat="1">
      <c r="A128" s="14"/>
      <c r="B128" s="235"/>
      <c r="C128" s="236"/>
      <c r="D128" s="226" t="s">
        <v>200</v>
      </c>
      <c r="E128" s="237" t="s">
        <v>19</v>
      </c>
      <c r="F128" s="238" t="s">
        <v>1234</v>
      </c>
      <c r="G128" s="236"/>
      <c r="H128" s="239">
        <v>19.341999999999999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200</v>
      </c>
      <c r="AU128" s="245" t="s">
        <v>82</v>
      </c>
      <c r="AV128" s="14" t="s">
        <v>82</v>
      </c>
      <c r="AW128" s="14" t="s">
        <v>33</v>
      </c>
      <c r="AX128" s="14" t="s">
        <v>80</v>
      </c>
      <c r="AY128" s="245" t="s">
        <v>188</v>
      </c>
    </row>
    <row r="129" s="12" customFormat="1" ht="22.8" customHeight="1">
      <c r="A129" s="12"/>
      <c r="B129" s="190"/>
      <c r="C129" s="191"/>
      <c r="D129" s="192" t="s">
        <v>71</v>
      </c>
      <c r="E129" s="204" t="s">
        <v>256</v>
      </c>
      <c r="F129" s="204" t="s">
        <v>257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SUM(P130:P140)</f>
        <v>0</v>
      </c>
      <c r="Q129" s="198"/>
      <c r="R129" s="199">
        <f>SUM(R130:R140)</f>
        <v>0</v>
      </c>
      <c r="S129" s="198"/>
      <c r="T129" s="200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80</v>
      </c>
      <c r="AT129" s="202" t="s">
        <v>71</v>
      </c>
      <c r="AU129" s="202" t="s">
        <v>80</v>
      </c>
      <c r="AY129" s="201" t="s">
        <v>188</v>
      </c>
      <c r="BK129" s="203">
        <f>SUM(BK130:BK140)</f>
        <v>0</v>
      </c>
    </row>
    <row r="130" s="2" customFormat="1" ht="16.5" customHeight="1">
      <c r="A130" s="40"/>
      <c r="B130" s="41"/>
      <c r="C130" s="206" t="s">
        <v>241</v>
      </c>
      <c r="D130" s="206" t="s">
        <v>191</v>
      </c>
      <c r="E130" s="207" t="s">
        <v>258</v>
      </c>
      <c r="F130" s="208" t="s">
        <v>259</v>
      </c>
      <c r="G130" s="209" t="s">
        <v>260</v>
      </c>
      <c r="H130" s="210">
        <v>0.34000000000000002</v>
      </c>
      <c r="I130" s="211"/>
      <c r="J130" s="212">
        <f>ROUND(I130*H130,2)</f>
        <v>0</v>
      </c>
      <c r="K130" s="208" t="s">
        <v>749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196</v>
      </c>
      <c r="AT130" s="217" t="s">
        <v>191</v>
      </c>
      <c r="AU130" s="217" t="s">
        <v>82</v>
      </c>
      <c r="AY130" s="19" t="s">
        <v>188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196</v>
      </c>
      <c r="BM130" s="217" t="s">
        <v>1235</v>
      </c>
    </row>
    <row r="131" s="2" customFormat="1">
      <c r="A131" s="40"/>
      <c r="B131" s="41"/>
      <c r="C131" s="42"/>
      <c r="D131" s="219" t="s">
        <v>198</v>
      </c>
      <c r="E131" s="42"/>
      <c r="F131" s="220" t="s">
        <v>763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198</v>
      </c>
      <c r="AU131" s="19" t="s">
        <v>82</v>
      </c>
    </row>
    <row r="132" s="2" customFormat="1" ht="24.15" customHeight="1">
      <c r="A132" s="40"/>
      <c r="B132" s="41"/>
      <c r="C132" s="206" t="s">
        <v>250</v>
      </c>
      <c r="D132" s="206" t="s">
        <v>191</v>
      </c>
      <c r="E132" s="207" t="s">
        <v>263</v>
      </c>
      <c r="F132" s="208" t="s">
        <v>264</v>
      </c>
      <c r="G132" s="209" t="s">
        <v>260</v>
      </c>
      <c r="H132" s="210">
        <v>0.34000000000000002</v>
      </c>
      <c r="I132" s="211"/>
      <c r="J132" s="212">
        <f>ROUND(I132*H132,2)</f>
        <v>0</v>
      </c>
      <c r="K132" s="208" t="s">
        <v>749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196</v>
      </c>
      <c r="AT132" s="217" t="s">
        <v>191</v>
      </c>
      <c r="AU132" s="217" t="s">
        <v>82</v>
      </c>
      <c r="AY132" s="19" t="s">
        <v>188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196</v>
      </c>
      <c r="BM132" s="217" t="s">
        <v>1236</v>
      </c>
    </row>
    <row r="133" s="2" customFormat="1">
      <c r="A133" s="40"/>
      <c r="B133" s="41"/>
      <c r="C133" s="42"/>
      <c r="D133" s="219" t="s">
        <v>198</v>
      </c>
      <c r="E133" s="42"/>
      <c r="F133" s="220" t="s">
        <v>765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198</v>
      </c>
      <c r="AU133" s="19" t="s">
        <v>82</v>
      </c>
    </row>
    <row r="134" s="2" customFormat="1" ht="21.75" customHeight="1">
      <c r="A134" s="40"/>
      <c r="B134" s="41"/>
      <c r="C134" s="206" t="s">
        <v>229</v>
      </c>
      <c r="D134" s="206" t="s">
        <v>191</v>
      </c>
      <c r="E134" s="207" t="s">
        <v>267</v>
      </c>
      <c r="F134" s="208" t="s">
        <v>268</v>
      </c>
      <c r="G134" s="209" t="s">
        <v>260</v>
      </c>
      <c r="H134" s="210">
        <v>0.34000000000000002</v>
      </c>
      <c r="I134" s="211"/>
      <c r="J134" s="212">
        <f>ROUND(I134*H134,2)</f>
        <v>0</v>
      </c>
      <c r="K134" s="208" t="s">
        <v>749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196</v>
      </c>
      <c r="AT134" s="217" t="s">
        <v>191</v>
      </c>
      <c r="AU134" s="217" t="s">
        <v>82</v>
      </c>
      <c r="AY134" s="19" t="s">
        <v>188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196</v>
      </c>
      <c r="BM134" s="217" t="s">
        <v>1237</v>
      </c>
    </row>
    <row r="135" s="2" customFormat="1">
      <c r="A135" s="40"/>
      <c r="B135" s="41"/>
      <c r="C135" s="42"/>
      <c r="D135" s="219" t="s">
        <v>198</v>
      </c>
      <c r="E135" s="42"/>
      <c r="F135" s="220" t="s">
        <v>767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198</v>
      </c>
      <c r="AU135" s="19" t="s">
        <v>82</v>
      </c>
    </row>
    <row r="136" s="2" customFormat="1" ht="24.15" customHeight="1">
      <c r="A136" s="40"/>
      <c r="B136" s="41"/>
      <c r="C136" s="206" t="s">
        <v>107</v>
      </c>
      <c r="D136" s="206" t="s">
        <v>191</v>
      </c>
      <c r="E136" s="207" t="s">
        <v>271</v>
      </c>
      <c r="F136" s="208" t="s">
        <v>272</v>
      </c>
      <c r="G136" s="209" t="s">
        <v>260</v>
      </c>
      <c r="H136" s="210">
        <v>2.04</v>
      </c>
      <c r="I136" s="211"/>
      <c r="J136" s="212">
        <f>ROUND(I136*H136,2)</f>
        <v>0</v>
      </c>
      <c r="K136" s="208" t="s">
        <v>749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196</v>
      </c>
      <c r="AT136" s="217" t="s">
        <v>191</v>
      </c>
      <c r="AU136" s="217" t="s">
        <v>82</v>
      </c>
      <c r="AY136" s="19" t="s">
        <v>188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196</v>
      </c>
      <c r="BM136" s="217" t="s">
        <v>1238</v>
      </c>
    </row>
    <row r="137" s="2" customFormat="1">
      <c r="A137" s="40"/>
      <c r="B137" s="41"/>
      <c r="C137" s="42"/>
      <c r="D137" s="219" t="s">
        <v>198</v>
      </c>
      <c r="E137" s="42"/>
      <c r="F137" s="220" t="s">
        <v>769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198</v>
      </c>
      <c r="AU137" s="19" t="s">
        <v>82</v>
      </c>
    </row>
    <row r="138" s="14" customFormat="1">
      <c r="A138" s="14"/>
      <c r="B138" s="235"/>
      <c r="C138" s="236"/>
      <c r="D138" s="226" t="s">
        <v>200</v>
      </c>
      <c r="E138" s="237" t="s">
        <v>19</v>
      </c>
      <c r="F138" s="238" t="s">
        <v>1239</v>
      </c>
      <c r="G138" s="236"/>
      <c r="H138" s="239">
        <v>2.04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200</v>
      </c>
      <c r="AU138" s="245" t="s">
        <v>82</v>
      </c>
      <c r="AV138" s="14" t="s">
        <v>82</v>
      </c>
      <c r="AW138" s="14" t="s">
        <v>33</v>
      </c>
      <c r="AX138" s="14" t="s">
        <v>80</v>
      </c>
      <c r="AY138" s="245" t="s">
        <v>188</v>
      </c>
    </row>
    <row r="139" s="2" customFormat="1" ht="24.15" customHeight="1">
      <c r="A139" s="40"/>
      <c r="B139" s="41"/>
      <c r="C139" s="206" t="s">
        <v>110</v>
      </c>
      <c r="D139" s="206" t="s">
        <v>191</v>
      </c>
      <c r="E139" s="207" t="s">
        <v>276</v>
      </c>
      <c r="F139" s="208" t="s">
        <v>277</v>
      </c>
      <c r="G139" s="209" t="s">
        <v>260</v>
      </c>
      <c r="H139" s="210">
        <v>0.34000000000000002</v>
      </c>
      <c r="I139" s="211"/>
      <c r="J139" s="212">
        <f>ROUND(I139*H139,2)</f>
        <v>0</v>
      </c>
      <c r="K139" s="208" t="s">
        <v>749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196</v>
      </c>
      <c r="AT139" s="217" t="s">
        <v>191</v>
      </c>
      <c r="AU139" s="217" t="s">
        <v>82</v>
      </c>
      <c r="AY139" s="19" t="s">
        <v>188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196</v>
      </c>
      <c r="BM139" s="217" t="s">
        <v>1240</v>
      </c>
    </row>
    <row r="140" s="2" customFormat="1">
      <c r="A140" s="40"/>
      <c r="B140" s="41"/>
      <c r="C140" s="42"/>
      <c r="D140" s="219" t="s">
        <v>198</v>
      </c>
      <c r="E140" s="42"/>
      <c r="F140" s="220" t="s">
        <v>772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198</v>
      </c>
      <c r="AU140" s="19" t="s">
        <v>82</v>
      </c>
    </row>
    <row r="141" s="12" customFormat="1" ht="22.8" customHeight="1">
      <c r="A141" s="12"/>
      <c r="B141" s="190"/>
      <c r="C141" s="191"/>
      <c r="D141" s="192" t="s">
        <v>71</v>
      </c>
      <c r="E141" s="204" t="s">
        <v>280</v>
      </c>
      <c r="F141" s="204" t="s">
        <v>281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SUM(P142:P143)</f>
        <v>0</v>
      </c>
      <c r="Q141" s="198"/>
      <c r="R141" s="199">
        <f>SUM(R142:R143)</f>
        <v>0</v>
      </c>
      <c r="S141" s="198"/>
      <c r="T141" s="200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80</v>
      </c>
      <c r="AT141" s="202" t="s">
        <v>71</v>
      </c>
      <c r="AU141" s="202" t="s">
        <v>80</v>
      </c>
      <c r="AY141" s="201" t="s">
        <v>188</v>
      </c>
      <c r="BK141" s="203">
        <f>SUM(BK142:BK143)</f>
        <v>0</v>
      </c>
    </row>
    <row r="142" s="2" customFormat="1" ht="33" customHeight="1">
      <c r="A142" s="40"/>
      <c r="B142" s="41"/>
      <c r="C142" s="206" t="s">
        <v>113</v>
      </c>
      <c r="D142" s="206" t="s">
        <v>191</v>
      </c>
      <c r="E142" s="207" t="s">
        <v>282</v>
      </c>
      <c r="F142" s="208" t="s">
        <v>283</v>
      </c>
      <c r="G142" s="209" t="s">
        <v>260</v>
      </c>
      <c r="H142" s="210">
        <v>0.44900000000000001</v>
      </c>
      <c r="I142" s="211"/>
      <c r="J142" s="212">
        <f>ROUND(I142*H142,2)</f>
        <v>0</v>
      </c>
      <c r="K142" s="208" t="s">
        <v>749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196</v>
      </c>
      <c r="AT142" s="217" t="s">
        <v>191</v>
      </c>
      <c r="AU142" s="217" t="s">
        <v>82</v>
      </c>
      <c r="AY142" s="19" t="s">
        <v>188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196</v>
      </c>
      <c r="BM142" s="217" t="s">
        <v>1241</v>
      </c>
    </row>
    <row r="143" s="2" customFormat="1">
      <c r="A143" s="40"/>
      <c r="B143" s="41"/>
      <c r="C143" s="42"/>
      <c r="D143" s="219" t="s">
        <v>198</v>
      </c>
      <c r="E143" s="42"/>
      <c r="F143" s="220" t="s">
        <v>774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198</v>
      </c>
      <c r="AU143" s="19" t="s">
        <v>82</v>
      </c>
    </row>
    <row r="144" s="12" customFormat="1" ht="25.92" customHeight="1">
      <c r="A144" s="12"/>
      <c r="B144" s="190"/>
      <c r="C144" s="191"/>
      <c r="D144" s="192" t="s">
        <v>71</v>
      </c>
      <c r="E144" s="193" t="s">
        <v>286</v>
      </c>
      <c r="F144" s="193" t="s">
        <v>287</v>
      </c>
      <c r="G144" s="191"/>
      <c r="H144" s="191"/>
      <c r="I144" s="194"/>
      <c r="J144" s="195">
        <f>BK144</f>
        <v>0</v>
      </c>
      <c r="K144" s="191"/>
      <c r="L144" s="196"/>
      <c r="M144" s="197"/>
      <c r="N144" s="198"/>
      <c r="O144" s="198"/>
      <c r="P144" s="199">
        <f>P145+P152+P167+P204+P215</f>
        <v>0</v>
      </c>
      <c r="Q144" s="198"/>
      <c r="R144" s="199">
        <f>R145+R152+R167+R204+R215</f>
        <v>0.67393941999999996</v>
      </c>
      <c r="S144" s="198"/>
      <c r="T144" s="200">
        <f>T145+T152+T167+T204+T215</f>
        <v>0.096577269999999993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82</v>
      </c>
      <c r="AT144" s="202" t="s">
        <v>71</v>
      </c>
      <c r="AU144" s="202" t="s">
        <v>72</v>
      </c>
      <c r="AY144" s="201" t="s">
        <v>188</v>
      </c>
      <c r="BK144" s="203">
        <f>BK145+BK152+BK167+BK204+BK215</f>
        <v>0</v>
      </c>
    </row>
    <row r="145" s="12" customFormat="1" ht="22.8" customHeight="1">
      <c r="A145" s="12"/>
      <c r="B145" s="190"/>
      <c r="C145" s="191"/>
      <c r="D145" s="192" t="s">
        <v>71</v>
      </c>
      <c r="E145" s="204" t="s">
        <v>288</v>
      </c>
      <c r="F145" s="204" t="s">
        <v>289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SUM(P146:P151)</f>
        <v>0</v>
      </c>
      <c r="Q145" s="198"/>
      <c r="R145" s="199">
        <f>SUM(R146:R151)</f>
        <v>0.2241262</v>
      </c>
      <c r="S145" s="198"/>
      <c r="T145" s="200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82</v>
      </c>
      <c r="AT145" s="202" t="s">
        <v>71</v>
      </c>
      <c r="AU145" s="202" t="s">
        <v>80</v>
      </c>
      <c r="AY145" s="201" t="s">
        <v>188</v>
      </c>
      <c r="BK145" s="203">
        <f>SUM(BK146:BK151)</f>
        <v>0</v>
      </c>
    </row>
    <row r="146" s="2" customFormat="1" ht="24.15" customHeight="1">
      <c r="A146" s="40"/>
      <c r="B146" s="41"/>
      <c r="C146" s="206" t="s">
        <v>116</v>
      </c>
      <c r="D146" s="206" t="s">
        <v>191</v>
      </c>
      <c r="E146" s="207" t="s">
        <v>290</v>
      </c>
      <c r="F146" s="208" t="s">
        <v>291</v>
      </c>
      <c r="G146" s="209" t="s">
        <v>194</v>
      </c>
      <c r="H146" s="210">
        <v>18.370999999999999</v>
      </c>
      <c r="I146" s="211"/>
      <c r="J146" s="212">
        <f>ROUND(I146*H146,2)</f>
        <v>0</v>
      </c>
      <c r="K146" s="208" t="s">
        <v>749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0.012200000000000001</v>
      </c>
      <c r="R146" s="215">
        <f>Q146*H146</f>
        <v>0.2241262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124</v>
      </c>
      <c r="AT146" s="217" t="s">
        <v>191</v>
      </c>
      <c r="AU146" s="217" t="s">
        <v>82</v>
      </c>
      <c r="AY146" s="19" t="s">
        <v>188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124</v>
      </c>
      <c r="BM146" s="217" t="s">
        <v>1242</v>
      </c>
    </row>
    <row r="147" s="2" customFormat="1">
      <c r="A147" s="40"/>
      <c r="B147" s="41"/>
      <c r="C147" s="42"/>
      <c r="D147" s="219" t="s">
        <v>198</v>
      </c>
      <c r="E147" s="42"/>
      <c r="F147" s="220" t="s">
        <v>776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198</v>
      </c>
      <c r="AU147" s="19" t="s">
        <v>82</v>
      </c>
    </row>
    <row r="148" s="13" customFormat="1">
      <c r="A148" s="13"/>
      <c r="B148" s="224"/>
      <c r="C148" s="225"/>
      <c r="D148" s="226" t="s">
        <v>200</v>
      </c>
      <c r="E148" s="227" t="s">
        <v>19</v>
      </c>
      <c r="F148" s="228" t="s">
        <v>1167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200</v>
      </c>
      <c r="AU148" s="234" t="s">
        <v>82</v>
      </c>
      <c r="AV148" s="13" t="s">
        <v>80</v>
      </c>
      <c r="AW148" s="13" t="s">
        <v>33</v>
      </c>
      <c r="AX148" s="13" t="s">
        <v>72</v>
      </c>
      <c r="AY148" s="234" t="s">
        <v>188</v>
      </c>
    </row>
    <row r="149" s="14" customFormat="1">
      <c r="A149" s="14"/>
      <c r="B149" s="235"/>
      <c r="C149" s="236"/>
      <c r="D149" s="226" t="s">
        <v>200</v>
      </c>
      <c r="E149" s="237" t="s">
        <v>19</v>
      </c>
      <c r="F149" s="238" t="s">
        <v>1231</v>
      </c>
      <c r="G149" s="236"/>
      <c r="H149" s="239">
        <v>18.370999999999999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200</v>
      </c>
      <c r="AU149" s="245" t="s">
        <v>82</v>
      </c>
      <c r="AV149" s="14" t="s">
        <v>82</v>
      </c>
      <c r="AW149" s="14" t="s">
        <v>33</v>
      </c>
      <c r="AX149" s="14" t="s">
        <v>80</v>
      </c>
      <c r="AY149" s="245" t="s">
        <v>188</v>
      </c>
    </row>
    <row r="150" s="2" customFormat="1" ht="24.15" customHeight="1">
      <c r="A150" s="40"/>
      <c r="B150" s="41"/>
      <c r="C150" s="206" t="s">
        <v>119</v>
      </c>
      <c r="D150" s="206" t="s">
        <v>191</v>
      </c>
      <c r="E150" s="207" t="s">
        <v>305</v>
      </c>
      <c r="F150" s="208" t="s">
        <v>306</v>
      </c>
      <c r="G150" s="209" t="s">
        <v>307</v>
      </c>
      <c r="H150" s="267"/>
      <c r="I150" s="211"/>
      <c r="J150" s="212">
        <f>ROUND(I150*H150,2)</f>
        <v>0</v>
      </c>
      <c r="K150" s="208" t="s">
        <v>749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124</v>
      </c>
      <c r="AT150" s="217" t="s">
        <v>191</v>
      </c>
      <c r="AU150" s="217" t="s">
        <v>82</v>
      </c>
      <c r="AY150" s="19" t="s">
        <v>188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124</v>
      </c>
      <c r="BM150" s="217" t="s">
        <v>1243</v>
      </c>
    </row>
    <row r="151" s="2" customFormat="1">
      <c r="A151" s="40"/>
      <c r="B151" s="41"/>
      <c r="C151" s="42"/>
      <c r="D151" s="219" t="s">
        <v>198</v>
      </c>
      <c r="E151" s="42"/>
      <c r="F151" s="220" t="s">
        <v>778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198</v>
      </c>
      <c r="AU151" s="19" t="s">
        <v>82</v>
      </c>
    </row>
    <row r="152" s="12" customFormat="1" ht="22.8" customHeight="1">
      <c r="A152" s="12"/>
      <c r="B152" s="190"/>
      <c r="C152" s="191"/>
      <c r="D152" s="192" t="s">
        <v>71</v>
      </c>
      <c r="E152" s="204" t="s">
        <v>310</v>
      </c>
      <c r="F152" s="204" t="s">
        <v>311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SUM(P153:P166)</f>
        <v>0</v>
      </c>
      <c r="Q152" s="198"/>
      <c r="R152" s="199">
        <f>SUM(R153:R166)</f>
        <v>0.021850000000000001</v>
      </c>
      <c r="S152" s="198"/>
      <c r="T152" s="200">
        <f>SUM(T153:T166)</f>
        <v>0.0258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82</v>
      </c>
      <c r="AT152" s="202" t="s">
        <v>71</v>
      </c>
      <c r="AU152" s="202" t="s">
        <v>80</v>
      </c>
      <c r="AY152" s="201" t="s">
        <v>188</v>
      </c>
      <c r="BK152" s="203">
        <f>SUM(BK153:BK166)</f>
        <v>0</v>
      </c>
    </row>
    <row r="153" s="2" customFormat="1" ht="16.5" customHeight="1">
      <c r="A153" s="40"/>
      <c r="B153" s="41"/>
      <c r="C153" s="206" t="s">
        <v>8</v>
      </c>
      <c r="D153" s="206" t="s">
        <v>191</v>
      </c>
      <c r="E153" s="207" t="s">
        <v>312</v>
      </c>
      <c r="F153" s="208" t="s">
        <v>313</v>
      </c>
      <c r="G153" s="209" t="s">
        <v>296</v>
      </c>
      <c r="H153" s="210">
        <v>1</v>
      </c>
      <c r="I153" s="211"/>
      <c r="J153" s="212">
        <f>ROUND(I153*H153,2)</f>
        <v>0</v>
      </c>
      <c r="K153" s="208" t="s">
        <v>19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0.0018</v>
      </c>
      <c r="T153" s="216">
        <f>S153*H153</f>
        <v>0.0018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124</v>
      </c>
      <c r="AT153" s="217" t="s">
        <v>191</v>
      </c>
      <c r="AU153" s="217" t="s">
        <v>82</v>
      </c>
      <c r="AY153" s="19" t="s">
        <v>188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124</v>
      </c>
      <c r="BM153" s="217" t="s">
        <v>1244</v>
      </c>
    </row>
    <row r="154" s="2" customFormat="1" ht="24.15" customHeight="1">
      <c r="A154" s="40"/>
      <c r="B154" s="41"/>
      <c r="C154" s="206" t="s">
        <v>124</v>
      </c>
      <c r="D154" s="206" t="s">
        <v>191</v>
      </c>
      <c r="E154" s="207" t="s">
        <v>316</v>
      </c>
      <c r="F154" s="208" t="s">
        <v>317</v>
      </c>
      <c r="G154" s="209" t="s">
        <v>296</v>
      </c>
      <c r="H154" s="210">
        <v>1</v>
      </c>
      <c r="I154" s="211"/>
      <c r="J154" s="212">
        <f>ROUND(I154*H154,2)</f>
        <v>0</v>
      </c>
      <c r="K154" s="208" t="s">
        <v>749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0.024</v>
      </c>
      <c r="T154" s="216">
        <f>S154*H154</f>
        <v>0.024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124</v>
      </c>
      <c r="AT154" s="217" t="s">
        <v>191</v>
      </c>
      <c r="AU154" s="217" t="s">
        <v>82</v>
      </c>
      <c r="AY154" s="19" t="s">
        <v>188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124</v>
      </c>
      <c r="BM154" s="217" t="s">
        <v>1245</v>
      </c>
    </row>
    <row r="155" s="2" customFormat="1">
      <c r="A155" s="40"/>
      <c r="B155" s="41"/>
      <c r="C155" s="42"/>
      <c r="D155" s="219" t="s">
        <v>198</v>
      </c>
      <c r="E155" s="42"/>
      <c r="F155" s="220" t="s">
        <v>781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198</v>
      </c>
      <c r="AU155" s="19" t="s">
        <v>82</v>
      </c>
    </row>
    <row r="156" s="2" customFormat="1" ht="24.15" customHeight="1">
      <c r="A156" s="40"/>
      <c r="B156" s="41"/>
      <c r="C156" s="206" t="s">
        <v>127</v>
      </c>
      <c r="D156" s="206" t="s">
        <v>191</v>
      </c>
      <c r="E156" s="207" t="s">
        <v>591</v>
      </c>
      <c r="F156" s="208" t="s">
        <v>592</v>
      </c>
      <c r="G156" s="209" t="s">
        <v>296</v>
      </c>
      <c r="H156" s="210">
        <v>1</v>
      </c>
      <c r="I156" s="211"/>
      <c r="J156" s="212">
        <f>ROUND(I156*H156,2)</f>
        <v>0</v>
      </c>
      <c r="K156" s="208" t="s">
        <v>195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124</v>
      </c>
      <c r="AT156" s="217" t="s">
        <v>191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124</v>
      </c>
      <c r="BM156" s="217" t="s">
        <v>1246</v>
      </c>
    </row>
    <row r="157" s="2" customFormat="1">
      <c r="A157" s="40"/>
      <c r="B157" s="41"/>
      <c r="C157" s="42"/>
      <c r="D157" s="219" t="s">
        <v>198</v>
      </c>
      <c r="E157" s="42"/>
      <c r="F157" s="220" t="s">
        <v>594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198</v>
      </c>
      <c r="AU157" s="19" t="s">
        <v>82</v>
      </c>
    </row>
    <row r="158" s="2" customFormat="1" ht="16.5" customHeight="1">
      <c r="A158" s="40"/>
      <c r="B158" s="41"/>
      <c r="C158" s="257" t="s">
        <v>130</v>
      </c>
      <c r="D158" s="257" t="s">
        <v>300</v>
      </c>
      <c r="E158" s="258" t="s">
        <v>595</v>
      </c>
      <c r="F158" s="259" t="s">
        <v>596</v>
      </c>
      <c r="G158" s="260" t="s">
        <v>296</v>
      </c>
      <c r="H158" s="261">
        <v>1</v>
      </c>
      <c r="I158" s="262"/>
      <c r="J158" s="263">
        <f>ROUND(I158*H158,2)</f>
        <v>0</v>
      </c>
      <c r="K158" s="259" t="s">
        <v>195</v>
      </c>
      <c r="L158" s="264"/>
      <c r="M158" s="265" t="s">
        <v>19</v>
      </c>
      <c r="N158" s="266" t="s">
        <v>43</v>
      </c>
      <c r="O158" s="86"/>
      <c r="P158" s="215">
        <f>O158*H158</f>
        <v>0</v>
      </c>
      <c r="Q158" s="215">
        <v>0.020500000000000001</v>
      </c>
      <c r="R158" s="215">
        <f>Q158*H158</f>
        <v>0.020500000000000001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303</v>
      </c>
      <c r="AT158" s="217" t="s">
        <v>300</v>
      </c>
      <c r="AU158" s="217" t="s">
        <v>82</v>
      </c>
      <c r="AY158" s="19" t="s">
        <v>188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124</v>
      </c>
      <c r="BM158" s="217" t="s">
        <v>1247</v>
      </c>
    </row>
    <row r="159" s="2" customFormat="1" ht="16.5" customHeight="1">
      <c r="A159" s="40"/>
      <c r="B159" s="41"/>
      <c r="C159" s="206" t="s">
        <v>133</v>
      </c>
      <c r="D159" s="206" t="s">
        <v>191</v>
      </c>
      <c r="E159" s="207" t="s">
        <v>327</v>
      </c>
      <c r="F159" s="208" t="s">
        <v>328</v>
      </c>
      <c r="G159" s="209" t="s">
        <v>296</v>
      </c>
      <c r="H159" s="210">
        <v>1</v>
      </c>
      <c r="I159" s="211"/>
      <c r="J159" s="212">
        <f>ROUND(I159*H159,2)</f>
        <v>0</v>
      </c>
      <c r="K159" s="208" t="s">
        <v>749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124</v>
      </c>
      <c r="AT159" s="217" t="s">
        <v>191</v>
      </c>
      <c r="AU159" s="217" t="s">
        <v>82</v>
      </c>
      <c r="AY159" s="19" t="s">
        <v>188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124</v>
      </c>
      <c r="BM159" s="217" t="s">
        <v>1248</v>
      </c>
    </row>
    <row r="160" s="2" customFormat="1">
      <c r="A160" s="40"/>
      <c r="B160" s="41"/>
      <c r="C160" s="42"/>
      <c r="D160" s="219" t="s">
        <v>198</v>
      </c>
      <c r="E160" s="42"/>
      <c r="F160" s="220" t="s">
        <v>785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198</v>
      </c>
      <c r="AU160" s="19" t="s">
        <v>82</v>
      </c>
    </row>
    <row r="161" s="2" customFormat="1" ht="16.5" customHeight="1">
      <c r="A161" s="40"/>
      <c r="B161" s="41"/>
      <c r="C161" s="257" t="s">
        <v>136</v>
      </c>
      <c r="D161" s="257" t="s">
        <v>300</v>
      </c>
      <c r="E161" s="258" t="s">
        <v>331</v>
      </c>
      <c r="F161" s="259" t="s">
        <v>332</v>
      </c>
      <c r="G161" s="260" t="s">
        <v>296</v>
      </c>
      <c r="H161" s="261">
        <v>1</v>
      </c>
      <c r="I161" s="262"/>
      <c r="J161" s="263">
        <f>ROUND(I161*H161,2)</f>
        <v>0</v>
      </c>
      <c r="K161" s="259" t="s">
        <v>19</v>
      </c>
      <c r="L161" s="264"/>
      <c r="M161" s="265" t="s">
        <v>19</v>
      </c>
      <c r="N161" s="266" t="s">
        <v>43</v>
      </c>
      <c r="O161" s="86"/>
      <c r="P161" s="215">
        <f>O161*H161</f>
        <v>0</v>
      </c>
      <c r="Q161" s="215">
        <v>0.0011999999999999999</v>
      </c>
      <c r="R161" s="215">
        <f>Q161*H161</f>
        <v>0.0011999999999999999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303</v>
      </c>
      <c r="AT161" s="217" t="s">
        <v>300</v>
      </c>
      <c r="AU161" s="217" t="s">
        <v>82</v>
      </c>
      <c r="AY161" s="19" t="s">
        <v>188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124</v>
      </c>
      <c r="BM161" s="217" t="s">
        <v>1249</v>
      </c>
    </row>
    <row r="162" s="2" customFormat="1" ht="16.5" customHeight="1">
      <c r="A162" s="40"/>
      <c r="B162" s="41"/>
      <c r="C162" s="206" t="s">
        <v>7</v>
      </c>
      <c r="D162" s="206" t="s">
        <v>191</v>
      </c>
      <c r="E162" s="207" t="s">
        <v>334</v>
      </c>
      <c r="F162" s="208" t="s">
        <v>335</v>
      </c>
      <c r="G162" s="209" t="s">
        <v>296</v>
      </c>
      <c r="H162" s="210">
        <v>1</v>
      </c>
      <c r="I162" s="211"/>
      <c r="J162" s="212">
        <f>ROUND(I162*H162,2)</f>
        <v>0</v>
      </c>
      <c r="K162" s="208" t="s">
        <v>749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124</v>
      </c>
      <c r="AT162" s="217" t="s">
        <v>191</v>
      </c>
      <c r="AU162" s="217" t="s">
        <v>82</v>
      </c>
      <c r="AY162" s="19" t="s">
        <v>188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124</v>
      </c>
      <c r="BM162" s="217" t="s">
        <v>1250</v>
      </c>
    </row>
    <row r="163" s="2" customFormat="1">
      <c r="A163" s="40"/>
      <c r="B163" s="41"/>
      <c r="C163" s="42"/>
      <c r="D163" s="219" t="s">
        <v>198</v>
      </c>
      <c r="E163" s="42"/>
      <c r="F163" s="220" t="s">
        <v>788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198</v>
      </c>
      <c r="AU163" s="19" t="s">
        <v>82</v>
      </c>
    </row>
    <row r="164" s="2" customFormat="1" ht="16.5" customHeight="1">
      <c r="A164" s="40"/>
      <c r="B164" s="41"/>
      <c r="C164" s="257" t="s">
        <v>141</v>
      </c>
      <c r="D164" s="257" t="s">
        <v>300</v>
      </c>
      <c r="E164" s="258" t="s">
        <v>339</v>
      </c>
      <c r="F164" s="259" t="s">
        <v>340</v>
      </c>
      <c r="G164" s="260" t="s">
        <v>296</v>
      </c>
      <c r="H164" s="261">
        <v>1</v>
      </c>
      <c r="I164" s="262"/>
      <c r="J164" s="263">
        <f>ROUND(I164*H164,2)</f>
        <v>0</v>
      </c>
      <c r="K164" s="259" t="s">
        <v>749</v>
      </c>
      <c r="L164" s="264"/>
      <c r="M164" s="265" t="s">
        <v>19</v>
      </c>
      <c r="N164" s="266" t="s">
        <v>43</v>
      </c>
      <c r="O164" s="86"/>
      <c r="P164" s="215">
        <f>O164*H164</f>
        <v>0</v>
      </c>
      <c r="Q164" s="215">
        <v>0.00014999999999999999</v>
      </c>
      <c r="R164" s="215">
        <f>Q164*H164</f>
        <v>0.00014999999999999999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303</v>
      </c>
      <c r="AT164" s="217" t="s">
        <v>300</v>
      </c>
      <c r="AU164" s="217" t="s">
        <v>82</v>
      </c>
      <c r="AY164" s="19" t="s">
        <v>188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124</v>
      </c>
      <c r="BM164" s="217" t="s">
        <v>1251</v>
      </c>
    </row>
    <row r="165" s="2" customFormat="1" ht="24.15" customHeight="1">
      <c r="A165" s="40"/>
      <c r="B165" s="41"/>
      <c r="C165" s="206" t="s">
        <v>144</v>
      </c>
      <c r="D165" s="206" t="s">
        <v>191</v>
      </c>
      <c r="E165" s="207" t="s">
        <v>343</v>
      </c>
      <c r="F165" s="208" t="s">
        <v>344</v>
      </c>
      <c r="G165" s="209" t="s">
        <v>307</v>
      </c>
      <c r="H165" s="267"/>
      <c r="I165" s="211"/>
      <c r="J165" s="212">
        <f>ROUND(I165*H165,2)</f>
        <v>0</v>
      </c>
      <c r="K165" s="208" t="s">
        <v>749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124</v>
      </c>
      <c r="AT165" s="217" t="s">
        <v>191</v>
      </c>
      <c r="AU165" s="217" t="s">
        <v>82</v>
      </c>
      <c r="AY165" s="19" t="s">
        <v>188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124</v>
      </c>
      <c r="BM165" s="217" t="s">
        <v>1252</v>
      </c>
    </row>
    <row r="166" s="2" customFormat="1">
      <c r="A166" s="40"/>
      <c r="B166" s="41"/>
      <c r="C166" s="42"/>
      <c r="D166" s="219" t="s">
        <v>198</v>
      </c>
      <c r="E166" s="42"/>
      <c r="F166" s="220" t="s">
        <v>791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198</v>
      </c>
      <c r="AU166" s="19" t="s">
        <v>82</v>
      </c>
    </row>
    <row r="167" s="12" customFormat="1" ht="22.8" customHeight="1">
      <c r="A167" s="12"/>
      <c r="B167" s="190"/>
      <c r="C167" s="191"/>
      <c r="D167" s="192" t="s">
        <v>71</v>
      </c>
      <c r="E167" s="204" t="s">
        <v>347</v>
      </c>
      <c r="F167" s="204" t="s">
        <v>348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SUM(P168:P203)</f>
        <v>0</v>
      </c>
      <c r="Q167" s="198"/>
      <c r="R167" s="199">
        <f>SUM(R168:R203)</f>
        <v>0.33487855999999999</v>
      </c>
      <c r="S167" s="198"/>
      <c r="T167" s="200">
        <f>SUM(T168:T203)</f>
        <v>0.053814999999999995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82</v>
      </c>
      <c r="AT167" s="202" t="s">
        <v>71</v>
      </c>
      <c r="AU167" s="202" t="s">
        <v>80</v>
      </c>
      <c r="AY167" s="201" t="s">
        <v>188</v>
      </c>
      <c r="BK167" s="203">
        <f>SUM(BK168:BK203)</f>
        <v>0</v>
      </c>
    </row>
    <row r="168" s="2" customFormat="1" ht="16.5" customHeight="1">
      <c r="A168" s="40"/>
      <c r="B168" s="41"/>
      <c r="C168" s="206" t="s">
        <v>147</v>
      </c>
      <c r="D168" s="206" t="s">
        <v>191</v>
      </c>
      <c r="E168" s="207" t="s">
        <v>350</v>
      </c>
      <c r="F168" s="208" t="s">
        <v>351</v>
      </c>
      <c r="G168" s="209" t="s">
        <v>194</v>
      </c>
      <c r="H168" s="210">
        <v>19.341999999999999</v>
      </c>
      <c r="I168" s="211"/>
      <c r="J168" s="212">
        <f>ROUND(I168*H168,2)</f>
        <v>0</v>
      </c>
      <c r="K168" s="208" t="s">
        <v>749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0.0025000000000000001</v>
      </c>
      <c r="T168" s="216">
        <f>S168*H168</f>
        <v>0.048354999999999995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124</v>
      </c>
      <c r="AT168" s="217" t="s">
        <v>191</v>
      </c>
      <c r="AU168" s="217" t="s">
        <v>82</v>
      </c>
      <c r="AY168" s="19" t="s">
        <v>188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124</v>
      </c>
      <c r="BM168" s="217" t="s">
        <v>1253</v>
      </c>
    </row>
    <row r="169" s="2" customFormat="1">
      <c r="A169" s="40"/>
      <c r="B169" s="41"/>
      <c r="C169" s="42"/>
      <c r="D169" s="219" t="s">
        <v>198</v>
      </c>
      <c r="E169" s="42"/>
      <c r="F169" s="220" t="s">
        <v>793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198</v>
      </c>
      <c r="AU169" s="19" t="s">
        <v>82</v>
      </c>
    </row>
    <row r="170" s="14" customFormat="1">
      <c r="A170" s="14"/>
      <c r="B170" s="235"/>
      <c r="C170" s="236"/>
      <c r="D170" s="226" t="s">
        <v>200</v>
      </c>
      <c r="E170" s="237" t="s">
        <v>19</v>
      </c>
      <c r="F170" s="238" t="s">
        <v>1231</v>
      </c>
      <c r="G170" s="236"/>
      <c r="H170" s="239">
        <v>18.370999999999999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200</v>
      </c>
      <c r="AU170" s="245" t="s">
        <v>82</v>
      </c>
      <c r="AV170" s="14" t="s">
        <v>82</v>
      </c>
      <c r="AW170" s="14" t="s">
        <v>33</v>
      </c>
      <c r="AX170" s="14" t="s">
        <v>72</v>
      </c>
      <c r="AY170" s="245" t="s">
        <v>188</v>
      </c>
    </row>
    <row r="171" s="14" customFormat="1">
      <c r="A171" s="14"/>
      <c r="B171" s="235"/>
      <c r="C171" s="236"/>
      <c r="D171" s="226" t="s">
        <v>200</v>
      </c>
      <c r="E171" s="237" t="s">
        <v>19</v>
      </c>
      <c r="F171" s="238" t="s">
        <v>1232</v>
      </c>
      <c r="G171" s="236"/>
      <c r="H171" s="239">
        <v>0.83599999999999997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200</v>
      </c>
      <c r="AU171" s="245" t="s">
        <v>82</v>
      </c>
      <c r="AV171" s="14" t="s">
        <v>82</v>
      </c>
      <c r="AW171" s="14" t="s">
        <v>33</v>
      </c>
      <c r="AX171" s="14" t="s">
        <v>72</v>
      </c>
      <c r="AY171" s="245" t="s">
        <v>188</v>
      </c>
    </row>
    <row r="172" s="14" customFormat="1">
      <c r="A172" s="14"/>
      <c r="B172" s="235"/>
      <c r="C172" s="236"/>
      <c r="D172" s="226" t="s">
        <v>200</v>
      </c>
      <c r="E172" s="237" t="s">
        <v>19</v>
      </c>
      <c r="F172" s="238" t="s">
        <v>576</v>
      </c>
      <c r="G172" s="236"/>
      <c r="H172" s="239">
        <v>0.13500000000000001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200</v>
      </c>
      <c r="AU172" s="245" t="s">
        <v>82</v>
      </c>
      <c r="AV172" s="14" t="s">
        <v>82</v>
      </c>
      <c r="AW172" s="14" t="s">
        <v>33</v>
      </c>
      <c r="AX172" s="14" t="s">
        <v>72</v>
      </c>
      <c r="AY172" s="245" t="s">
        <v>188</v>
      </c>
    </row>
    <row r="173" s="15" customFormat="1">
      <c r="A173" s="15"/>
      <c r="B173" s="246"/>
      <c r="C173" s="247"/>
      <c r="D173" s="226" t="s">
        <v>200</v>
      </c>
      <c r="E173" s="248" t="s">
        <v>19</v>
      </c>
      <c r="F173" s="249" t="s">
        <v>206</v>
      </c>
      <c r="G173" s="247"/>
      <c r="H173" s="250">
        <v>19.341999999999999</v>
      </c>
      <c r="I173" s="251"/>
      <c r="J173" s="247"/>
      <c r="K173" s="247"/>
      <c r="L173" s="252"/>
      <c r="M173" s="253"/>
      <c r="N173" s="254"/>
      <c r="O173" s="254"/>
      <c r="P173" s="254"/>
      <c r="Q173" s="254"/>
      <c r="R173" s="254"/>
      <c r="S173" s="254"/>
      <c r="T173" s="25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6" t="s">
        <v>200</v>
      </c>
      <c r="AU173" s="256" t="s">
        <v>82</v>
      </c>
      <c r="AV173" s="15" t="s">
        <v>196</v>
      </c>
      <c r="AW173" s="15" t="s">
        <v>33</v>
      </c>
      <c r="AX173" s="15" t="s">
        <v>80</v>
      </c>
      <c r="AY173" s="256" t="s">
        <v>188</v>
      </c>
    </row>
    <row r="174" s="2" customFormat="1" ht="16.5" customHeight="1">
      <c r="A174" s="40"/>
      <c r="B174" s="41"/>
      <c r="C174" s="206" t="s">
        <v>150</v>
      </c>
      <c r="D174" s="206" t="s">
        <v>191</v>
      </c>
      <c r="E174" s="207" t="s">
        <v>355</v>
      </c>
      <c r="F174" s="208" t="s">
        <v>356</v>
      </c>
      <c r="G174" s="209" t="s">
        <v>357</v>
      </c>
      <c r="H174" s="210">
        <v>18.199999999999999</v>
      </c>
      <c r="I174" s="211"/>
      <c r="J174" s="212">
        <f>ROUND(I174*H174,2)</f>
        <v>0</v>
      </c>
      <c r="K174" s="208" t="s">
        <v>749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0.00029999999999999997</v>
      </c>
      <c r="T174" s="216">
        <f>S174*H174</f>
        <v>0.0054599999999999996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124</v>
      </c>
      <c r="AT174" s="217" t="s">
        <v>191</v>
      </c>
      <c r="AU174" s="217" t="s">
        <v>82</v>
      </c>
      <c r="AY174" s="19" t="s">
        <v>188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124</v>
      </c>
      <c r="BM174" s="217" t="s">
        <v>1254</v>
      </c>
    </row>
    <row r="175" s="2" customFormat="1">
      <c r="A175" s="40"/>
      <c r="B175" s="41"/>
      <c r="C175" s="42"/>
      <c r="D175" s="219" t="s">
        <v>198</v>
      </c>
      <c r="E175" s="42"/>
      <c r="F175" s="220" t="s">
        <v>796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198</v>
      </c>
      <c r="AU175" s="19" t="s">
        <v>82</v>
      </c>
    </row>
    <row r="176" s="14" customFormat="1">
      <c r="A176" s="14"/>
      <c r="B176" s="235"/>
      <c r="C176" s="236"/>
      <c r="D176" s="226" t="s">
        <v>200</v>
      </c>
      <c r="E176" s="237" t="s">
        <v>19</v>
      </c>
      <c r="F176" s="238" t="s">
        <v>1255</v>
      </c>
      <c r="G176" s="236"/>
      <c r="H176" s="239">
        <v>18.199999999999999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200</v>
      </c>
      <c r="AU176" s="245" t="s">
        <v>82</v>
      </c>
      <c r="AV176" s="14" t="s">
        <v>82</v>
      </c>
      <c r="AW176" s="14" t="s">
        <v>33</v>
      </c>
      <c r="AX176" s="14" t="s">
        <v>80</v>
      </c>
      <c r="AY176" s="245" t="s">
        <v>188</v>
      </c>
    </row>
    <row r="177" s="2" customFormat="1" ht="21.75" customHeight="1">
      <c r="A177" s="40"/>
      <c r="B177" s="41"/>
      <c r="C177" s="206" t="s">
        <v>338</v>
      </c>
      <c r="D177" s="206" t="s">
        <v>191</v>
      </c>
      <c r="E177" s="207" t="s">
        <v>368</v>
      </c>
      <c r="F177" s="208" t="s">
        <v>369</v>
      </c>
      <c r="G177" s="209" t="s">
        <v>194</v>
      </c>
      <c r="H177" s="210">
        <v>19.341999999999999</v>
      </c>
      <c r="I177" s="211"/>
      <c r="J177" s="212">
        <f>ROUND(I177*H177,2)</f>
        <v>0</v>
      </c>
      <c r="K177" s="208" t="s">
        <v>749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124</v>
      </c>
      <c r="AT177" s="217" t="s">
        <v>191</v>
      </c>
      <c r="AU177" s="217" t="s">
        <v>82</v>
      </c>
      <c r="AY177" s="19" t="s">
        <v>188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124</v>
      </c>
      <c r="BM177" s="217" t="s">
        <v>1256</v>
      </c>
    </row>
    <row r="178" s="2" customFormat="1">
      <c r="A178" s="40"/>
      <c r="B178" s="41"/>
      <c r="C178" s="42"/>
      <c r="D178" s="219" t="s">
        <v>198</v>
      </c>
      <c r="E178" s="42"/>
      <c r="F178" s="220" t="s">
        <v>799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198</v>
      </c>
      <c r="AU178" s="19" t="s">
        <v>82</v>
      </c>
    </row>
    <row r="179" s="2" customFormat="1" ht="16.5" customHeight="1">
      <c r="A179" s="40"/>
      <c r="B179" s="41"/>
      <c r="C179" s="206" t="s">
        <v>342</v>
      </c>
      <c r="D179" s="206" t="s">
        <v>191</v>
      </c>
      <c r="E179" s="207" t="s">
        <v>372</v>
      </c>
      <c r="F179" s="208" t="s">
        <v>373</v>
      </c>
      <c r="G179" s="209" t="s">
        <v>194</v>
      </c>
      <c r="H179" s="210">
        <v>19.341999999999999</v>
      </c>
      <c r="I179" s="211"/>
      <c r="J179" s="212">
        <f>ROUND(I179*H179,2)</f>
        <v>0</v>
      </c>
      <c r="K179" s="208" t="s">
        <v>749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124</v>
      </c>
      <c r="AT179" s="217" t="s">
        <v>191</v>
      </c>
      <c r="AU179" s="217" t="s">
        <v>82</v>
      </c>
      <c r="AY179" s="19" t="s">
        <v>188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124</v>
      </c>
      <c r="BM179" s="217" t="s">
        <v>1257</v>
      </c>
    </row>
    <row r="180" s="2" customFormat="1">
      <c r="A180" s="40"/>
      <c r="B180" s="41"/>
      <c r="C180" s="42"/>
      <c r="D180" s="219" t="s">
        <v>198</v>
      </c>
      <c r="E180" s="42"/>
      <c r="F180" s="220" t="s">
        <v>801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198</v>
      </c>
      <c r="AU180" s="19" t="s">
        <v>82</v>
      </c>
    </row>
    <row r="181" s="2" customFormat="1" ht="16.5" customHeight="1">
      <c r="A181" s="40"/>
      <c r="B181" s="41"/>
      <c r="C181" s="206" t="s">
        <v>349</v>
      </c>
      <c r="D181" s="206" t="s">
        <v>191</v>
      </c>
      <c r="E181" s="207" t="s">
        <v>377</v>
      </c>
      <c r="F181" s="208" t="s">
        <v>378</v>
      </c>
      <c r="G181" s="209" t="s">
        <v>194</v>
      </c>
      <c r="H181" s="210">
        <v>38.683999999999998</v>
      </c>
      <c r="I181" s="211"/>
      <c r="J181" s="212">
        <f>ROUND(I181*H181,2)</f>
        <v>0</v>
      </c>
      <c r="K181" s="208" t="s">
        <v>749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3.0000000000000001E-05</v>
      </c>
      <c r="R181" s="215">
        <f>Q181*H181</f>
        <v>0.00116052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124</v>
      </c>
      <c r="AT181" s="217" t="s">
        <v>191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124</v>
      </c>
      <c r="BM181" s="217" t="s">
        <v>1258</v>
      </c>
    </row>
    <row r="182" s="2" customFormat="1">
      <c r="A182" s="40"/>
      <c r="B182" s="41"/>
      <c r="C182" s="42"/>
      <c r="D182" s="219" t="s">
        <v>198</v>
      </c>
      <c r="E182" s="42"/>
      <c r="F182" s="220" t="s">
        <v>803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198</v>
      </c>
      <c r="AU182" s="19" t="s">
        <v>82</v>
      </c>
    </row>
    <row r="183" s="13" customFormat="1">
      <c r="A183" s="13"/>
      <c r="B183" s="224"/>
      <c r="C183" s="225"/>
      <c r="D183" s="226" t="s">
        <v>200</v>
      </c>
      <c r="E183" s="227" t="s">
        <v>19</v>
      </c>
      <c r="F183" s="228" t="s">
        <v>381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200</v>
      </c>
      <c r="AU183" s="234" t="s">
        <v>82</v>
      </c>
      <c r="AV183" s="13" t="s">
        <v>80</v>
      </c>
      <c r="AW183" s="13" t="s">
        <v>33</v>
      </c>
      <c r="AX183" s="13" t="s">
        <v>72</v>
      </c>
      <c r="AY183" s="234" t="s">
        <v>188</v>
      </c>
    </row>
    <row r="184" s="14" customFormat="1">
      <c r="A184" s="14"/>
      <c r="B184" s="235"/>
      <c r="C184" s="236"/>
      <c r="D184" s="226" t="s">
        <v>200</v>
      </c>
      <c r="E184" s="237" t="s">
        <v>19</v>
      </c>
      <c r="F184" s="238" t="s">
        <v>1234</v>
      </c>
      <c r="G184" s="236"/>
      <c r="H184" s="239">
        <v>19.341999999999999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200</v>
      </c>
      <c r="AU184" s="245" t="s">
        <v>82</v>
      </c>
      <c r="AV184" s="14" t="s">
        <v>82</v>
      </c>
      <c r="AW184" s="14" t="s">
        <v>33</v>
      </c>
      <c r="AX184" s="14" t="s">
        <v>72</v>
      </c>
      <c r="AY184" s="245" t="s">
        <v>188</v>
      </c>
    </row>
    <row r="185" s="13" customFormat="1">
      <c r="A185" s="13"/>
      <c r="B185" s="224"/>
      <c r="C185" s="225"/>
      <c r="D185" s="226" t="s">
        <v>200</v>
      </c>
      <c r="E185" s="227" t="s">
        <v>19</v>
      </c>
      <c r="F185" s="228" t="s">
        <v>382</v>
      </c>
      <c r="G185" s="225"/>
      <c r="H185" s="227" t="s">
        <v>19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200</v>
      </c>
      <c r="AU185" s="234" t="s">
        <v>82</v>
      </c>
      <c r="AV185" s="13" t="s">
        <v>80</v>
      </c>
      <c r="AW185" s="13" t="s">
        <v>33</v>
      </c>
      <c r="AX185" s="13" t="s">
        <v>72</v>
      </c>
      <c r="AY185" s="234" t="s">
        <v>188</v>
      </c>
    </row>
    <row r="186" s="14" customFormat="1">
      <c r="A186" s="14"/>
      <c r="B186" s="235"/>
      <c r="C186" s="236"/>
      <c r="D186" s="226" t="s">
        <v>200</v>
      </c>
      <c r="E186" s="237" t="s">
        <v>19</v>
      </c>
      <c r="F186" s="238" t="s">
        <v>1234</v>
      </c>
      <c r="G186" s="236"/>
      <c r="H186" s="239">
        <v>19.341999999999999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200</v>
      </c>
      <c r="AU186" s="245" t="s">
        <v>82</v>
      </c>
      <c r="AV186" s="14" t="s">
        <v>82</v>
      </c>
      <c r="AW186" s="14" t="s">
        <v>33</v>
      </c>
      <c r="AX186" s="14" t="s">
        <v>72</v>
      </c>
      <c r="AY186" s="245" t="s">
        <v>188</v>
      </c>
    </row>
    <row r="187" s="15" customFormat="1">
      <c r="A187" s="15"/>
      <c r="B187" s="246"/>
      <c r="C187" s="247"/>
      <c r="D187" s="226" t="s">
        <v>200</v>
      </c>
      <c r="E187" s="248" t="s">
        <v>19</v>
      </c>
      <c r="F187" s="249" t="s">
        <v>206</v>
      </c>
      <c r="G187" s="247"/>
      <c r="H187" s="250">
        <v>38.683999999999998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200</v>
      </c>
      <c r="AU187" s="256" t="s">
        <v>82</v>
      </c>
      <c r="AV187" s="15" t="s">
        <v>196</v>
      </c>
      <c r="AW187" s="15" t="s">
        <v>33</v>
      </c>
      <c r="AX187" s="15" t="s">
        <v>80</v>
      </c>
      <c r="AY187" s="256" t="s">
        <v>188</v>
      </c>
    </row>
    <row r="188" s="2" customFormat="1" ht="21.75" customHeight="1">
      <c r="A188" s="40"/>
      <c r="B188" s="41"/>
      <c r="C188" s="206" t="s">
        <v>354</v>
      </c>
      <c r="D188" s="206" t="s">
        <v>191</v>
      </c>
      <c r="E188" s="207" t="s">
        <v>384</v>
      </c>
      <c r="F188" s="208" t="s">
        <v>385</v>
      </c>
      <c r="G188" s="209" t="s">
        <v>194</v>
      </c>
      <c r="H188" s="210">
        <v>19.341999999999999</v>
      </c>
      <c r="I188" s="211"/>
      <c r="J188" s="212">
        <f>ROUND(I188*H188,2)</f>
        <v>0</v>
      </c>
      <c r="K188" s="208" t="s">
        <v>749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0.012</v>
      </c>
      <c r="R188" s="215">
        <f>Q188*H188</f>
        <v>0.23210399999999998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124</v>
      </c>
      <c r="AT188" s="217" t="s">
        <v>191</v>
      </c>
      <c r="AU188" s="217" t="s">
        <v>82</v>
      </c>
      <c r="AY188" s="19" t="s">
        <v>188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124</v>
      </c>
      <c r="BM188" s="217" t="s">
        <v>1259</v>
      </c>
    </row>
    <row r="189" s="2" customFormat="1">
      <c r="A189" s="40"/>
      <c r="B189" s="41"/>
      <c r="C189" s="42"/>
      <c r="D189" s="219" t="s">
        <v>198</v>
      </c>
      <c r="E189" s="42"/>
      <c r="F189" s="220" t="s">
        <v>806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198</v>
      </c>
      <c r="AU189" s="19" t="s">
        <v>82</v>
      </c>
    </row>
    <row r="190" s="2" customFormat="1" ht="16.5" customHeight="1">
      <c r="A190" s="40"/>
      <c r="B190" s="41"/>
      <c r="C190" s="206" t="s">
        <v>361</v>
      </c>
      <c r="D190" s="206" t="s">
        <v>191</v>
      </c>
      <c r="E190" s="207" t="s">
        <v>389</v>
      </c>
      <c r="F190" s="208" t="s">
        <v>390</v>
      </c>
      <c r="G190" s="209" t="s">
        <v>194</v>
      </c>
      <c r="H190" s="210">
        <v>19.341999999999999</v>
      </c>
      <c r="I190" s="211"/>
      <c r="J190" s="212">
        <f>ROUND(I190*H190,2)</f>
        <v>0</v>
      </c>
      <c r="K190" s="208" t="s">
        <v>195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0.00029999999999999997</v>
      </c>
      <c r="R190" s="215">
        <f>Q190*H190</f>
        <v>0.0058025999999999989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124</v>
      </c>
      <c r="AT190" s="217" t="s">
        <v>191</v>
      </c>
      <c r="AU190" s="217" t="s">
        <v>82</v>
      </c>
      <c r="AY190" s="19" t="s">
        <v>188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124</v>
      </c>
      <c r="BM190" s="217" t="s">
        <v>1260</v>
      </c>
    </row>
    <row r="191" s="2" customFormat="1">
      <c r="A191" s="40"/>
      <c r="B191" s="41"/>
      <c r="C191" s="42"/>
      <c r="D191" s="219" t="s">
        <v>198</v>
      </c>
      <c r="E191" s="42"/>
      <c r="F191" s="220" t="s">
        <v>392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198</v>
      </c>
      <c r="AU191" s="19" t="s">
        <v>82</v>
      </c>
    </row>
    <row r="192" s="2" customFormat="1" ht="24.15" customHeight="1">
      <c r="A192" s="40"/>
      <c r="B192" s="41"/>
      <c r="C192" s="257" t="s">
        <v>367</v>
      </c>
      <c r="D192" s="257" t="s">
        <v>300</v>
      </c>
      <c r="E192" s="258" t="s">
        <v>394</v>
      </c>
      <c r="F192" s="259" t="s">
        <v>395</v>
      </c>
      <c r="G192" s="260" t="s">
        <v>194</v>
      </c>
      <c r="H192" s="261">
        <v>21.276</v>
      </c>
      <c r="I192" s="262"/>
      <c r="J192" s="263">
        <f>ROUND(I192*H192,2)</f>
        <v>0</v>
      </c>
      <c r="K192" s="259" t="s">
        <v>195</v>
      </c>
      <c r="L192" s="264"/>
      <c r="M192" s="265" t="s">
        <v>19</v>
      </c>
      <c r="N192" s="266" t="s">
        <v>43</v>
      </c>
      <c r="O192" s="86"/>
      <c r="P192" s="215">
        <f>O192*H192</f>
        <v>0</v>
      </c>
      <c r="Q192" s="215">
        <v>0.0042900000000000004</v>
      </c>
      <c r="R192" s="215">
        <f>Q192*H192</f>
        <v>0.091274040000000015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303</v>
      </c>
      <c r="AT192" s="217" t="s">
        <v>300</v>
      </c>
      <c r="AU192" s="217" t="s">
        <v>82</v>
      </c>
      <c r="AY192" s="19" t="s">
        <v>188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124</v>
      </c>
      <c r="BM192" s="217" t="s">
        <v>1261</v>
      </c>
    </row>
    <row r="193" s="14" customFormat="1">
      <c r="A193" s="14"/>
      <c r="B193" s="235"/>
      <c r="C193" s="236"/>
      <c r="D193" s="226" t="s">
        <v>200</v>
      </c>
      <c r="E193" s="236"/>
      <c r="F193" s="238" t="s">
        <v>1262</v>
      </c>
      <c r="G193" s="236"/>
      <c r="H193" s="239">
        <v>21.276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200</v>
      </c>
      <c r="AU193" s="245" t="s">
        <v>82</v>
      </c>
      <c r="AV193" s="14" t="s">
        <v>82</v>
      </c>
      <c r="AW193" s="14" t="s">
        <v>4</v>
      </c>
      <c r="AX193" s="14" t="s">
        <v>80</v>
      </c>
      <c r="AY193" s="245" t="s">
        <v>188</v>
      </c>
    </row>
    <row r="194" s="2" customFormat="1" ht="16.5" customHeight="1">
      <c r="A194" s="40"/>
      <c r="B194" s="41"/>
      <c r="C194" s="206" t="s">
        <v>303</v>
      </c>
      <c r="D194" s="206" t="s">
        <v>191</v>
      </c>
      <c r="E194" s="207" t="s">
        <v>399</v>
      </c>
      <c r="F194" s="208" t="s">
        <v>400</v>
      </c>
      <c r="G194" s="209" t="s">
        <v>357</v>
      </c>
      <c r="H194" s="210">
        <v>18.199999999999999</v>
      </c>
      <c r="I194" s="211"/>
      <c r="J194" s="212">
        <f>ROUND(I194*H194,2)</f>
        <v>0</v>
      </c>
      <c r="K194" s="208" t="s">
        <v>749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1.0000000000000001E-05</v>
      </c>
      <c r="R194" s="215">
        <f>Q194*H194</f>
        <v>0.00018200000000000001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124</v>
      </c>
      <c r="AT194" s="217" t="s">
        <v>191</v>
      </c>
      <c r="AU194" s="217" t="s">
        <v>82</v>
      </c>
      <c r="AY194" s="19" t="s">
        <v>188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124</v>
      </c>
      <c r="BM194" s="217" t="s">
        <v>1263</v>
      </c>
    </row>
    <row r="195" s="2" customFormat="1">
      <c r="A195" s="40"/>
      <c r="B195" s="41"/>
      <c r="C195" s="42"/>
      <c r="D195" s="219" t="s">
        <v>198</v>
      </c>
      <c r="E195" s="42"/>
      <c r="F195" s="220" t="s">
        <v>811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198</v>
      </c>
      <c r="AU195" s="19" t="s">
        <v>82</v>
      </c>
    </row>
    <row r="196" s="2" customFormat="1" ht="16.5" customHeight="1">
      <c r="A196" s="40"/>
      <c r="B196" s="41"/>
      <c r="C196" s="257" t="s">
        <v>376</v>
      </c>
      <c r="D196" s="257" t="s">
        <v>300</v>
      </c>
      <c r="E196" s="258" t="s">
        <v>404</v>
      </c>
      <c r="F196" s="259" t="s">
        <v>405</v>
      </c>
      <c r="G196" s="260" t="s">
        <v>357</v>
      </c>
      <c r="H196" s="261">
        <v>19.109999999999999</v>
      </c>
      <c r="I196" s="262"/>
      <c r="J196" s="263">
        <f>ROUND(I196*H196,2)</f>
        <v>0</v>
      </c>
      <c r="K196" s="259" t="s">
        <v>749</v>
      </c>
      <c r="L196" s="264"/>
      <c r="M196" s="265" t="s">
        <v>19</v>
      </c>
      <c r="N196" s="266" t="s">
        <v>43</v>
      </c>
      <c r="O196" s="86"/>
      <c r="P196" s="215">
        <f>O196*H196</f>
        <v>0</v>
      </c>
      <c r="Q196" s="215">
        <v>0.00022000000000000001</v>
      </c>
      <c r="R196" s="215">
        <f>Q196*H196</f>
        <v>0.0042042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303</v>
      </c>
      <c r="AT196" s="217" t="s">
        <v>300</v>
      </c>
      <c r="AU196" s="217" t="s">
        <v>82</v>
      </c>
      <c r="AY196" s="19" t="s">
        <v>188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124</v>
      </c>
      <c r="BM196" s="217" t="s">
        <v>1264</v>
      </c>
    </row>
    <row r="197" s="14" customFormat="1">
      <c r="A197" s="14"/>
      <c r="B197" s="235"/>
      <c r="C197" s="236"/>
      <c r="D197" s="226" t="s">
        <v>200</v>
      </c>
      <c r="E197" s="236"/>
      <c r="F197" s="238" t="s">
        <v>1265</v>
      </c>
      <c r="G197" s="236"/>
      <c r="H197" s="239">
        <v>19.109999999999999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200</v>
      </c>
      <c r="AU197" s="245" t="s">
        <v>82</v>
      </c>
      <c r="AV197" s="14" t="s">
        <v>82</v>
      </c>
      <c r="AW197" s="14" t="s">
        <v>4</v>
      </c>
      <c r="AX197" s="14" t="s">
        <v>80</v>
      </c>
      <c r="AY197" s="245" t="s">
        <v>188</v>
      </c>
    </row>
    <row r="198" s="2" customFormat="1" ht="16.5" customHeight="1">
      <c r="A198" s="40"/>
      <c r="B198" s="41"/>
      <c r="C198" s="206" t="s">
        <v>383</v>
      </c>
      <c r="D198" s="206" t="s">
        <v>191</v>
      </c>
      <c r="E198" s="207" t="s">
        <v>409</v>
      </c>
      <c r="F198" s="208" t="s">
        <v>410</v>
      </c>
      <c r="G198" s="209" t="s">
        <v>357</v>
      </c>
      <c r="H198" s="210">
        <v>0.90000000000000002</v>
      </c>
      <c r="I198" s="211"/>
      <c r="J198" s="212">
        <f>ROUND(I198*H198,2)</f>
        <v>0</v>
      </c>
      <c r="K198" s="208" t="s">
        <v>749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124</v>
      </c>
      <c r="AT198" s="217" t="s">
        <v>191</v>
      </c>
      <c r="AU198" s="217" t="s">
        <v>82</v>
      </c>
      <c r="AY198" s="19" t="s">
        <v>188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124</v>
      </c>
      <c r="BM198" s="217" t="s">
        <v>1266</v>
      </c>
    </row>
    <row r="199" s="2" customFormat="1">
      <c r="A199" s="40"/>
      <c r="B199" s="41"/>
      <c r="C199" s="42"/>
      <c r="D199" s="219" t="s">
        <v>198</v>
      </c>
      <c r="E199" s="42"/>
      <c r="F199" s="220" t="s">
        <v>815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198</v>
      </c>
      <c r="AU199" s="19" t="s">
        <v>82</v>
      </c>
    </row>
    <row r="200" s="2" customFormat="1" ht="16.5" customHeight="1">
      <c r="A200" s="40"/>
      <c r="B200" s="41"/>
      <c r="C200" s="257" t="s">
        <v>388</v>
      </c>
      <c r="D200" s="257" t="s">
        <v>300</v>
      </c>
      <c r="E200" s="258" t="s">
        <v>415</v>
      </c>
      <c r="F200" s="259" t="s">
        <v>416</v>
      </c>
      <c r="G200" s="260" t="s">
        <v>357</v>
      </c>
      <c r="H200" s="261">
        <v>0.94499999999999995</v>
      </c>
      <c r="I200" s="262"/>
      <c r="J200" s="263">
        <f>ROUND(I200*H200,2)</f>
        <v>0</v>
      </c>
      <c r="K200" s="259" t="s">
        <v>749</v>
      </c>
      <c r="L200" s="264"/>
      <c r="M200" s="265" t="s">
        <v>19</v>
      </c>
      <c r="N200" s="266" t="s">
        <v>43</v>
      </c>
      <c r="O200" s="86"/>
      <c r="P200" s="215">
        <f>O200*H200</f>
        <v>0</v>
      </c>
      <c r="Q200" s="215">
        <v>0.00016000000000000001</v>
      </c>
      <c r="R200" s="215">
        <f>Q200*H200</f>
        <v>0.00015120000000000002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303</v>
      </c>
      <c r="AT200" s="217" t="s">
        <v>300</v>
      </c>
      <c r="AU200" s="217" t="s">
        <v>82</v>
      </c>
      <c r="AY200" s="19" t="s">
        <v>188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124</v>
      </c>
      <c r="BM200" s="217" t="s">
        <v>1267</v>
      </c>
    </row>
    <row r="201" s="14" customFormat="1">
      <c r="A201" s="14"/>
      <c r="B201" s="235"/>
      <c r="C201" s="236"/>
      <c r="D201" s="226" t="s">
        <v>200</v>
      </c>
      <c r="E201" s="236"/>
      <c r="F201" s="238" t="s">
        <v>618</v>
      </c>
      <c r="G201" s="236"/>
      <c r="H201" s="239">
        <v>0.94499999999999995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200</v>
      </c>
      <c r="AU201" s="245" t="s">
        <v>82</v>
      </c>
      <c r="AV201" s="14" t="s">
        <v>82</v>
      </c>
      <c r="AW201" s="14" t="s">
        <v>4</v>
      </c>
      <c r="AX201" s="14" t="s">
        <v>80</v>
      </c>
      <c r="AY201" s="245" t="s">
        <v>188</v>
      </c>
    </row>
    <row r="202" s="2" customFormat="1" ht="24.15" customHeight="1">
      <c r="A202" s="40"/>
      <c r="B202" s="41"/>
      <c r="C202" s="206" t="s">
        <v>393</v>
      </c>
      <c r="D202" s="206" t="s">
        <v>191</v>
      </c>
      <c r="E202" s="207" t="s">
        <v>430</v>
      </c>
      <c r="F202" s="208" t="s">
        <v>431</v>
      </c>
      <c r="G202" s="209" t="s">
        <v>307</v>
      </c>
      <c r="H202" s="267"/>
      <c r="I202" s="211"/>
      <c r="J202" s="212">
        <f>ROUND(I202*H202,2)</f>
        <v>0</v>
      </c>
      <c r="K202" s="208" t="s">
        <v>749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124</v>
      </c>
      <c r="AT202" s="217" t="s">
        <v>191</v>
      </c>
      <c r="AU202" s="217" t="s">
        <v>82</v>
      </c>
      <c r="AY202" s="19" t="s">
        <v>188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124</v>
      </c>
      <c r="BM202" s="217" t="s">
        <v>1268</v>
      </c>
    </row>
    <row r="203" s="2" customFormat="1">
      <c r="A203" s="40"/>
      <c r="B203" s="41"/>
      <c r="C203" s="42"/>
      <c r="D203" s="219" t="s">
        <v>198</v>
      </c>
      <c r="E203" s="42"/>
      <c r="F203" s="220" t="s">
        <v>818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198</v>
      </c>
      <c r="AU203" s="19" t="s">
        <v>82</v>
      </c>
    </row>
    <row r="204" s="12" customFormat="1" ht="22.8" customHeight="1">
      <c r="A204" s="12"/>
      <c r="B204" s="190"/>
      <c r="C204" s="191"/>
      <c r="D204" s="192" t="s">
        <v>71</v>
      </c>
      <c r="E204" s="204" t="s">
        <v>434</v>
      </c>
      <c r="F204" s="204" t="s">
        <v>435</v>
      </c>
      <c r="G204" s="191"/>
      <c r="H204" s="191"/>
      <c r="I204" s="194"/>
      <c r="J204" s="205">
        <f>BK204</f>
        <v>0</v>
      </c>
      <c r="K204" s="191"/>
      <c r="L204" s="196"/>
      <c r="M204" s="197"/>
      <c r="N204" s="198"/>
      <c r="O204" s="198"/>
      <c r="P204" s="199">
        <f>SUM(P205:P214)</f>
        <v>0</v>
      </c>
      <c r="Q204" s="198"/>
      <c r="R204" s="199">
        <f>SUM(R205:R214)</f>
        <v>0.0003675000000000001</v>
      </c>
      <c r="S204" s="198"/>
      <c r="T204" s="200">
        <f>SUM(T205:T214)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82</v>
      </c>
      <c r="AT204" s="202" t="s">
        <v>71</v>
      </c>
      <c r="AU204" s="202" t="s">
        <v>80</v>
      </c>
      <c r="AY204" s="201" t="s">
        <v>188</v>
      </c>
      <c r="BK204" s="203">
        <f>SUM(BK205:BK214)</f>
        <v>0</v>
      </c>
    </row>
    <row r="205" s="2" customFormat="1" ht="16.5" customHeight="1">
      <c r="A205" s="40"/>
      <c r="B205" s="41"/>
      <c r="C205" s="206" t="s">
        <v>398</v>
      </c>
      <c r="D205" s="206" t="s">
        <v>191</v>
      </c>
      <c r="E205" s="207" t="s">
        <v>437</v>
      </c>
      <c r="F205" s="208" t="s">
        <v>438</v>
      </c>
      <c r="G205" s="209" t="s">
        <v>194</v>
      </c>
      <c r="H205" s="210">
        <v>1.2250000000000001</v>
      </c>
      <c r="I205" s="211"/>
      <c r="J205" s="212">
        <f>ROUND(I205*H205,2)</f>
        <v>0</v>
      </c>
      <c r="K205" s="208" t="s">
        <v>749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6.0000000000000002E-05</v>
      </c>
      <c r="R205" s="215">
        <f>Q205*H205</f>
        <v>7.3500000000000011E-05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124</v>
      </c>
      <c r="AT205" s="217" t="s">
        <v>191</v>
      </c>
      <c r="AU205" s="217" t="s">
        <v>82</v>
      </c>
      <c r="AY205" s="19" t="s">
        <v>188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124</v>
      </c>
      <c r="BM205" s="217" t="s">
        <v>1269</v>
      </c>
    </row>
    <row r="206" s="2" customFormat="1">
      <c r="A206" s="40"/>
      <c r="B206" s="41"/>
      <c r="C206" s="42"/>
      <c r="D206" s="219" t="s">
        <v>198</v>
      </c>
      <c r="E206" s="42"/>
      <c r="F206" s="220" t="s">
        <v>820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198</v>
      </c>
      <c r="AU206" s="19" t="s">
        <v>82</v>
      </c>
    </row>
    <row r="207" s="13" customFormat="1">
      <c r="A207" s="13"/>
      <c r="B207" s="224"/>
      <c r="C207" s="225"/>
      <c r="D207" s="226" t="s">
        <v>200</v>
      </c>
      <c r="E207" s="227" t="s">
        <v>19</v>
      </c>
      <c r="F207" s="228" t="s">
        <v>621</v>
      </c>
      <c r="G207" s="225"/>
      <c r="H207" s="227" t="s">
        <v>19</v>
      </c>
      <c r="I207" s="229"/>
      <c r="J207" s="225"/>
      <c r="K207" s="225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200</v>
      </c>
      <c r="AU207" s="234" t="s">
        <v>82</v>
      </c>
      <c r="AV207" s="13" t="s">
        <v>80</v>
      </c>
      <c r="AW207" s="13" t="s">
        <v>33</v>
      </c>
      <c r="AX207" s="13" t="s">
        <v>72</v>
      </c>
      <c r="AY207" s="234" t="s">
        <v>188</v>
      </c>
    </row>
    <row r="208" s="14" customFormat="1">
      <c r="A208" s="14"/>
      <c r="B208" s="235"/>
      <c r="C208" s="236"/>
      <c r="D208" s="226" t="s">
        <v>200</v>
      </c>
      <c r="E208" s="237" t="s">
        <v>19</v>
      </c>
      <c r="F208" s="238" t="s">
        <v>622</v>
      </c>
      <c r="G208" s="236"/>
      <c r="H208" s="239">
        <v>1.2250000000000001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200</v>
      </c>
      <c r="AU208" s="245" t="s">
        <v>82</v>
      </c>
      <c r="AV208" s="14" t="s">
        <v>82</v>
      </c>
      <c r="AW208" s="14" t="s">
        <v>33</v>
      </c>
      <c r="AX208" s="14" t="s">
        <v>80</v>
      </c>
      <c r="AY208" s="245" t="s">
        <v>188</v>
      </c>
    </row>
    <row r="209" s="2" customFormat="1" ht="16.5" customHeight="1">
      <c r="A209" s="40"/>
      <c r="B209" s="41"/>
      <c r="C209" s="206" t="s">
        <v>403</v>
      </c>
      <c r="D209" s="206" t="s">
        <v>191</v>
      </c>
      <c r="E209" s="207" t="s">
        <v>444</v>
      </c>
      <c r="F209" s="208" t="s">
        <v>445</v>
      </c>
      <c r="G209" s="209" t="s">
        <v>194</v>
      </c>
      <c r="H209" s="210">
        <v>1.2250000000000001</v>
      </c>
      <c r="I209" s="211"/>
      <c r="J209" s="212">
        <f>ROUND(I209*H209,2)</f>
        <v>0</v>
      </c>
      <c r="K209" s="208" t="s">
        <v>749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0.00012</v>
      </c>
      <c r="R209" s="215">
        <f>Q209*H209</f>
        <v>0.00014700000000000002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124</v>
      </c>
      <c r="AT209" s="217" t="s">
        <v>191</v>
      </c>
      <c r="AU209" s="217" t="s">
        <v>82</v>
      </c>
      <c r="AY209" s="19" t="s">
        <v>188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124</v>
      </c>
      <c r="BM209" s="217" t="s">
        <v>1270</v>
      </c>
    </row>
    <row r="210" s="2" customFormat="1">
      <c r="A210" s="40"/>
      <c r="B210" s="41"/>
      <c r="C210" s="42"/>
      <c r="D210" s="219" t="s">
        <v>198</v>
      </c>
      <c r="E210" s="42"/>
      <c r="F210" s="220" t="s">
        <v>822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198</v>
      </c>
      <c r="AU210" s="19" t="s">
        <v>82</v>
      </c>
    </row>
    <row r="211" s="2" customFormat="1" ht="16.5" customHeight="1">
      <c r="A211" s="40"/>
      <c r="B211" s="41"/>
      <c r="C211" s="206" t="s">
        <v>408</v>
      </c>
      <c r="D211" s="206" t="s">
        <v>191</v>
      </c>
      <c r="E211" s="207" t="s">
        <v>449</v>
      </c>
      <c r="F211" s="208" t="s">
        <v>450</v>
      </c>
      <c r="G211" s="209" t="s">
        <v>194</v>
      </c>
      <c r="H211" s="210">
        <v>1.2250000000000001</v>
      </c>
      <c r="I211" s="211"/>
      <c r="J211" s="212">
        <f>ROUND(I211*H211,2)</f>
        <v>0</v>
      </c>
      <c r="K211" s="208" t="s">
        <v>749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0.00012</v>
      </c>
      <c r="R211" s="215">
        <f>Q211*H211</f>
        <v>0.00014700000000000002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124</v>
      </c>
      <c r="AT211" s="217" t="s">
        <v>191</v>
      </c>
      <c r="AU211" s="217" t="s">
        <v>82</v>
      </c>
      <c r="AY211" s="19" t="s">
        <v>188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124</v>
      </c>
      <c r="BM211" s="217" t="s">
        <v>1271</v>
      </c>
    </row>
    <row r="212" s="2" customFormat="1">
      <c r="A212" s="40"/>
      <c r="B212" s="41"/>
      <c r="C212" s="42"/>
      <c r="D212" s="219" t="s">
        <v>198</v>
      </c>
      <c r="E212" s="42"/>
      <c r="F212" s="220" t="s">
        <v>824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198</v>
      </c>
      <c r="AU212" s="19" t="s">
        <v>82</v>
      </c>
    </row>
    <row r="213" s="2" customFormat="1" ht="16.5" customHeight="1">
      <c r="A213" s="40"/>
      <c r="B213" s="41"/>
      <c r="C213" s="206" t="s">
        <v>414</v>
      </c>
      <c r="D213" s="206" t="s">
        <v>191</v>
      </c>
      <c r="E213" s="207" t="s">
        <v>472</v>
      </c>
      <c r="F213" s="208" t="s">
        <v>473</v>
      </c>
      <c r="G213" s="209" t="s">
        <v>296</v>
      </c>
      <c r="H213" s="210">
        <v>1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124</v>
      </c>
      <c r="AT213" s="217" t="s">
        <v>191</v>
      </c>
      <c r="AU213" s="217" t="s">
        <v>82</v>
      </c>
      <c r="AY213" s="19" t="s">
        <v>188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124</v>
      </c>
      <c r="BM213" s="217" t="s">
        <v>1272</v>
      </c>
    </row>
    <row r="214" s="2" customFormat="1" ht="16.5" customHeight="1">
      <c r="A214" s="40"/>
      <c r="B214" s="41"/>
      <c r="C214" s="206" t="s">
        <v>419</v>
      </c>
      <c r="D214" s="206" t="s">
        <v>191</v>
      </c>
      <c r="E214" s="207" t="s">
        <v>476</v>
      </c>
      <c r="F214" s="208" t="s">
        <v>477</v>
      </c>
      <c r="G214" s="209" t="s">
        <v>478</v>
      </c>
      <c r="H214" s="210">
        <v>1</v>
      </c>
      <c r="I214" s="211"/>
      <c r="J214" s="212">
        <f>ROUND(I214*H214,2)</f>
        <v>0</v>
      </c>
      <c r="K214" s="208" t="s">
        <v>19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124</v>
      </c>
      <c r="AT214" s="217" t="s">
        <v>191</v>
      </c>
      <c r="AU214" s="217" t="s">
        <v>82</v>
      </c>
      <c r="AY214" s="19" t="s">
        <v>188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124</v>
      </c>
      <c r="BM214" s="217" t="s">
        <v>1273</v>
      </c>
    </row>
    <row r="215" s="12" customFormat="1" ht="22.8" customHeight="1">
      <c r="A215" s="12"/>
      <c r="B215" s="190"/>
      <c r="C215" s="191"/>
      <c r="D215" s="192" t="s">
        <v>71</v>
      </c>
      <c r="E215" s="204" t="s">
        <v>480</v>
      </c>
      <c r="F215" s="204" t="s">
        <v>481</v>
      </c>
      <c r="G215" s="191"/>
      <c r="H215" s="191"/>
      <c r="I215" s="194"/>
      <c r="J215" s="205">
        <f>BK215</f>
        <v>0</v>
      </c>
      <c r="K215" s="191"/>
      <c r="L215" s="196"/>
      <c r="M215" s="197"/>
      <c r="N215" s="198"/>
      <c r="O215" s="198"/>
      <c r="P215" s="199">
        <f>SUM(P216:P249)</f>
        <v>0</v>
      </c>
      <c r="Q215" s="198"/>
      <c r="R215" s="199">
        <f>SUM(R216:R249)</f>
        <v>0.092717160000000007</v>
      </c>
      <c r="S215" s="198"/>
      <c r="T215" s="200">
        <f>SUM(T216:T249)</f>
        <v>0.016962269999999998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1" t="s">
        <v>82</v>
      </c>
      <c r="AT215" s="202" t="s">
        <v>71</v>
      </c>
      <c r="AU215" s="202" t="s">
        <v>80</v>
      </c>
      <c r="AY215" s="201" t="s">
        <v>188</v>
      </c>
      <c r="BK215" s="203">
        <f>SUM(BK216:BK249)</f>
        <v>0</v>
      </c>
    </row>
    <row r="216" s="2" customFormat="1" ht="16.5" customHeight="1">
      <c r="A216" s="40"/>
      <c r="B216" s="41"/>
      <c r="C216" s="206" t="s">
        <v>424</v>
      </c>
      <c r="D216" s="206" t="s">
        <v>191</v>
      </c>
      <c r="E216" s="207" t="s">
        <v>483</v>
      </c>
      <c r="F216" s="208" t="s">
        <v>484</v>
      </c>
      <c r="G216" s="209" t="s">
        <v>194</v>
      </c>
      <c r="H216" s="210">
        <v>54.716999999999999</v>
      </c>
      <c r="I216" s="211"/>
      <c r="J216" s="212">
        <f>ROUND(I216*H216,2)</f>
        <v>0</v>
      </c>
      <c r="K216" s="208" t="s">
        <v>749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0.001</v>
      </c>
      <c r="R216" s="215">
        <f>Q216*H216</f>
        <v>0.054717000000000002</v>
      </c>
      <c r="S216" s="215">
        <v>0.00031</v>
      </c>
      <c r="T216" s="216">
        <f>S216*H216</f>
        <v>0.016962269999999998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124</v>
      </c>
      <c r="AT216" s="217" t="s">
        <v>191</v>
      </c>
      <c r="AU216" s="217" t="s">
        <v>82</v>
      </c>
      <c r="AY216" s="19" t="s">
        <v>188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124</v>
      </c>
      <c r="BM216" s="217" t="s">
        <v>1274</v>
      </c>
    </row>
    <row r="217" s="2" customFormat="1">
      <c r="A217" s="40"/>
      <c r="B217" s="41"/>
      <c r="C217" s="42"/>
      <c r="D217" s="219" t="s">
        <v>198</v>
      </c>
      <c r="E217" s="42"/>
      <c r="F217" s="220" t="s">
        <v>833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198</v>
      </c>
      <c r="AU217" s="19" t="s">
        <v>82</v>
      </c>
    </row>
    <row r="218" s="13" customFormat="1">
      <c r="A218" s="13"/>
      <c r="B218" s="224"/>
      <c r="C218" s="225"/>
      <c r="D218" s="226" t="s">
        <v>200</v>
      </c>
      <c r="E218" s="227" t="s">
        <v>19</v>
      </c>
      <c r="F218" s="228" t="s">
        <v>913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200</v>
      </c>
      <c r="AU218" s="234" t="s">
        <v>82</v>
      </c>
      <c r="AV218" s="13" t="s">
        <v>80</v>
      </c>
      <c r="AW218" s="13" t="s">
        <v>33</v>
      </c>
      <c r="AX218" s="13" t="s">
        <v>72</v>
      </c>
      <c r="AY218" s="234" t="s">
        <v>188</v>
      </c>
    </row>
    <row r="219" s="14" customFormat="1">
      <c r="A219" s="14"/>
      <c r="B219" s="235"/>
      <c r="C219" s="236"/>
      <c r="D219" s="226" t="s">
        <v>200</v>
      </c>
      <c r="E219" s="237" t="s">
        <v>19</v>
      </c>
      <c r="F219" s="238" t="s">
        <v>1275</v>
      </c>
      <c r="G219" s="236"/>
      <c r="H219" s="239">
        <v>57.298000000000002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200</v>
      </c>
      <c r="AU219" s="245" t="s">
        <v>82</v>
      </c>
      <c r="AV219" s="14" t="s">
        <v>82</v>
      </c>
      <c r="AW219" s="14" t="s">
        <v>33</v>
      </c>
      <c r="AX219" s="14" t="s">
        <v>72</v>
      </c>
      <c r="AY219" s="245" t="s">
        <v>188</v>
      </c>
    </row>
    <row r="220" s="14" customFormat="1">
      <c r="A220" s="14"/>
      <c r="B220" s="235"/>
      <c r="C220" s="236"/>
      <c r="D220" s="226" t="s">
        <v>200</v>
      </c>
      <c r="E220" s="237" t="s">
        <v>19</v>
      </c>
      <c r="F220" s="238" t="s">
        <v>915</v>
      </c>
      <c r="G220" s="236"/>
      <c r="H220" s="239">
        <v>-4.2569999999999997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200</v>
      </c>
      <c r="AU220" s="245" t="s">
        <v>82</v>
      </c>
      <c r="AV220" s="14" t="s">
        <v>82</v>
      </c>
      <c r="AW220" s="14" t="s">
        <v>33</v>
      </c>
      <c r="AX220" s="14" t="s">
        <v>72</v>
      </c>
      <c r="AY220" s="245" t="s">
        <v>188</v>
      </c>
    </row>
    <row r="221" s="14" customFormat="1">
      <c r="A221" s="14"/>
      <c r="B221" s="235"/>
      <c r="C221" s="236"/>
      <c r="D221" s="226" t="s">
        <v>200</v>
      </c>
      <c r="E221" s="237" t="s">
        <v>19</v>
      </c>
      <c r="F221" s="238" t="s">
        <v>916</v>
      </c>
      <c r="G221" s="236"/>
      <c r="H221" s="239">
        <v>1.5209999999999999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200</v>
      </c>
      <c r="AU221" s="245" t="s">
        <v>82</v>
      </c>
      <c r="AV221" s="14" t="s">
        <v>82</v>
      </c>
      <c r="AW221" s="14" t="s">
        <v>33</v>
      </c>
      <c r="AX221" s="14" t="s">
        <v>72</v>
      </c>
      <c r="AY221" s="245" t="s">
        <v>188</v>
      </c>
    </row>
    <row r="222" s="14" customFormat="1">
      <c r="A222" s="14"/>
      <c r="B222" s="235"/>
      <c r="C222" s="236"/>
      <c r="D222" s="226" t="s">
        <v>200</v>
      </c>
      <c r="E222" s="237" t="s">
        <v>19</v>
      </c>
      <c r="F222" s="238" t="s">
        <v>1203</v>
      </c>
      <c r="G222" s="236"/>
      <c r="H222" s="239">
        <v>-1.8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200</v>
      </c>
      <c r="AU222" s="245" t="s">
        <v>82</v>
      </c>
      <c r="AV222" s="14" t="s">
        <v>82</v>
      </c>
      <c r="AW222" s="14" t="s">
        <v>33</v>
      </c>
      <c r="AX222" s="14" t="s">
        <v>72</v>
      </c>
      <c r="AY222" s="245" t="s">
        <v>188</v>
      </c>
    </row>
    <row r="223" s="14" customFormat="1">
      <c r="A223" s="14"/>
      <c r="B223" s="235"/>
      <c r="C223" s="236"/>
      <c r="D223" s="226" t="s">
        <v>200</v>
      </c>
      <c r="E223" s="237" t="s">
        <v>19</v>
      </c>
      <c r="F223" s="238" t="s">
        <v>1276</v>
      </c>
      <c r="G223" s="236"/>
      <c r="H223" s="239">
        <v>1.9550000000000001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200</v>
      </c>
      <c r="AU223" s="245" t="s">
        <v>82</v>
      </c>
      <c r="AV223" s="14" t="s">
        <v>82</v>
      </c>
      <c r="AW223" s="14" t="s">
        <v>33</v>
      </c>
      <c r="AX223" s="14" t="s">
        <v>72</v>
      </c>
      <c r="AY223" s="245" t="s">
        <v>188</v>
      </c>
    </row>
    <row r="224" s="15" customFormat="1">
      <c r="A224" s="15"/>
      <c r="B224" s="246"/>
      <c r="C224" s="247"/>
      <c r="D224" s="226" t="s">
        <v>200</v>
      </c>
      <c r="E224" s="248" t="s">
        <v>19</v>
      </c>
      <c r="F224" s="249" t="s">
        <v>206</v>
      </c>
      <c r="G224" s="247"/>
      <c r="H224" s="250">
        <v>54.717000000000006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200</v>
      </c>
      <c r="AU224" s="256" t="s">
        <v>82</v>
      </c>
      <c r="AV224" s="15" t="s">
        <v>196</v>
      </c>
      <c r="AW224" s="15" t="s">
        <v>33</v>
      </c>
      <c r="AX224" s="15" t="s">
        <v>80</v>
      </c>
      <c r="AY224" s="256" t="s">
        <v>188</v>
      </c>
    </row>
    <row r="225" s="2" customFormat="1" ht="16.5" customHeight="1">
      <c r="A225" s="40"/>
      <c r="B225" s="41"/>
      <c r="C225" s="206" t="s">
        <v>429</v>
      </c>
      <c r="D225" s="206" t="s">
        <v>191</v>
      </c>
      <c r="E225" s="207" t="s">
        <v>493</v>
      </c>
      <c r="F225" s="208" t="s">
        <v>494</v>
      </c>
      <c r="G225" s="209" t="s">
        <v>194</v>
      </c>
      <c r="H225" s="210">
        <v>79.167000000000002</v>
      </c>
      <c r="I225" s="211"/>
      <c r="J225" s="212">
        <f>ROUND(I225*H225,2)</f>
        <v>0</v>
      </c>
      <c r="K225" s="208" t="s">
        <v>749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124</v>
      </c>
      <c r="AT225" s="217" t="s">
        <v>191</v>
      </c>
      <c r="AU225" s="217" t="s">
        <v>82</v>
      </c>
      <c r="AY225" s="19" t="s">
        <v>188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124</v>
      </c>
      <c r="BM225" s="217" t="s">
        <v>1277</v>
      </c>
    </row>
    <row r="226" s="2" customFormat="1">
      <c r="A226" s="40"/>
      <c r="B226" s="41"/>
      <c r="C226" s="42"/>
      <c r="D226" s="219" t="s">
        <v>198</v>
      </c>
      <c r="E226" s="42"/>
      <c r="F226" s="220" t="s">
        <v>837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198</v>
      </c>
      <c r="AU226" s="19" t="s">
        <v>82</v>
      </c>
    </row>
    <row r="227" s="13" customFormat="1">
      <c r="A227" s="13"/>
      <c r="B227" s="224"/>
      <c r="C227" s="225"/>
      <c r="D227" s="226" t="s">
        <v>200</v>
      </c>
      <c r="E227" s="227" t="s">
        <v>19</v>
      </c>
      <c r="F227" s="228" t="s">
        <v>497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200</v>
      </c>
      <c r="AU227" s="234" t="s">
        <v>82</v>
      </c>
      <c r="AV227" s="13" t="s">
        <v>80</v>
      </c>
      <c r="AW227" s="13" t="s">
        <v>33</v>
      </c>
      <c r="AX227" s="13" t="s">
        <v>72</v>
      </c>
      <c r="AY227" s="234" t="s">
        <v>188</v>
      </c>
    </row>
    <row r="228" s="14" customFormat="1">
      <c r="A228" s="14"/>
      <c r="B228" s="235"/>
      <c r="C228" s="236"/>
      <c r="D228" s="226" t="s">
        <v>200</v>
      </c>
      <c r="E228" s="237" t="s">
        <v>19</v>
      </c>
      <c r="F228" s="238" t="s">
        <v>1278</v>
      </c>
      <c r="G228" s="236"/>
      <c r="H228" s="239">
        <v>60.795999999999999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200</v>
      </c>
      <c r="AU228" s="245" t="s">
        <v>82</v>
      </c>
      <c r="AV228" s="14" t="s">
        <v>82</v>
      </c>
      <c r="AW228" s="14" t="s">
        <v>33</v>
      </c>
      <c r="AX228" s="14" t="s">
        <v>72</v>
      </c>
      <c r="AY228" s="245" t="s">
        <v>188</v>
      </c>
    </row>
    <row r="229" s="13" customFormat="1">
      <c r="A229" s="13"/>
      <c r="B229" s="224"/>
      <c r="C229" s="225"/>
      <c r="D229" s="226" t="s">
        <v>200</v>
      </c>
      <c r="E229" s="227" t="s">
        <v>19</v>
      </c>
      <c r="F229" s="228" t="s">
        <v>499</v>
      </c>
      <c r="G229" s="225"/>
      <c r="H229" s="227" t="s">
        <v>19</v>
      </c>
      <c r="I229" s="229"/>
      <c r="J229" s="225"/>
      <c r="K229" s="225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200</v>
      </c>
      <c r="AU229" s="234" t="s">
        <v>82</v>
      </c>
      <c r="AV229" s="13" t="s">
        <v>80</v>
      </c>
      <c r="AW229" s="13" t="s">
        <v>33</v>
      </c>
      <c r="AX229" s="13" t="s">
        <v>72</v>
      </c>
      <c r="AY229" s="234" t="s">
        <v>188</v>
      </c>
    </row>
    <row r="230" s="14" customFormat="1">
      <c r="A230" s="14"/>
      <c r="B230" s="235"/>
      <c r="C230" s="236"/>
      <c r="D230" s="226" t="s">
        <v>200</v>
      </c>
      <c r="E230" s="237" t="s">
        <v>19</v>
      </c>
      <c r="F230" s="238" t="s">
        <v>1279</v>
      </c>
      <c r="G230" s="236"/>
      <c r="H230" s="239">
        <v>18.370999999999999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200</v>
      </c>
      <c r="AU230" s="245" t="s">
        <v>82</v>
      </c>
      <c r="AV230" s="14" t="s">
        <v>82</v>
      </c>
      <c r="AW230" s="14" t="s">
        <v>33</v>
      </c>
      <c r="AX230" s="14" t="s">
        <v>72</v>
      </c>
      <c r="AY230" s="245" t="s">
        <v>188</v>
      </c>
    </row>
    <row r="231" s="15" customFormat="1">
      <c r="A231" s="15"/>
      <c r="B231" s="246"/>
      <c r="C231" s="247"/>
      <c r="D231" s="226" t="s">
        <v>200</v>
      </c>
      <c r="E231" s="248" t="s">
        <v>19</v>
      </c>
      <c r="F231" s="249" t="s">
        <v>206</v>
      </c>
      <c r="G231" s="247"/>
      <c r="H231" s="250">
        <v>79.167000000000002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200</v>
      </c>
      <c r="AU231" s="256" t="s">
        <v>82</v>
      </c>
      <c r="AV231" s="15" t="s">
        <v>196</v>
      </c>
      <c r="AW231" s="15" t="s">
        <v>33</v>
      </c>
      <c r="AX231" s="15" t="s">
        <v>80</v>
      </c>
      <c r="AY231" s="256" t="s">
        <v>188</v>
      </c>
    </row>
    <row r="232" s="2" customFormat="1" ht="24.15" customHeight="1">
      <c r="A232" s="40"/>
      <c r="B232" s="41"/>
      <c r="C232" s="206" t="s">
        <v>436</v>
      </c>
      <c r="D232" s="206" t="s">
        <v>191</v>
      </c>
      <c r="E232" s="207" t="s">
        <v>502</v>
      </c>
      <c r="F232" s="208" t="s">
        <v>503</v>
      </c>
      <c r="G232" s="209" t="s">
        <v>357</v>
      </c>
      <c r="H232" s="210">
        <v>13.26</v>
      </c>
      <c r="I232" s="211"/>
      <c r="J232" s="212">
        <f>ROUND(I232*H232,2)</f>
        <v>0</v>
      </c>
      <c r="K232" s="208" t="s">
        <v>749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124</v>
      </c>
      <c r="AT232" s="217" t="s">
        <v>191</v>
      </c>
      <c r="AU232" s="217" t="s">
        <v>82</v>
      </c>
      <c r="AY232" s="19" t="s">
        <v>188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124</v>
      </c>
      <c r="BM232" s="217" t="s">
        <v>1280</v>
      </c>
    </row>
    <row r="233" s="2" customFormat="1">
      <c r="A233" s="40"/>
      <c r="B233" s="41"/>
      <c r="C233" s="42"/>
      <c r="D233" s="219" t="s">
        <v>198</v>
      </c>
      <c r="E233" s="42"/>
      <c r="F233" s="220" t="s">
        <v>841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198</v>
      </c>
      <c r="AU233" s="19" t="s">
        <v>82</v>
      </c>
    </row>
    <row r="234" s="13" customFormat="1">
      <c r="A234" s="13"/>
      <c r="B234" s="224"/>
      <c r="C234" s="225"/>
      <c r="D234" s="226" t="s">
        <v>200</v>
      </c>
      <c r="E234" s="227" t="s">
        <v>19</v>
      </c>
      <c r="F234" s="228" t="s">
        <v>921</v>
      </c>
      <c r="G234" s="225"/>
      <c r="H234" s="227" t="s">
        <v>19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200</v>
      </c>
      <c r="AU234" s="234" t="s">
        <v>82</v>
      </c>
      <c r="AV234" s="13" t="s">
        <v>80</v>
      </c>
      <c r="AW234" s="13" t="s">
        <v>33</v>
      </c>
      <c r="AX234" s="13" t="s">
        <v>72</v>
      </c>
      <c r="AY234" s="234" t="s">
        <v>188</v>
      </c>
    </row>
    <row r="235" s="14" customFormat="1">
      <c r="A235" s="14"/>
      <c r="B235" s="235"/>
      <c r="C235" s="236"/>
      <c r="D235" s="226" t="s">
        <v>200</v>
      </c>
      <c r="E235" s="237" t="s">
        <v>19</v>
      </c>
      <c r="F235" s="238" t="s">
        <v>922</v>
      </c>
      <c r="G235" s="236"/>
      <c r="H235" s="239">
        <v>13.26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5" t="s">
        <v>200</v>
      </c>
      <c r="AU235" s="245" t="s">
        <v>82</v>
      </c>
      <c r="AV235" s="14" t="s">
        <v>82</v>
      </c>
      <c r="AW235" s="14" t="s">
        <v>33</v>
      </c>
      <c r="AX235" s="14" t="s">
        <v>80</v>
      </c>
      <c r="AY235" s="245" t="s">
        <v>188</v>
      </c>
    </row>
    <row r="236" s="2" customFormat="1" ht="16.5" customHeight="1">
      <c r="A236" s="40"/>
      <c r="B236" s="41"/>
      <c r="C236" s="257" t="s">
        <v>443</v>
      </c>
      <c r="D236" s="257" t="s">
        <v>300</v>
      </c>
      <c r="E236" s="258" t="s">
        <v>511</v>
      </c>
      <c r="F236" s="259" t="s">
        <v>512</v>
      </c>
      <c r="G236" s="260" t="s">
        <v>357</v>
      </c>
      <c r="H236" s="261">
        <v>15.912000000000001</v>
      </c>
      <c r="I236" s="262"/>
      <c r="J236" s="263">
        <f>ROUND(I236*H236,2)</f>
        <v>0</v>
      </c>
      <c r="K236" s="259" t="s">
        <v>749</v>
      </c>
      <c r="L236" s="264"/>
      <c r="M236" s="265" t="s">
        <v>19</v>
      </c>
      <c r="N236" s="266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303</v>
      </c>
      <c r="AT236" s="217" t="s">
        <v>300</v>
      </c>
      <c r="AU236" s="217" t="s">
        <v>82</v>
      </c>
      <c r="AY236" s="19" t="s">
        <v>188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124</v>
      </c>
      <c r="BM236" s="217" t="s">
        <v>1281</v>
      </c>
    </row>
    <row r="237" s="14" customFormat="1">
      <c r="A237" s="14"/>
      <c r="B237" s="235"/>
      <c r="C237" s="236"/>
      <c r="D237" s="226" t="s">
        <v>200</v>
      </c>
      <c r="E237" s="236"/>
      <c r="F237" s="238" t="s">
        <v>924</v>
      </c>
      <c r="G237" s="236"/>
      <c r="H237" s="239">
        <v>15.912000000000001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200</v>
      </c>
      <c r="AU237" s="245" t="s">
        <v>82</v>
      </c>
      <c r="AV237" s="14" t="s">
        <v>82</v>
      </c>
      <c r="AW237" s="14" t="s">
        <v>4</v>
      </c>
      <c r="AX237" s="14" t="s">
        <v>80</v>
      </c>
      <c r="AY237" s="245" t="s">
        <v>188</v>
      </c>
    </row>
    <row r="238" s="2" customFormat="1" ht="24.15" customHeight="1">
      <c r="A238" s="40"/>
      <c r="B238" s="41"/>
      <c r="C238" s="206" t="s">
        <v>448</v>
      </c>
      <c r="D238" s="206" t="s">
        <v>191</v>
      </c>
      <c r="E238" s="207" t="s">
        <v>516</v>
      </c>
      <c r="F238" s="208" t="s">
        <v>517</v>
      </c>
      <c r="G238" s="209" t="s">
        <v>194</v>
      </c>
      <c r="H238" s="210">
        <v>4.8810000000000002</v>
      </c>
      <c r="I238" s="211"/>
      <c r="J238" s="212">
        <f>ROUND(I238*H238,2)</f>
        <v>0</v>
      </c>
      <c r="K238" s="208" t="s">
        <v>749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124</v>
      </c>
      <c r="AT238" s="217" t="s">
        <v>191</v>
      </c>
      <c r="AU238" s="217" t="s">
        <v>82</v>
      </c>
      <c r="AY238" s="19" t="s">
        <v>188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124</v>
      </c>
      <c r="BM238" s="217" t="s">
        <v>1282</v>
      </c>
    </row>
    <row r="239" s="2" customFormat="1">
      <c r="A239" s="40"/>
      <c r="B239" s="41"/>
      <c r="C239" s="42"/>
      <c r="D239" s="219" t="s">
        <v>198</v>
      </c>
      <c r="E239" s="42"/>
      <c r="F239" s="220" t="s">
        <v>844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198</v>
      </c>
      <c r="AU239" s="19" t="s">
        <v>82</v>
      </c>
    </row>
    <row r="240" s="13" customFormat="1">
      <c r="A240" s="13"/>
      <c r="B240" s="224"/>
      <c r="C240" s="225"/>
      <c r="D240" s="226" t="s">
        <v>200</v>
      </c>
      <c r="E240" s="227" t="s">
        <v>19</v>
      </c>
      <c r="F240" s="228" t="s">
        <v>921</v>
      </c>
      <c r="G240" s="225"/>
      <c r="H240" s="227" t="s">
        <v>19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200</v>
      </c>
      <c r="AU240" s="234" t="s">
        <v>82</v>
      </c>
      <c r="AV240" s="13" t="s">
        <v>80</v>
      </c>
      <c r="AW240" s="13" t="s">
        <v>33</v>
      </c>
      <c r="AX240" s="13" t="s">
        <v>72</v>
      </c>
      <c r="AY240" s="234" t="s">
        <v>188</v>
      </c>
    </row>
    <row r="241" s="14" customFormat="1">
      <c r="A241" s="14"/>
      <c r="B241" s="235"/>
      <c r="C241" s="236"/>
      <c r="D241" s="226" t="s">
        <v>200</v>
      </c>
      <c r="E241" s="237" t="s">
        <v>19</v>
      </c>
      <c r="F241" s="238" t="s">
        <v>926</v>
      </c>
      <c r="G241" s="236"/>
      <c r="H241" s="239">
        <v>4.8810000000000002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200</v>
      </c>
      <c r="AU241" s="245" t="s">
        <v>82</v>
      </c>
      <c r="AV241" s="14" t="s">
        <v>82</v>
      </c>
      <c r="AW241" s="14" t="s">
        <v>33</v>
      </c>
      <c r="AX241" s="14" t="s">
        <v>80</v>
      </c>
      <c r="AY241" s="245" t="s">
        <v>188</v>
      </c>
    </row>
    <row r="242" s="2" customFormat="1" ht="16.5" customHeight="1">
      <c r="A242" s="40"/>
      <c r="B242" s="41"/>
      <c r="C242" s="257" t="s">
        <v>453</v>
      </c>
      <c r="D242" s="257" t="s">
        <v>300</v>
      </c>
      <c r="E242" s="258" t="s">
        <v>523</v>
      </c>
      <c r="F242" s="259" t="s">
        <v>524</v>
      </c>
      <c r="G242" s="260" t="s">
        <v>194</v>
      </c>
      <c r="H242" s="261">
        <v>5.8570000000000002</v>
      </c>
      <c r="I242" s="262"/>
      <c r="J242" s="263">
        <f>ROUND(I242*H242,2)</f>
        <v>0</v>
      </c>
      <c r="K242" s="259" t="s">
        <v>749</v>
      </c>
      <c r="L242" s="264"/>
      <c r="M242" s="265" t="s">
        <v>19</v>
      </c>
      <c r="N242" s="266" t="s">
        <v>43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303</v>
      </c>
      <c r="AT242" s="217" t="s">
        <v>300</v>
      </c>
      <c r="AU242" s="217" t="s">
        <v>82</v>
      </c>
      <c r="AY242" s="19" t="s">
        <v>188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124</v>
      </c>
      <c r="BM242" s="217" t="s">
        <v>1283</v>
      </c>
    </row>
    <row r="243" s="14" customFormat="1">
      <c r="A243" s="14"/>
      <c r="B243" s="235"/>
      <c r="C243" s="236"/>
      <c r="D243" s="226" t="s">
        <v>200</v>
      </c>
      <c r="E243" s="236"/>
      <c r="F243" s="238" t="s">
        <v>928</v>
      </c>
      <c r="G243" s="236"/>
      <c r="H243" s="239">
        <v>5.8570000000000002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200</v>
      </c>
      <c r="AU243" s="245" t="s">
        <v>82</v>
      </c>
      <c r="AV243" s="14" t="s">
        <v>82</v>
      </c>
      <c r="AW243" s="14" t="s">
        <v>4</v>
      </c>
      <c r="AX243" s="14" t="s">
        <v>80</v>
      </c>
      <c r="AY243" s="245" t="s">
        <v>188</v>
      </c>
    </row>
    <row r="244" s="2" customFormat="1" ht="16.5" customHeight="1">
      <c r="A244" s="40"/>
      <c r="B244" s="41"/>
      <c r="C244" s="206" t="s">
        <v>461</v>
      </c>
      <c r="D244" s="206" t="s">
        <v>191</v>
      </c>
      <c r="E244" s="207" t="s">
        <v>528</v>
      </c>
      <c r="F244" s="208" t="s">
        <v>529</v>
      </c>
      <c r="G244" s="209" t="s">
        <v>194</v>
      </c>
      <c r="H244" s="210">
        <v>79.167000000000002</v>
      </c>
      <c r="I244" s="211"/>
      <c r="J244" s="212">
        <f>ROUND(I244*H244,2)</f>
        <v>0</v>
      </c>
      <c r="K244" s="208" t="s">
        <v>749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0.00020000000000000001</v>
      </c>
      <c r="R244" s="215">
        <f>Q244*H244</f>
        <v>0.015833400000000001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124</v>
      </c>
      <c r="AT244" s="217" t="s">
        <v>191</v>
      </c>
      <c r="AU244" s="217" t="s">
        <v>82</v>
      </c>
      <c r="AY244" s="19" t="s">
        <v>188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124</v>
      </c>
      <c r="BM244" s="217" t="s">
        <v>1284</v>
      </c>
    </row>
    <row r="245" s="2" customFormat="1">
      <c r="A245" s="40"/>
      <c r="B245" s="41"/>
      <c r="C245" s="42"/>
      <c r="D245" s="219" t="s">
        <v>198</v>
      </c>
      <c r="E245" s="42"/>
      <c r="F245" s="220" t="s">
        <v>847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198</v>
      </c>
      <c r="AU245" s="19" t="s">
        <v>82</v>
      </c>
    </row>
    <row r="246" s="2" customFormat="1" ht="24.15" customHeight="1">
      <c r="A246" s="40"/>
      <c r="B246" s="41"/>
      <c r="C246" s="206" t="s">
        <v>467</v>
      </c>
      <c r="D246" s="206" t="s">
        <v>191</v>
      </c>
      <c r="E246" s="207" t="s">
        <v>533</v>
      </c>
      <c r="F246" s="208" t="s">
        <v>534</v>
      </c>
      <c r="G246" s="209" t="s">
        <v>194</v>
      </c>
      <c r="H246" s="210">
        <v>79.167000000000002</v>
      </c>
      <c r="I246" s="211"/>
      <c r="J246" s="212">
        <f>ROUND(I246*H246,2)</f>
        <v>0</v>
      </c>
      <c r="K246" s="208" t="s">
        <v>749</v>
      </c>
      <c r="L246" s="46"/>
      <c r="M246" s="213" t="s">
        <v>19</v>
      </c>
      <c r="N246" s="214" t="s">
        <v>43</v>
      </c>
      <c r="O246" s="86"/>
      <c r="P246" s="215">
        <f>O246*H246</f>
        <v>0</v>
      </c>
      <c r="Q246" s="215">
        <v>0.00025999999999999998</v>
      </c>
      <c r="R246" s="215">
        <f>Q246*H246</f>
        <v>0.020583419999999998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124</v>
      </c>
      <c r="AT246" s="217" t="s">
        <v>191</v>
      </c>
      <c r="AU246" s="217" t="s">
        <v>82</v>
      </c>
      <c r="AY246" s="19" t="s">
        <v>188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124</v>
      </c>
      <c r="BM246" s="217" t="s">
        <v>1285</v>
      </c>
    </row>
    <row r="247" s="2" customFormat="1">
      <c r="A247" s="40"/>
      <c r="B247" s="41"/>
      <c r="C247" s="42"/>
      <c r="D247" s="219" t="s">
        <v>198</v>
      </c>
      <c r="E247" s="42"/>
      <c r="F247" s="220" t="s">
        <v>849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198</v>
      </c>
      <c r="AU247" s="19" t="s">
        <v>82</v>
      </c>
    </row>
    <row r="248" s="2" customFormat="1" ht="24.15" customHeight="1">
      <c r="A248" s="40"/>
      <c r="B248" s="41"/>
      <c r="C248" s="206" t="s">
        <v>471</v>
      </c>
      <c r="D248" s="206" t="s">
        <v>191</v>
      </c>
      <c r="E248" s="207" t="s">
        <v>538</v>
      </c>
      <c r="F248" s="208" t="s">
        <v>539</v>
      </c>
      <c r="G248" s="209" t="s">
        <v>194</v>
      </c>
      <c r="H248" s="210">
        <v>79.167000000000002</v>
      </c>
      <c r="I248" s="211"/>
      <c r="J248" s="212">
        <f>ROUND(I248*H248,2)</f>
        <v>0</v>
      </c>
      <c r="K248" s="208" t="s">
        <v>749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2.0000000000000002E-05</v>
      </c>
      <c r="R248" s="215">
        <f>Q248*H248</f>
        <v>0.0015833400000000001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124</v>
      </c>
      <c r="AT248" s="217" t="s">
        <v>191</v>
      </c>
      <c r="AU248" s="217" t="s">
        <v>82</v>
      </c>
      <c r="AY248" s="19" t="s">
        <v>188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124</v>
      </c>
      <c r="BM248" s="217" t="s">
        <v>1286</v>
      </c>
    </row>
    <row r="249" s="2" customFormat="1">
      <c r="A249" s="40"/>
      <c r="B249" s="41"/>
      <c r="C249" s="42"/>
      <c r="D249" s="219" t="s">
        <v>198</v>
      </c>
      <c r="E249" s="42"/>
      <c r="F249" s="220" t="s">
        <v>851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198</v>
      </c>
      <c r="AU249" s="19" t="s">
        <v>82</v>
      </c>
    </row>
    <row r="250" s="12" customFormat="1" ht="25.92" customHeight="1">
      <c r="A250" s="12"/>
      <c r="B250" s="190"/>
      <c r="C250" s="191"/>
      <c r="D250" s="192" t="s">
        <v>71</v>
      </c>
      <c r="E250" s="193" t="s">
        <v>542</v>
      </c>
      <c r="F250" s="193" t="s">
        <v>543</v>
      </c>
      <c r="G250" s="191"/>
      <c r="H250" s="191"/>
      <c r="I250" s="194"/>
      <c r="J250" s="195">
        <f>BK250</f>
        <v>0</v>
      </c>
      <c r="K250" s="191"/>
      <c r="L250" s="196"/>
      <c r="M250" s="197"/>
      <c r="N250" s="198"/>
      <c r="O250" s="198"/>
      <c r="P250" s="199">
        <f>P251</f>
        <v>0</v>
      </c>
      <c r="Q250" s="198"/>
      <c r="R250" s="199">
        <f>R251</f>
        <v>0</v>
      </c>
      <c r="S250" s="198"/>
      <c r="T250" s="200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231</v>
      </c>
      <c r="AT250" s="202" t="s">
        <v>71</v>
      </c>
      <c r="AU250" s="202" t="s">
        <v>72</v>
      </c>
      <c r="AY250" s="201" t="s">
        <v>188</v>
      </c>
      <c r="BK250" s="203">
        <f>BK251</f>
        <v>0</v>
      </c>
    </row>
    <row r="251" s="12" customFormat="1" ht="22.8" customHeight="1">
      <c r="A251" s="12"/>
      <c r="B251" s="190"/>
      <c r="C251" s="191"/>
      <c r="D251" s="192" t="s">
        <v>71</v>
      </c>
      <c r="E251" s="204" t="s">
        <v>544</v>
      </c>
      <c r="F251" s="204" t="s">
        <v>545</v>
      </c>
      <c r="G251" s="191"/>
      <c r="H251" s="191"/>
      <c r="I251" s="194"/>
      <c r="J251" s="205">
        <f>BK251</f>
        <v>0</v>
      </c>
      <c r="K251" s="191"/>
      <c r="L251" s="196"/>
      <c r="M251" s="197"/>
      <c r="N251" s="198"/>
      <c r="O251" s="198"/>
      <c r="P251" s="199">
        <f>SUM(P252:P254)</f>
        <v>0</v>
      </c>
      <c r="Q251" s="198"/>
      <c r="R251" s="199">
        <f>SUM(R252:R254)</f>
        <v>0</v>
      </c>
      <c r="S251" s="198"/>
      <c r="T251" s="200">
        <f>SUM(T252:T254)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1" t="s">
        <v>231</v>
      </c>
      <c r="AT251" s="202" t="s">
        <v>71</v>
      </c>
      <c r="AU251" s="202" t="s">
        <v>80</v>
      </c>
      <c r="AY251" s="201" t="s">
        <v>188</v>
      </c>
      <c r="BK251" s="203">
        <f>SUM(BK252:BK254)</f>
        <v>0</v>
      </c>
    </row>
    <row r="252" s="2" customFormat="1" ht="16.5" customHeight="1">
      <c r="A252" s="40"/>
      <c r="B252" s="41"/>
      <c r="C252" s="206" t="s">
        <v>475</v>
      </c>
      <c r="D252" s="206" t="s">
        <v>191</v>
      </c>
      <c r="E252" s="207" t="s">
        <v>650</v>
      </c>
      <c r="F252" s="208" t="s">
        <v>932</v>
      </c>
      <c r="G252" s="209" t="s">
        <v>478</v>
      </c>
      <c r="H252" s="210">
        <v>1</v>
      </c>
      <c r="I252" s="211"/>
      <c r="J252" s="212">
        <f>ROUND(I252*H252,2)</f>
        <v>0</v>
      </c>
      <c r="K252" s="208" t="s">
        <v>19</v>
      </c>
      <c r="L252" s="46"/>
      <c r="M252" s="213" t="s">
        <v>19</v>
      </c>
      <c r="N252" s="214" t="s">
        <v>43</v>
      </c>
      <c r="O252" s="86"/>
      <c r="P252" s="215">
        <f>O252*H252</f>
        <v>0</v>
      </c>
      <c r="Q252" s="215">
        <v>0</v>
      </c>
      <c r="R252" s="215">
        <f>Q252*H252</f>
        <v>0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196</v>
      </c>
      <c r="AT252" s="217" t="s">
        <v>191</v>
      </c>
      <c r="AU252" s="217" t="s">
        <v>82</v>
      </c>
      <c r="AY252" s="19" t="s">
        <v>188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80</v>
      </c>
      <c r="BK252" s="218">
        <f>ROUND(I252*H252,2)</f>
        <v>0</v>
      </c>
      <c r="BL252" s="19" t="s">
        <v>196</v>
      </c>
      <c r="BM252" s="217" t="s">
        <v>1287</v>
      </c>
    </row>
    <row r="253" s="2" customFormat="1" ht="16.5" customHeight="1">
      <c r="A253" s="40"/>
      <c r="B253" s="41"/>
      <c r="C253" s="206" t="s">
        <v>482</v>
      </c>
      <c r="D253" s="206" t="s">
        <v>191</v>
      </c>
      <c r="E253" s="207" t="s">
        <v>653</v>
      </c>
      <c r="F253" s="208" t="s">
        <v>934</v>
      </c>
      <c r="G253" s="209" t="s">
        <v>478</v>
      </c>
      <c r="H253" s="210">
        <v>1</v>
      </c>
      <c r="I253" s="211"/>
      <c r="J253" s="212">
        <f>ROUND(I253*H253,2)</f>
        <v>0</v>
      </c>
      <c r="K253" s="208" t="s">
        <v>19</v>
      </c>
      <c r="L253" s="46"/>
      <c r="M253" s="213" t="s">
        <v>19</v>
      </c>
      <c r="N253" s="214" t="s">
        <v>43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196</v>
      </c>
      <c r="AT253" s="217" t="s">
        <v>191</v>
      </c>
      <c r="AU253" s="217" t="s">
        <v>82</v>
      </c>
      <c r="AY253" s="19" t="s">
        <v>188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80</v>
      </c>
      <c r="BK253" s="218">
        <f>ROUND(I253*H253,2)</f>
        <v>0</v>
      </c>
      <c r="BL253" s="19" t="s">
        <v>196</v>
      </c>
      <c r="BM253" s="217" t="s">
        <v>1288</v>
      </c>
    </row>
    <row r="254" s="2" customFormat="1" ht="21.75" customHeight="1">
      <c r="A254" s="40"/>
      <c r="B254" s="41"/>
      <c r="C254" s="206" t="s">
        <v>492</v>
      </c>
      <c r="D254" s="206" t="s">
        <v>191</v>
      </c>
      <c r="E254" s="207" t="s">
        <v>547</v>
      </c>
      <c r="F254" s="208" t="s">
        <v>548</v>
      </c>
      <c r="G254" s="209" t="s">
        <v>478</v>
      </c>
      <c r="H254" s="210">
        <v>1</v>
      </c>
      <c r="I254" s="211"/>
      <c r="J254" s="212">
        <f>ROUND(I254*H254,2)</f>
        <v>0</v>
      </c>
      <c r="K254" s="208" t="s">
        <v>19</v>
      </c>
      <c r="L254" s="46"/>
      <c r="M254" s="268" t="s">
        <v>19</v>
      </c>
      <c r="N254" s="269" t="s">
        <v>43</v>
      </c>
      <c r="O254" s="270"/>
      <c r="P254" s="271">
        <f>O254*H254</f>
        <v>0</v>
      </c>
      <c r="Q254" s="271">
        <v>0</v>
      </c>
      <c r="R254" s="271">
        <f>Q254*H254</f>
        <v>0</v>
      </c>
      <c r="S254" s="271">
        <v>0</v>
      </c>
      <c r="T254" s="272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196</v>
      </c>
      <c r="AT254" s="217" t="s">
        <v>191</v>
      </c>
      <c r="AU254" s="217" t="s">
        <v>82</v>
      </c>
      <c r="AY254" s="19" t="s">
        <v>188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80</v>
      </c>
      <c r="BK254" s="218">
        <f>ROUND(I254*H254,2)</f>
        <v>0</v>
      </c>
      <c r="BL254" s="19" t="s">
        <v>196</v>
      </c>
      <c r="BM254" s="217" t="s">
        <v>1289</v>
      </c>
    </row>
    <row r="255" s="2" customFormat="1" ht="6.96" customHeight="1">
      <c r="A255" s="40"/>
      <c r="B255" s="61"/>
      <c r="C255" s="62"/>
      <c r="D255" s="62"/>
      <c r="E255" s="62"/>
      <c r="F255" s="62"/>
      <c r="G255" s="62"/>
      <c r="H255" s="62"/>
      <c r="I255" s="62"/>
      <c r="J255" s="62"/>
      <c r="K255" s="62"/>
      <c r="L255" s="46"/>
      <c r="M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</row>
  </sheetData>
  <sheetProtection sheet="1" autoFilter="0" formatColumns="0" formatRows="0" objects="1" scenarios="1" spinCount="100000" saltValue="R5hAv+VOzx9x0P9q7ZYBAQ2xZBDhWYRsEoyrWo39LvZk2dstOy+sn2UyDcyApjs+zX7QGRv7Fe0fPsEZtE+RlA==" hashValue="2JRmWLZtZsX+zxSZKuxAW8igxvBwA7MTVJQTMbMRI4zp66Sva6qs5SPu52MRnL60HEy9h7qiVqeZoisWb8Y9CQ==" algorithmName="SHA-512" password="80EB"/>
  <autoFilter ref="C91:K25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612325411"/>
    <hyperlink ref="F105" r:id="rId2" display="https://podminky.urs.cz/item/CS_URS_2024_01/612131121"/>
    <hyperlink ref="F109" r:id="rId3" display="https://podminky.urs.cz/item/CS_URS_2024_01/612311131"/>
    <hyperlink ref="F112" r:id="rId4" display="https://podminky.urs.cz/item/CS_URS_2022_01/978013121"/>
    <hyperlink ref="F121" r:id="rId5" display="https://podminky.urs.cz/item/CS_URS_2022_01/949101111"/>
    <hyperlink ref="F127" r:id="rId6" display="https://podminky.urs.cz/item/CS_URS_2022_01/952901111"/>
    <hyperlink ref="F131" r:id="rId7" display="https://podminky.urs.cz/item/CS_URS_2022_01/997002611"/>
    <hyperlink ref="F133" r:id="rId8" display="https://podminky.urs.cz/item/CS_URS_2022_01/997013212"/>
    <hyperlink ref="F135" r:id="rId9" display="https://podminky.urs.cz/item/CS_URS_2022_01/997013501"/>
    <hyperlink ref="F137" r:id="rId10" display="https://podminky.urs.cz/item/CS_URS_2022_01/997013509"/>
    <hyperlink ref="F140" r:id="rId11" display="https://podminky.urs.cz/item/CS_URS_2022_01/997013631"/>
    <hyperlink ref="F143" r:id="rId12" display="https://podminky.urs.cz/item/CS_URS_2022_01/998018002"/>
    <hyperlink ref="F147" r:id="rId13" display="https://podminky.urs.cz/item/CS_URS_2022_01/763131411"/>
    <hyperlink ref="F151" r:id="rId14" display="https://podminky.urs.cz/item/CS_URS_2022_01/998763402"/>
    <hyperlink ref="F155" r:id="rId15" display="https://podminky.urs.cz/item/CS_URS_2022_01/766691914"/>
    <hyperlink ref="F157" r:id="rId16" display="https://podminky.urs.cz/item/CS_URS_2024_01/766660002"/>
    <hyperlink ref="F160" r:id="rId17" display="https://podminky.urs.cz/item/CS_URS_2022_01/766660729"/>
    <hyperlink ref="F163" r:id="rId18" display="https://podminky.urs.cz/item/CS_URS_2022_01/766660728"/>
    <hyperlink ref="F166" r:id="rId19" display="https://podminky.urs.cz/item/CS_URS_2022_01/998766202"/>
    <hyperlink ref="F169" r:id="rId20" display="https://podminky.urs.cz/item/CS_URS_2022_01/776201811"/>
    <hyperlink ref="F175" r:id="rId21" display="https://podminky.urs.cz/item/CS_URS_2022_01/776410811"/>
    <hyperlink ref="F178" r:id="rId22" display="https://podminky.urs.cz/item/CS_URS_2022_01/776111117"/>
    <hyperlink ref="F180" r:id="rId23" display="https://podminky.urs.cz/item/CS_URS_2022_01/776111311"/>
    <hyperlink ref="F182" r:id="rId24" display="https://podminky.urs.cz/item/CS_URS_2022_01/776121112"/>
    <hyperlink ref="F189" r:id="rId25" display="https://podminky.urs.cz/item/CS_URS_2022_01/776141113"/>
    <hyperlink ref="F191" r:id="rId26" display="https://podminky.urs.cz/item/CS_URS_2024_01/776231111"/>
    <hyperlink ref="F195" r:id="rId27" display="https://podminky.urs.cz/item/CS_URS_2022_01/776411111"/>
    <hyperlink ref="F199" r:id="rId28" display="https://podminky.urs.cz/item/CS_URS_2022_01/776421312"/>
    <hyperlink ref="F203" r:id="rId29" display="https://podminky.urs.cz/item/CS_URS_2022_01/998776202"/>
    <hyperlink ref="F206" r:id="rId30" display="https://podminky.urs.cz/item/CS_URS_2022_01/783306801"/>
    <hyperlink ref="F210" r:id="rId31" display="https://podminky.urs.cz/item/CS_URS_2022_01/783315101"/>
    <hyperlink ref="F212" r:id="rId32" display="https://podminky.urs.cz/item/CS_URS_2022_01/783317101"/>
    <hyperlink ref="F217" r:id="rId33" display="https://podminky.urs.cz/item/CS_URS_2022_01/784121001"/>
    <hyperlink ref="F226" r:id="rId34" display="https://podminky.urs.cz/item/CS_URS_2022_01/784111001"/>
    <hyperlink ref="F233" r:id="rId35" display="https://podminky.urs.cz/item/CS_URS_2022_01/784171001"/>
    <hyperlink ref="F239" r:id="rId36" display="https://podminky.urs.cz/item/CS_URS_2022_01/784171111"/>
    <hyperlink ref="F245" r:id="rId37" display="https://podminky.urs.cz/item/CS_URS_2022_01/784181121"/>
    <hyperlink ref="F247" r:id="rId38" display="https://podminky.urs.cz/item/CS_URS_2022_01/784211101"/>
    <hyperlink ref="F249" r:id="rId39" display="https://podminky.urs.cz/item/CS_URS_2022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1290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ROUND((SUM(BE92:BE244)),  2)</f>
        <v>0</v>
      </c>
      <c r="G33" s="40"/>
      <c r="H33" s="40"/>
      <c r="I33" s="150">
        <v>0.20999999999999999</v>
      </c>
      <c r="J33" s="149">
        <f>ROUND(((SUM(BE92:BE244))*I33),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ROUND((SUM(BF92:BF244)),  2)</f>
        <v>0</v>
      </c>
      <c r="G34" s="40"/>
      <c r="H34" s="40"/>
      <c r="I34" s="150">
        <v>0.14999999999999999</v>
      </c>
      <c r="J34" s="149">
        <f>ROUND(((SUM(BF92:BF244))*I34),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ROUND((SUM(BG92:BG244)),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ROUND((SUM(BH92:BH244)),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ROUND((SUM(BI92:BI244)),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11 - m.č. 214 -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160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161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162</v>
      </c>
      <c r="E62" s="176"/>
      <c r="F62" s="176"/>
      <c r="G62" s="176"/>
      <c r="H62" s="176"/>
      <c r="I62" s="176"/>
      <c r="J62" s="177">
        <f>J109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163</v>
      </c>
      <c r="E63" s="176"/>
      <c r="F63" s="176"/>
      <c r="G63" s="176"/>
      <c r="H63" s="176"/>
      <c r="I63" s="176"/>
      <c r="J63" s="177">
        <f>J124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164</v>
      </c>
      <c r="E64" s="176"/>
      <c r="F64" s="176"/>
      <c r="G64" s="176"/>
      <c r="H64" s="176"/>
      <c r="I64" s="176"/>
      <c r="J64" s="177">
        <f>J136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165</v>
      </c>
      <c r="E65" s="170"/>
      <c r="F65" s="170"/>
      <c r="G65" s="170"/>
      <c r="H65" s="170"/>
      <c r="I65" s="170"/>
      <c r="J65" s="171">
        <f>J139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166</v>
      </c>
      <c r="E66" s="176"/>
      <c r="F66" s="176"/>
      <c r="G66" s="176"/>
      <c r="H66" s="176"/>
      <c r="I66" s="176"/>
      <c r="J66" s="177">
        <f>J140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167</v>
      </c>
      <c r="E67" s="176"/>
      <c r="F67" s="176"/>
      <c r="G67" s="176"/>
      <c r="H67" s="176"/>
      <c r="I67" s="176"/>
      <c r="J67" s="177">
        <f>J146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168</v>
      </c>
      <c r="E68" s="176"/>
      <c r="F68" s="176"/>
      <c r="G68" s="176"/>
      <c r="H68" s="176"/>
      <c r="I68" s="176"/>
      <c r="J68" s="177">
        <f>J161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169</v>
      </c>
      <c r="E69" s="176"/>
      <c r="F69" s="176"/>
      <c r="G69" s="176"/>
      <c r="H69" s="176"/>
      <c r="I69" s="176"/>
      <c r="J69" s="177">
        <f>J195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170</v>
      </c>
      <c r="E70" s="176"/>
      <c r="F70" s="176"/>
      <c r="G70" s="176"/>
      <c r="H70" s="176"/>
      <c r="I70" s="176"/>
      <c r="J70" s="177">
        <f>J206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171</v>
      </c>
      <c r="E71" s="170"/>
      <c r="F71" s="170"/>
      <c r="G71" s="170"/>
      <c r="H71" s="170"/>
      <c r="I71" s="170"/>
      <c r="J71" s="171">
        <f>J240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172</v>
      </c>
      <c r="E72" s="176"/>
      <c r="F72" s="176"/>
      <c r="G72" s="176"/>
      <c r="H72" s="176"/>
      <c r="I72" s="176"/>
      <c r="J72" s="177">
        <f>J241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ZŠ Pionýrů, Sokolov - Oprava elektroinstalace učeben v 2.NP 2. stupně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11 - m.č. 214 - stavební část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Sokolov, Pionýrů 1614</v>
      </c>
      <c r="G86" s="42"/>
      <c r="H86" s="42"/>
      <c r="I86" s="34" t="s">
        <v>23</v>
      </c>
      <c r="J86" s="74" t="str">
        <f>IF(J12="","",J12)</f>
        <v>8. 2. 2024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Město Sokolov</v>
      </c>
      <c r="G88" s="42"/>
      <c r="H88" s="42"/>
      <c r="I88" s="34" t="s">
        <v>31</v>
      </c>
      <c r="J88" s="38" t="str">
        <f>E21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Michal Kubelka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174</v>
      </c>
      <c r="D91" s="182" t="s">
        <v>57</v>
      </c>
      <c r="E91" s="182" t="s">
        <v>53</v>
      </c>
      <c r="F91" s="182" t="s">
        <v>54</v>
      </c>
      <c r="G91" s="182" t="s">
        <v>175</v>
      </c>
      <c r="H91" s="182" t="s">
        <v>176</v>
      </c>
      <c r="I91" s="182" t="s">
        <v>177</v>
      </c>
      <c r="J91" s="182" t="s">
        <v>158</v>
      </c>
      <c r="K91" s="183" t="s">
        <v>178</v>
      </c>
      <c r="L91" s="184"/>
      <c r="M91" s="94" t="s">
        <v>19</v>
      </c>
      <c r="N91" s="95" t="s">
        <v>42</v>
      </c>
      <c r="O91" s="95" t="s">
        <v>179</v>
      </c>
      <c r="P91" s="95" t="s">
        <v>180</v>
      </c>
      <c r="Q91" s="95" t="s">
        <v>181</v>
      </c>
      <c r="R91" s="95" t="s">
        <v>182</v>
      </c>
      <c r="S91" s="95" t="s">
        <v>183</v>
      </c>
      <c r="T91" s="96" t="s">
        <v>184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185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P93+P139+P240</f>
        <v>0</v>
      </c>
      <c r="Q92" s="98"/>
      <c r="R92" s="187">
        <f>R93+R139+R240</f>
        <v>1.0757679200000001</v>
      </c>
      <c r="S92" s="98"/>
      <c r="T92" s="188">
        <f>T93+T139+T240</f>
        <v>0.31563163999999999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89">
        <f>BK93+BK139+BK240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186</v>
      </c>
      <c r="F93" s="193" t="s">
        <v>187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P94+P109+P124+P136</f>
        <v>0</v>
      </c>
      <c r="Q93" s="198"/>
      <c r="R93" s="199">
        <f>R94+R109+R124+R136</f>
        <v>0.40958322999999996</v>
      </c>
      <c r="S93" s="198"/>
      <c r="T93" s="200">
        <f>T94+T109+T124+T136</f>
        <v>0.22175200000000001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188</v>
      </c>
      <c r="BK93" s="203">
        <f>BK94+BK109+BK124+BK136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189</v>
      </c>
      <c r="F94" s="204" t="s">
        <v>190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SUM(P95:P108)</f>
        <v>0</v>
      </c>
      <c r="Q94" s="198"/>
      <c r="R94" s="199">
        <f>SUM(R95:R108)</f>
        <v>0.40636053999999999</v>
      </c>
      <c r="S94" s="198"/>
      <c r="T94" s="200">
        <f>SUM(T95:T108)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188</v>
      </c>
      <c r="BK94" s="203">
        <f>SUM(BK95:BK108)</f>
        <v>0</v>
      </c>
    </row>
    <row r="95" s="2" customFormat="1" ht="24.15" customHeight="1">
      <c r="A95" s="40"/>
      <c r="B95" s="41"/>
      <c r="C95" s="206" t="s">
        <v>80</v>
      </c>
      <c r="D95" s="206" t="s">
        <v>191</v>
      </c>
      <c r="E95" s="207" t="s">
        <v>192</v>
      </c>
      <c r="F95" s="208" t="s">
        <v>193</v>
      </c>
      <c r="G95" s="209" t="s">
        <v>194</v>
      </c>
      <c r="H95" s="210">
        <v>55.438000000000002</v>
      </c>
      <c r="I95" s="211"/>
      <c r="J95" s="212">
        <f>ROUND(I95*H95,2)</f>
        <v>0</v>
      </c>
      <c r="K95" s="208" t="s">
        <v>195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0.0051999999999999998</v>
      </c>
      <c r="R95" s="215">
        <f>Q95*H95</f>
        <v>0.28827760000000002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196</v>
      </c>
      <c r="AT95" s="217" t="s">
        <v>191</v>
      </c>
      <c r="AU95" s="217" t="s">
        <v>82</v>
      </c>
      <c r="AY95" s="19" t="s">
        <v>188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196</v>
      </c>
      <c r="BM95" s="217" t="s">
        <v>1291</v>
      </c>
    </row>
    <row r="96" s="2" customFormat="1">
      <c r="A96" s="40"/>
      <c r="B96" s="41"/>
      <c r="C96" s="42"/>
      <c r="D96" s="219" t="s">
        <v>198</v>
      </c>
      <c r="E96" s="42"/>
      <c r="F96" s="220" t="s">
        <v>199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198</v>
      </c>
      <c r="AU96" s="19" t="s">
        <v>82</v>
      </c>
    </row>
    <row r="97" s="13" customFormat="1">
      <c r="A97" s="13"/>
      <c r="B97" s="224"/>
      <c r="C97" s="225"/>
      <c r="D97" s="226" t="s">
        <v>200</v>
      </c>
      <c r="E97" s="227" t="s">
        <v>19</v>
      </c>
      <c r="F97" s="228" t="s">
        <v>857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200</v>
      </c>
      <c r="AU97" s="234" t="s">
        <v>82</v>
      </c>
      <c r="AV97" s="13" t="s">
        <v>80</v>
      </c>
      <c r="AW97" s="13" t="s">
        <v>33</v>
      </c>
      <c r="AX97" s="13" t="s">
        <v>72</v>
      </c>
      <c r="AY97" s="234" t="s">
        <v>188</v>
      </c>
    </row>
    <row r="98" s="14" customFormat="1">
      <c r="A98" s="14"/>
      <c r="B98" s="235"/>
      <c r="C98" s="236"/>
      <c r="D98" s="226" t="s">
        <v>200</v>
      </c>
      <c r="E98" s="237" t="s">
        <v>19</v>
      </c>
      <c r="F98" s="238" t="s">
        <v>1292</v>
      </c>
      <c r="G98" s="236"/>
      <c r="H98" s="239">
        <v>63.317999999999998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200</v>
      </c>
      <c r="AU98" s="245" t="s">
        <v>82</v>
      </c>
      <c r="AV98" s="14" t="s">
        <v>82</v>
      </c>
      <c r="AW98" s="14" t="s">
        <v>33</v>
      </c>
      <c r="AX98" s="14" t="s">
        <v>72</v>
      </c>
      <c r="AY98" s="245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1146</v>
      </c>
      <c r="G99" s="236"/>
      <c r="H99" s="239">
        <v>-9.4600000000000009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4" customFormat="1">
      <c r="A100" s="14"/>
      <c r="B100" s="235"/>
      <c r="C100" s="236"/>
      <c r="D100" s="226" t="s">
        <v>200</v>
      </c>
      <c r="E100" s="237" t="s">
        <v>19</v>
      </c>
      <c r="F100" s="238" t="s">
        <v>1147</v>
      </c>
      <c r="G100" s="236"/>
      <c r="H100" s="239">
        <v>3.3799999999999999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200</v>
      </c>
      <c r="AU100" s="245" t="s">
        <v>82</v>
      </c>
      <c r="AV100" s="14" t="s">
        <v>82</v>
      </c>
      <c r="AW100" s="14" t="s">
        <v>33</v>
      </c>
      <c r="AX100" s="14" t="s">
        <v>72</v>
      </c>
      <c r="AY100" s="245" t="s">
        <v>188</v>
      </c>
    </row>
    <row r="101" s="14" customFormat="1">
      <c r="A101" s="14"/>
      <c r="B101" s="235"/>
      <c r="C101" s="236"/>
      <c r="D101" s="226" t="s">
        <v>200</v>
      </c>
      <c r="E101" s="237" t="s">
        <v>19</v>
      </c>
      <c r="F101" s="238" t="s">
        <v>861</v>
      </c>
      <c r="G101" s="236"/>
      <c r="H101" s="239">
        <v>-1.8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200</v>
      </c>
      <c r="AU101" s="245" t="s">
        <v>82</v>
      </c>
      <c r="AV101" s="14" t="s">
        <v>82</v>
      </c>
      <c r="AW101" s="14" t="s">
        <v>33</v>
      </c>
      <c r="AX101" s="14" t="s">
        <v>72</v>
      </c>
      <c r="AY101" s="245" t="s">
        <v>188</v>
      </c>
    </row>
    <row r="102" s="15" customFormat="1">
      <c r="A102" s="15"/>
      <c r="B102" s="246"/>
      <c r="C102" s="247"/>
      <c r="D102" s="226" t="s">
        <v>200</v>
      </c>
      <c r="E102" s="248" t="s">
        <v>19</v>
      </c>
      <c r="F102" s="249" t="s">
        <v>206</v>
      </c>
      <c r="G102" s="247"/>
      <c r="H102" s="250">
        <v>55.438000000000002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200</v>
      </c>
      <c r="AU102" s="256" t="s">
        <v>82</v>
      </c>
      <c r="AV102" s="15" t="s">
        <v>196</v>
      </c>
      <c r="AW102" s="15" t="s">
        <v>33</v>
      </c>
      <c r="AX102" s="15" t="s">
        <v>80</v>
      </c>
      <c r="AY102" s="256" t="s">
        <v>188</v>
      </c>
    </row>
    <row r="103" s="2" customFormat="1" ht="16.5" customHeight="1">
      <c r="A103" s="40"/>
      <c r="B103" s="41"/>
      <c r="C103" s="206" t="s">
        <v>82</v>
      </c>
      <c r="D103" s="206" t="s">
        <v>191</v>
      </c>
      <c r="E103" s="207" t="s">
        <v>217</v>
      </c>
      <c r="F103" s="208" t="s">
        <v>218</v>
      </c>
      <c r="G103" s="209" t="s">
        <v>194</v>
      </c>
      <c r="H103" s="210">
        <v>27.719000000000001</v>
      </c>
      <c r="I103" s="211"/>
      <c r="J103" s="212">
        <f>ROUND(I103*H103,2)</f>
        <v>0</v>
      </c>
      <c r="K103" s="208" t="s">
        <v>195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0.00025999999999999998</v>
      </c>
      <c r="R103" s="215">
        <f>Q103*H103</f>
        <v>0.0072069399999999994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196</v>
      </c>
      <c r="AT103" s="217" t="s">
        <v>191</v>
      </c>
      <c r="AU103" s="217" t="s">
        <v>82</v>
      </c>
      <c r="AY103" s="19" t="s">
        <v>188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196</v>
      </c>
      <c r="BM103" s="217" t="s">
        <v>1293</v>
      </c>
    </row>
    <row r="104" s="2" customFormat="1">
      <c r="A104" s="40"/>
      <c r="B104" s="41"/>
      <c r="C104" s="42"/>
      <c r="D104" s="219" t="s">
        <v>198</v>
      </c>
      <c r="E104" s="42"/>
      <c r="F104" s="220" t="s">
        <v>220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198</v>
      </c>
      <c r="AU104" s="19" t="s">
        <v>82</v>
      </c>
    </row>
    <row r="105" s="13" customFormat="1">
      <c r="A105" s="13"/>
      <c r="B105" s="224"/>
      <c r="C105" s="225"/>
      <c r="D105" s="226" t="s">
        <v>200</v>
      </c>
      <c r="E105" s="227" t="s">
        <v>19</v>
      </c>
      <c r="F105" s="228" t="s">
        <v>863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200</v>
      </c>
      <c r="AU105" s="234" t="s">
        <v>82</v>
      </c>
      <c r="AV105" s="13" t="s">
        <v>80</v>
      </c>
      <c r="AW105" s="13" t="s">
        <v>33</v>
      </c>
      <c r="AX105" s="13" t="s">
        <v>72</v>
      </c>
      <c r="AY105" s="234" t="s">
        <v>188</v>
      </c>
    </row>
    <row r="106" s="14" customFormat="1">
      <c r="A106" s="14"/>
      <c r="B106" s="235"/>
      <c r="C106" s="236"/>
      <c r="D106" s="226" t="s">
        <v>200</v>
      </c>
      <c r="E106" s="237" t="s">
        <v>19</v>
      </c>
      <c r="F106" s="238" t="s">
        <v>1294</v>
      </c>
      <c r="G106" s="236"/>
      <c r="H106" s="239">
        <v>27.719000000000001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200</v>
      </c>
      <c r="AU106" s="245" t="s">
        <v>82</v>
      </c>
      <c r="AV106" s="14" t="s">
        <v>82</v>
      </c>
      <c r="AW106" s="14" t="s">
        <v>33</v>
      </c>
      <c r="AX106" s="14" t="s">
        <v>80</v>
      </c>
      <c r="AY106" s="245" t="s">
        <v>188</v>
      </c>
    </row>
    <row r="107" s="2" customFormat="1" ht="16.5" customHeight="1">
      <c r="A107" s="40"/>
      <c r="B107" s="41"/>
      <c r="C107" s="206" t="s">
        <v>216</v>
      </c>
      <c r="D107" s="206" t="s">
        <v>191</v>
      </c>
      <c r="E107" s="207" t="s">
        <v>225</v>
      </c>
      <c r="F107" s="208" t="s">
        <v>226</v>
      </c>
      <c r="G107" s="209" t="s">
        <v>194</v>
      </c>
      <c r="H107" s="210">
        <v>27.719000000000001</v>
      </c>
      <c r="I107" s="211"/>
      <c r="J107" s="212">
        <f>ROUND(I107*H107,2)</f>
        <v>0</v>
      </c>
      <c r="K107" s="208" t="s">
        <v>195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0.0040000000000000001</v>
      </c>
      <c r="R107" s="215">
        <f>Q107*H107</f>
        <v>0.110876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196</v>
      </c>
      <c r="AT107" s="217" t="s">
        <v>191</v>
      </c>
      <c r="AU107" s="217" t="s">
        <v>82</v>
      </c>
      <c r="AY107" s="19" t="s">
        <v>188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196</v>
      </c>
      <c r="BM107" s="217" t="s">
        <v>1295</v>
      </c>
    </row>
    <row r="108" s="2" customFormat="1">
      <c r="A108" s="40"/>
      <c r="B108" s="41"/>
      <c r="C108" s="42"/>
      <c r="D108" s="219" t="s">
        <v>198</v>
      </c>
      <c r="E108" s="42"/>
      <c r="F108" s="220" t="s">
        <v>228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198</v>
      </c>
      <c r="AU108" s="19" t="s">
        <v>82</v>
      </c>
    </row>
    <row r="109" s="12" customFormat="1" ht="22.8" customHeight="1">
      <c r="A109" s="12"/>
      <c r="B109" s="190"/>
      <c r="C109" s="191"/>
      <c r="D109" s="192" t="s">
        <v>71</v>
      </c>
      <c r="E109" s="204" t="s">
        <v>229</v>
      </c>
      <c r="F109" s="204" t="s">
        <v>230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SUM(P110:P123)</f>
        <v>0</v>
      </c>
      <c r="Q109" s="198"/>
      <c r="R109" s="199">
        <f>SUM(R110:R123)</f>
        <v>0.0032226899999999998</v>
      </c>
      <c r="S109" s="198"/>
      <c r="T109" s="200">
        <f>SUM(T110:T123)</f>
        <v>0.22175200000000001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80</v>
      </c>
      <c r="AT109" s="202" t="s">
        <v>71</v>
      </c>
      <c r="AU109" s="202" t="s">
        <v>80</v>
      </c>
      <c r="AY109" s="201" t="s">
        <v>188</v>
      </c>
      <c r="BK109" s="203">
        <f>SUM(BK110:BK123)</f>
        <v>0</v>
      </c>
    </row>
    <row r="110" s="2" customFormat="1" ht="24.15" customHeight="1">
      <c r="A110" s="40"/>
      <c r="B110" s="41"/>
      <c r="C110" s="206" t="s">
        <v>196</v>
      </c>
      <c r="D110" s="206" t="s">
        <v>191</v>
      </c>
      <c r="E110" s="207" t="s">
        <v>232</v>
      </c>
      <c r="F110" s="208" t="s">
        <v>233</v>
      </c>
      <c r="G110" s="209" t="s">
        <v>194</v>
      </c>
      <c r="H110" s="210">
        <v>55.438000000000002</v>
      </c>
      <c r="I110" s="211"/>
      <c r="J110" s="212">
        <f>ROUND(I110*H110,2)</f>
        <v>0</v>
      </c>
      <c r="K110" s="208" t="s">
        <v>749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0.0040000000000000001</v>
      </c>
      <c r="T110" s="216">
        <f>S110*H110</f>
        <v>0.22175200000000001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196</v>
      </c>
      <c r="AT110" s="217" t="s">
        <v>191</v>
      </c>
      <c r="AU110" s="217" t="s">
        <v>82</v>
      </c>
      <c r="AY110" s="19" t="s">
        <v>188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196</v>
      </c>
      <c r="BM110" s="217" t="s">
        <v>1296</v>
      </c>
    </row>
    <row r="111" s="2" customFormat="1">
      <c r="A111" s="40"/>
      <c r="B111" s="41"/>
      <c r="C111" s="42"/>
      <c r="D111" s="219" t="s">
        <v>198</v>
      </c>
      <c r="E111" s="42"/>
      <c r="F111" s="220" t="s">
        <v>751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198</v>
      </c>
      <c r="AU111" s="19" t="s">
        <v>82</v>
      </c>
    </row>
    <row r="112" s="13" customFormat="1">
      <c r="A112" s="13"/>
      <c r="B112" s="224"/>
      <c r="C112" s="225"/>
      <c r="D112" s="226" t="s">
        <v>200</v>
      </c>
      <c r="E112" s="227" t="s">
        <v>19</v>
      </c>
      <c r="F112" s="228" t="s">
        <v>857</v>
      </c>
      <c r="G112" s="225"/>
      <c r="H112" s="227" t="s">
        <v>19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200</v>
      </c>
      <c r="AU112" s="234" t="s">
        <v>82</v>
      </c>
      <c r="AV112" s="13" t="s">
        <v>80</v>
      </c>
      <c r="AW112" s="13" t="s">
        <v>33</v>
      </c>
      <c r="AX112" s="13" t="s">
        <v>72</v>
      </c>
      <c r="AY112" s="234" t="s">
        <v>188</v>
      </c>
    </row>
    <row r="113" s="14" customFormat="1">
      <c r="A113" s="14"/>
      <c r="B113" s="235"/>
      <c r="C113" s="236"/>
      <c r="D113" s="226" t="s">
        <v>200</v>
      </c>
      <c r="E113" s="237" t="s">
        <v>19</v>
      </c>
      <c r="F113" s="238" t="s">
        <v>1292</v>
      </c>
      <c r="G113" s="236"/>
      <c r="H113" s="239">
        <v>63.317999999999998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200</v>
      </c>
      <c r="AU113" s="245" t="s">
        <v>82</v>
      </c>
      <c r="AV113" s="14" t="s">
        <v>82</v>
      </c>
      <c r="AW113" s="14" t="s">
        <v>33</v>
      </c>
      <c r="AX113" s="14" t="s">
        <v>72</v>
      </c>
      <c r="AY113" s="245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1146</v>
      </c>
      <c r="G114" s="236"/>
      <c r="H114" s="239">
        <v>-9.4600000000000009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4" customFormat="1">
      <c r="A115" s="14"/>
      <c r="B115" s="235"/>
      <c r="C115" s="236"/>
      <c r="D115" s="226" t="s">
        <v>200</v>
      </c>
      <c r="E115" s="237" t="s">
        <v>19</v>
      </c>
      <c r="F115" s="238" t="s">
        <v>1147</v>
      </c>
      <c r="G115" s="236"/>
      <c r="H115" s="239">
        <v>3.3799999999999999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200</v>
      </c>
      <c r="AU115" s="245" t="s">
        <v>82</v>
      </c>
      <c r="AV115" s="14" t="s">
        <v>82</v>
      </c>
      <c r="AW115" s="14" t="s">
        <v>33</v>
      </c>
      <c r="AX115" s="14" t="s">
        <v>72</v>
      </c>
      <c r="AY115" s="245" t="s">
        <v>188</v>
      </c>
    </row>
    <row r="116" s="14" customFormat="1">
      <c r="A116" s="14"/>
      <c r="B116" s="235"/>
      <c r="C116" s="236"/>
      <c r="D116" s="226" t="s">
        <v>200</v>
      </c>
      <c r="E116" s="237" t="s">
        <v>19</v>
      </c>
      <c r="F116" s="238" t="s">
        <v>861</v>
      </c>
      <c r="G116" s="236"/>
      <c r="H116" s="239">
        <v>-1.8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200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188</v>
      </c>
    </row>
    <row r="117" s="15" customFormat="1">
      <c r="A117" s="15"/>
      <c r="B117" s="246"/>
      <c r="C117" s="247"/>
      <c r="D117" s="226" t="s">
        <v>200</v>
      </c>
      <c r="E117" s="248" t="s">
        <v>19</v>
      </c>
      <c r="F117" s="249" t="s">
        <v>206</v>
      </c>
      <c r="G117" s="247"/>
      <c r="H117" s="250">
        <v>55.438000000000002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200</v>
      </c>
      <c r="AU117" s="256" t="s">
        <v>82</v>
      </c>
      <c r="AV117" s="15" t="s">
        <v>196</v>
      </c>
      <c r="AW117" s="15" t="s">
        <v>33</v>
      </c>
      <c r="AX117" s="15" t="s">
        <v>80</v>
      </c>
      <c r="AY117" s="256" t="s">
        <v>188</v>
      </c>
    </row>
    <row r="118" s="2" customFormat="1" ht="24.15" customHeight="1">
      <c r="A118" s="40"/>
      <c r="B118" s="41"/>
      <c r="C118" s="206" t="s">
        <v>231</v>
      </c>
      <c r="D118" s="206" t="s">
        <v>191</v>
      </c>
      <c r="E118" s="207" t="s">
        <v>242</v>
      </c>
      <c r="F118" s="208" t="s">
        <v>243</v>
      </c>
      <c r="G118" s="209" t="s">
        <v>194</v>
      </c>
      <c r="H118" s="210">
        <v>18.957000000000001</v>
      </c>
      <c r="I118" s="211"/>
      <c r="J118" s="212">
        <f>ROUND(I118*H118,2)</f>
        <v>0</v>
      </c>
      <c r="K118" s="208" t="s">
        <v>749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0.00012999999999999999</v>
      </c>
      <c r="R118" s="215">
        <f>Q118*H118</f>
        <v>0.0024644099999999998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196</v>
      </c>
      <c r="AT118" s="217" t="s">
        <v>191</v>
      </c>
      <c r="AU118" s="217" t="s">
        <v>82</v>
      </c>
      <c r="AY118" s="19" t="s">
        <v>188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196</v>
      </c>
      <c r="BM118" s="217" t="s">
        <v>1297</v>
      </c>
    </row>
    <row r="119" s="2" customFormat="1">
      <c r="A119" s="40"/>
      <c r="B119" s="41"/>
      <c r="C119" s="42"/>
      <c r="D119" s="219" t="s">
        <v>198</v>
      </c>
      <c r="E119" s="42"/>
      <c r="F119" s="220" t="s">
        <v>756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198</v>
      </c>
      <c r="AU119" s="19" t="s">
        <v>82</v>
      </c>
    </row>
    <row r="120" s="14" customFormat="1">
      <c r="A120" s="14"/>
      <c r="B120" s="235"/>
      <c r="C120" s="236"/>
      <c r="D120" s="226" t="s">
        <v>200</v>
      </c>
      <c r="E120" s="237" t="s">
        <v>19</v>
      </c>
      <c r="F120" s="238" t="s">
        <v>1298</v>
      </c>
      <c r="G120" s="236"/>
      <c r="H120" s="239">
        <v>18.957000000000001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200</v>
      </c>
      <c r="AU120" s="245" t="s">
        <v>82</v>
      </c>
      <c r="AV120" s="14" t="s">
        <v>82</v>
      </c>
      <c r="AW120" s="14" t="s">
        <v>33</v>
      </c>
      <c r="AX120" s="14" t="s">
        <v>80</v>
      </c>
      <c r="AY120" s="245" t="s">
        <v>188</v>
      </c>
    </row>
    <row r="121" s="2" customFormat="1" ht="24.15" customHeight="1">
      <c r="A121" s="40"/>
      <c r="B121" s="41"/>
      <c r="C121" s="206" t="s">
        <v>189</v>
      </c>
      <c r="D121" s="206" t="s">
        <v>191</v>
      </c>
      <c r="E121" s="207" t="s">
        <v>251</v>
      </c>
      <c r="F121" s="208" t="s">
        <v>252</v>
      </c>
      <c r="G121" s="209" t="s">
        <v>194</v>
      </c>
      <c r="H121" s="210">
        <v>18.957000000000001</v>
      </c>
      <c r="I121" s="211"/>
      <c r="J121" s="212">
        <f>ROUND(I121*H121,2)</f>
        <v>0</v>
      </c>
      <c r="K121" s="208" t="s">
        <v>749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4.0000000000000003E-05</v>
      </c>
      <c r="R121" s="215">
        <f>Q121*H121</f>
        <v>0.00075828000000000007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196</v>
      </c>
      <c r="AT121" s="217" t="s">
        <v>191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1299</v>
      </c>
    </row>
    <row r="122" s="2" customFormat="1">
      <c r="A122" s="40"/>
      <c r="B122" s="41"/>
      <c r="C122" s="42"/>
      <c r="D122" s="219" t="s">
        <v>198</v>
      </c>
      <c r="E122" s="42"/>
      <c r="F122" s="220" t="s">
        <v>760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198</v>
      </c>
      <c r="AU122" s="19" t="s">
        <v>82</v>
      </c>
    </row>
    <row r="123" s="14" customFormat="1">
      <c r="A123" s="14"/>
      <c r="B123" s="235"/>
      <c r="C123" s="236"/>
      <c r="D123" s="226" t="s">
        <v>200</v>
      </c>
      <c r="E123" s="237" t="s">
        <v>19</v>
      </c>
      <c r="F123" s="238" t="s">
        <v>1300</v>
      </c>
      <c r="G123" s="236"/>
      <c r="H123" s="239">
        <v>18.957000000000001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200</v>
      </c>
      <c r="AU123" s="245" t="s">
        <v>82</v>
      </c>
      <c r="AV123" s="14" t="s">
        <v>82</v>
      </c>
      <c r="AW123" s="14" t="s">
        <v>33</v>
      </c>
      <c r="AX123" s="14" t="s">
        <v>80</v>
      </c>
      <c r="AY123" s="245" t="s">
        <v>188</v>
      </c>
    </row>
    <row r="124" s="12" customFormat="1" ht="22.8" customHeight="1">
      <c r="A124" s="12"/>
      <c r="B124" s="190"/>
      <c r="C124" s="191"/>
      <c r="D124" s="192" t="s">
        <v>71</v>
      </c>
      <c r="E124" s="204" t="s">
        <v>256</v>
      </c>
      <c r="F124" s="204" t="s">
        <v>257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SUM(P125:P135)</f>
        <v>0</v>
      </c>
      <c r="Q124" s="198"/>
      <c r="R124" s="199">
        <f>SUM(R125:R135)</f>
        <v>0</v>
      </c>
      <c r="S124" s="198"/>
      <c r="T124" s="200">
        <f>SUM(T125:T135)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80</v>
      </c>
      <c r="AT124" s="202" t="s">
        <v>71</v>
      </c>
      <c r="AU124" s="202" t="s">
        <v>80</v>
      </c>
      <c r="AY124" s="201" t="s">
        <v>188</v>
      </c>
      <c r="BK124" s="203">
        <f>SUM(BK125:BK135)</f>
        <v>0</v>
      </c>
    </row>
    <row r="125" s="2" customFormat="1" ht="16.5" customHeight="1">
      <c r="A125" s="40"/>
      <c r="B125" s="41"/>
      <c r="C125" s="206" t="s">
        <v>241</v>
      </c>
      <c r="D125" s="206" t="s">
        <v>191</v>
      </c>
      <c r="E125" s="207" t="s">
        <v>258</v>
      </c>
      <c r="F125" s="208" t="s">
        <v>259</v>
      </c>
      <c r="G125" s="209" t="s">
        <v>260</v>
      </c>
      <c r="H125" s="210">
        <v>0.316</v>
      </c>
      <c r="I125" s="211"/>
      <c r="J125" s="212">
        <f>ROUND(I125*H125,2)</f>
        <v>0</v>
      </c>
      <c r="K125" s="208" t="s">
        <v>749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196</v>
      </c>
      <c r="AT125" s="217" t="s">
        <v>191</v>
      </c>
      <c r="AU125" s="217" t="s">
        <v>82</v>
      </c>
      <c r="AY125" s="19" t="s">
        <v>188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196</v>
      </c>
      <c r="BM125" s="217" t="s">
        <v>1301</v>
      </c>
    </row>
    <row r="126" s="2" customFormat="1">
      <c r="A126" s="40"/>
      <c r="B126" s="41"/>
      <c r="C126" s="42"/>
      <c r="D126" s="219" t="s">
        <v>198</v>
      </c>
      <c r="E126" s="42"/>
      <c r="F126" s="220" t="s">
        <v>763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198</v>
      </c>
      <c r="AU126" s="19" t="s">
        <v>82</v>
      </c>
    </row>
    <row r="127" s="2" customFormat="1" ht="24.15" customHeight="1">
      <c r="A127" s="40"/>
      <c r="B127" s="41"/>
      <c r="C127" s="206" t="s">
        <v>250</v>
      </c>
      <c r="D127" s="206" t="s">
        <v>191</v>
      </c>
      <c r="E127" s="207" t="s">
        <v>263</v>
      </c>
      <c r="F127" s="208" t="s">
        <v>264</v>
      </c>
      <c r="G127" s="209" t="s">
        <v>260</v>
      </c>
      <c r="H127" s="210">
        <v>0.316</v>
      </c>
      <c r="I127" s="211"/>
      <c r="J127" s="212">
        <f>ROUND(I127*H127,2)</f>
        <v>0</v>
      </c>
      <c r="K127" s="208" t="s">
        <v>749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196</v>
      </c>
      <c r="AT127" s="217" t="s">
        <v>191</v>
      </c>
      <c r="AU127" s="217" t="s">
        <v>82</v>
      </c>
      <c r="AY127" s="19" t="s">
        <v>188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196</v>
      </c>
      <c r="BM127" s="217" t="s">
        <v>1302</v>
      </c>
    </row>
    <row r="128" s="2" customFormat="1">
      <c r="A128" s="40"/>
      <c r="B128" s="41"/>
      <c r="C128" s="42"/>
      <c r="D128" s="219" t="s">
        <v>198</v>
      </c>
      <c r="E128" s="42"/>
      <c r="F128" s="220" t="s">
        <v>765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198</v>
      </c>
      <c r="AU128" s="19" t="s">
        <v>82</v>
      </c>
    </row>
    <row r="129" s="2" customFormat="1" ht="21.75" customHeight="1">
      <c r="A129" s="40"/>
      <c r="B129" s="41"/>
      <c r="C129" s="206" t="s">
        <v>229</v>
      </c>
      <c r="D129" s="206" t="s">
        <v>191</v>
      </c>
      <c r="E129" s="207" t="s">
        <v>267</v>
      </c>
      <c r="F129" s="208" t="s">
        <v>268</v>
      </c>
      <c r="G129" s="209" t="s">
        <v>260</v>
      </c>
      <c r="H129" s="210">
        <v>0.316</v>
      </c>
      <c r="I129" s="211"/>
      <c r="J129" s="212">
        <f>ROUND(I129*H129,2)</f>
        <v>0</v>
      </c>
      <c r="K129" s="208" t="s">
        <v>749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196</v>
      </c>
      <c r="AT129" s="217" t="s">
        <v>191</v>
      </c>
      <c r="AU129" s="217" t="s">
        <v>82</v>
      </c>
      <c r="AY129" s="19" t="s">
        <v>188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196</v>
      </c>
      <c r="BM129" s="217" t="s">
        <v>1303</v>
      </c>
    </row>
    <row r="130" s="2" customFormat="1">
      <c r="A130" s="40"/>
      <c r="B130" s="41"/>
      <c r="C130" s="42"/>
      <c r="D130" s="219" t="s">
        <v>198</v>
      </c>
      <c r="E130" s="42"/>
      <c r="F130" s="220" t="s">
        <v>767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198</v>
      </c>
      <c r="AU130" s="19" t="s">
        <v>82</v>
      </c>
    </row>
    <row r="131" s="2" customFormat="1" ht="24.15" customHeight="1">
      <c r="A131" s="40"/>
      <c r="B131" s="41"/>
      <c r="C131" s="206" t="s">
        <v>107</v>
      </c>
      <c r="D131" s="206" t="s">
        <v>191</v>
      </c>
      <c r="E131" s="207" t="s">
        <v>271</v>
      </c>
      <c r="F131" s="208" t="s">
        <v>272</v>
      </c>
      <c r="G131" s="209" t="s">
        <v>260</v>
      </c>
      <c r="H131" s="210">
        <v>1.254</v>
      </c>
      <c r="I131" s="211"/>
      <c r="J131" s="212">
        <f>ROUND(I131*H131,2)</f>
        <v>0</v>
      </c>
      <c r="K131" s="208" t="s">
        <v>749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1304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769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4" customFormat="1">
      <c r="A133" s="14"/>
      <c r="B133" s="235"/>
      <c r="C133" s="236"/>
      <c r="D133" s="226" t="s">
        <v>200</v>
      </c>
      <c r="E133" s="237" t="s">
        <v>19</v>
      </c>
      <c r="F133" s="238" t="s">
        <v>952</v>
      </c>
      <c r="G133" s="236"/>
      <c r="H133" s="239">
        <v>1.254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200</v>
      </c>
      <c r="AU133" s="245" t="s">
        <v>82</v>
      </c>
      <c r="AV133" s="14" t="s">
        <v>82</v>
      </c>
      <c r="AW133" s="14" t="s">
        <v>33</v>
      </c>
      <c r="AX133" s="14" t="s">
        <v>80</v>
      </c>
      <c r="AY133" s="245" t="s">
        <v>188</v>
      </c>
    </row>
    <row r="134" s="2" customFormat="1" ht="24.15" customHeight="1">
      <c r="A134" s="40"/>
      <c r="B134" s="41"/>
      <c r="C134" s="206" t="s">
        <v>110</v>
      </c>
      <c r="D134" s="206" t="s">
        <v>191</v>
      </c>
      <c r="E134" s="207" t="s">
        <v>276</v>
      </c>
      <c r="F134" s="208" t="s">
        <v>277</v>
      </c>
      <c r="G134" s="209" t="s">
        <v>260</v>
      </c>
      <c r="H134" s="210">
        <v>0</v>
      </c>
      <c r="I134" s="211"/>
      <c r="J134" s="212">
        <f>ROUND(I134*H134,2)</f>
        <v>0</v>
      </c>
      <c r="K134" s="208" t="s">
        <v>749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196</v>
      </c>
      <c r="AT134" s="217" t="s">
        <v>191</v>
      </c>
      <c r="AU134" s="217" t="s">
        <v>82</v>
      </c>
      <c r="AY134" s="19" t="s">
        <v>188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196</v>
      </c>
      <c r="BM134" s="217" t="s">
        <v>1305</v>
      </c>
    </row>
    <row r="135" s="2" customFormat="1">
      <c r="A135" s="40"/>
      <c r="B135" s="41"/>
      <c r="C135" s="42"/>
      <c r="D135" s="219" t="s">
        <v>198</v>
      </c>
      <c r="E135" s="42"/>
      <c r="F135" s="220" t="s">
        <v>772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198</v>
      </c>
      <c r="AU135" s="19" t="s">
        <v>82</v>
      </c>
    </row>
    <row r="136" s="12" customFormat="1" ht="22.8" customHeight="1">
      <c r="A136" s="12"/>
      <c r="B136" s="190"/>
      <c r="C136" s="191"/>
      <c r="D136" s="192" t="s">
        <v>71</v>
      </c>
      <c r="E136" s="204" t="s">
        <v>280</v>
      </c>
      <c r="F136" s="204" t="s">
        <v>281</v>
      </c>
      <c r="G136" s="191"/>
      <c r="H136" s="191"/>
      <c r="I136" s="194"/>
      <c r="J136" s="205">
        <f>BK136</f>
        <v>0</v>
      </c>
      <c r="K136" s="191"/>
      <c r="L136" s="196"/>
      <c r="M136" s="197"/>
      <c r="N136" s="198"/>
      <c r="O136" s="198"/>
      <c r="P136" s="199">
        <f>SUM(P137:P138)</f>
        <v>0</v>
      </c>
      <c r="Q136" s="198"/>
      <c r="R136" s="199">
        <f>SUM(R137:R138)</f>
        <v>0</v>
      </c>
      <c r="S136" s="198"/>
      <c r="T136" s="20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80</v>
      </c>
      <c r="AT136" s="202" t="s">
        <v>71</v>
      </c>
      <c r="AU136" s="202" t="s">
        <v>80</v>
      </c>
      <c r="AY136" s="201" t="s">
        <v>188</v>
      </c>
      <c r="BK136" s="203">
        <f>SUM(BK137:BK138)</f>
        <v>0</v>
      </c>
    </row>
    <row r="137" s="2" customFormat="1" ht="33" customHeight="1">
      <c r="A137" s="40"/>
      <c r="B137" s="41"/>
      <c r="C137" s="206" t="s">
        <v>113</v>
      </c>
      <c r="D137" s="206" t="s">
        <v>191</v>
      </c>
      <c r="E137" s="207" t="s">
        <v>282</v>
      </c>
      <c r="F137" s="208" t="s">
        <v>283</v>
      </c>
      <c r="G137" s="209" t="s">
        <v>260</v>
      </c>
      <c r="H137" s="210">
        <v>0.40999999999999998</v>
      </c>
      <c r="I137" s="211"/>
      <c r="J137" s="212">
        <f>ROUND(I137*H137,2)</f>
        <v>0</v>
      </c>
      <c r="K137" s="208" t="s">
        <v>749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196</v>
      </c>
      <c r="AT137" s="217" t="s">
        <v>191</v>
      </c>
      <c r="AU137" s="217" t="s">
        <v>82</v>
      </c>
      <c r="AY137" s="19" t="s">
        <v>188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196</v>
      </c>
      <c r="BM137" s="217" t="s">
        <v>1306</v>
      </c>
    </row>
    <row r="138" s="2" customFormat="1">
      <c r="A138" s="40"/>
      <c r="B138" s="41"/>
      <c r="C138" s="42"/>
      <c r="D138" s="219" t="s">
        <v>198</v>
      </c>
      <c r="E138" s="42"/>
      <c r="F138" s="220" t="s">
        <v>774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198</v>
      </c>
      <c r="AU138" s="19" t="s">
        <v>82</v>
      </c>
    </row>
    <row r="139" s="12" customFormat="1" ht="25.92" customHeight="1">
      <c r="A139" s="12"/>
      <c r="B139" s="190"/>
      <c r="C139" s="191"/>
      <c r="D139" s="192" t="s">
        <v>71</v>
      </c>
      <c r="E139" s="193" t="s">
        <v>286</v>
      </c>
      <c r="F139" s="193" t="s">
        <v>287</v>
      </c>
      <c r="G139" s="191"/>
      <c r="H139" s="191"/>
      <c r="I139" s="194"/>
      <c r="J139" s="195">
        <f>BK139</f>
        <v>0</v>
      </c>
      <c r="K139" s="191"/>
      <c r="L139" s="196"/>
      <c r="M139" s="197"/>
      <c r="N139" s="198"/>
      <c r="O139" s="198"/>
      <c r="P139" s="199">
        <f>P140+P146+P161+P195+P206</f>
        <v>0</v>
      </c>
      <c r="Q139" s="198"/>
      <c r="R139" s="199">
        <f>R140+R146+R161+R195+R206</f>
        <v>0.66618469000000002</v>
      </c>
      <c r="S139" s="198"/>
      <c r="T139" s="200">
        <f>T140+T146+T161+T195+T206</f>
        <v>0.093879640000000014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82</v>
      </c>
      <c r="AT139" s="202" t="s">
        <v>71</v>
      </c>
      <c r="AU139" s="202" t="s">
        <v>72</v>
      </c>
      <c r="AY139" s="201" t="s">
        <v>188</v>
      </c>
      <c r="BK139" s="203">
        <f>BK140+BK146+BK161+BK195+BK206</f>
        <v>0</v>
      </c>
    </row>
    <row r="140" s="12" customFormat="1" ht="22.8" customHeight="1">
      <c r="A140" s="12"/>
      <c r="B140" s="190"/>
      <c r="C140" s="191"/>
      <c r="D140" s="192" t="s">
        <v>71</v>
      </c>
      <c r="E140" s="204" t="s">
        <v>288</v>
      </c>
      <c r="F140" s="204" t="s">
        <v>289</v>
      </c>
      <c r="G140" s="191"/>
      <c r="H140" s="191"/>
      <c r="I140" s="194"/>
      <c r="J140" s="205">
        <f>BK140</f>
        <v>0</v>
      </c>
      <c r="K140" s="191"/>
      <c r="L140" s="196"/>
      <c r="M140" s="197"/>
      <c r="N140" s="198"/>
      <c r="O140" s="198"/>
      <c r="P140" s="199">
        <f>SUM(P141:P145)</f>
        <v>0</v>
      </c>
      <c r="Q140" s="198"/>
      <c r="R140" s="199">
        <f>SUM(R141:R145)</f>
        <v>0.23127540000000002</v>
      </c>
      <c r="S140" s="198"/>
      <c r="T140" s="200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1" t="s">
        <v>82</v>
      </c>
      <c r="AT140" s="202" t="s">
        <v>71</v>
      </c>
      <c r="AU140" s="202" t="s">
        <v>80</v>
      </c>
      <c r="AY140" s="201" t="s">
        <v>188</v>
      </c>
      <c r="BK140" s="203">
        <f>SUM(BK141:BK145)</f>
        <v>0</v>
      </c>
    </row>
    <row r="141" s="2" customFormat="1" ht="24.15" customHeight="1">
      <c r="A141" s="40"/>
      <c r="B141" s="41"/>
      <c r="C141" s="206" t="s">
        <v>116</v>
      </c>
      <c r="D141" s="206" t="s">
        <v>191</v>
      </c>
      <c r="E141" s="207" t="s">
        <v>290</v>
      </c>
      <c r="F141" s="208" t="s">
        <v>291</v>
      </c>
      <c r="G141" s="209" t="s">
        <v>194</v>
      </c>
      <c r="H141" s="210">
        <v>18.957000000000001</v>
      </c>
      <c r="I141" s="211"/>
      <c r="J141" s="212">
        <f>ROUND(I141*H141,2)</f>
        <v>0</v>
      </c>
      <c r="K141" s="208" t="s">
        <v>749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0.012200000000000001</v>
      </c>
      <c r="R141" s="215">
        <f>Q141*H141</f>
        <v>0.23127540000000002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124</v>
      </c>
      <c r="AT141" s="217" t="s">
        <v>191</v>
      </c>
      <c r="AU141" s="217" t="s">
        <v>82</v>
      </c>
      <c r="AY141" s="19" t="s">
        <v>188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124</v>
      </c>
      <c r="BM141" s="217" t="s">
        <v>1307</v>
      </c>
    </row>
    <row r="142" s="2" customFormat="1">
      <c r="A142" s="40"/>
      <c r="B142" s="41"/>
      <c r="C142" s="42"/>
      <c r="D142" s="219" t="s">
        <v>198</v>
      </c>
      <c r="E142" s="42"/>
      <c r="F142" s="220" t="s">
        <v>776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198</v>
      </c>
      <c r="AU142" s="19" t="s">
        <v>82</v>
      </c>
    </row>
    <row r="143" s="14" customFormat="1">
      <c r="A143" s="14"/>
      <c r="B143" s="235"/>
      <c r="C143" s="236"/>
      <c r="D143" s="226" t="s">
        <v>200</v>
      </c>
      <c r="E143" s="237" t="s">
        <v>19</v>
      </c>
      <c r="F143" s="238" t="s">
        <v>1298</v>
      </c>
      <c r="G143" s="236"/>
      <c r="H143" s="239">
        <v>18.957000000000001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200</v>
      </c>
      <c r="AU143" s="245" t="s">
        <v>82</v>
      </c>
      <c r="AV143" s="14" t="s">
        <v>82</v>
      </c>
      <c r="AW143" s="14" t="s">
        <v>33</v>
      </c>
      <c r="AX143" s="14" t="s">
        <v>80</v>
      </c>
      <c r="AY143" s="245" t="s">
        <v>188</v>
      </c>
    </row>
    <row r="144" s="2" customFormat="1" ht="24.15" customHeight="1">
      <c r="A144" s="40"/>
      <c r="B144" s="41"/>
      <c r="C144" s="206" t="s">
        <v>119</v>
      </c>
      <c r="D144" s="206" t="s">
        <v>191</v>
      </c>
      <c r="E144" s="207" t="s">
        <v>305</v>
      </c>
      <c r="F144" s="208" t="s">
        <v>306</v>
      </c>
      <c r="G144" s="209" t="s">
        <v>307</v>
      </c>
      <c r="H144" s="267"/>
      <c r="I144" s="211"/>
      <c r="J144" s="212">
        <f>ROUND(I144*H144,2)</f>
        <v>0</v>
      </c>
      <c r="K144" s="208" t="s">
        <v>749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124</v>
      </c>
      <c r="AT144" s="217" t="s">
        <v>191</v>
      </c>
      <c r="AU144" s="217" t="s">
        <v>82</v>
      </c>
      <c r="AY144" s="19" t="s">
        <v>188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124</v>
      </c>
      <c r="BM144" s="217" t="s">
        <v>1308</v>
      </c>
    </row>
    <row r="145" s="2" customFormat="1">
      <c r="A145" s="40"/>
      <c r="B145" s="41"/>
      <c r="C145" s="42"/>
      <c r="D145" s="219" t="s">
        <v>198</v>
      </c>
      <c r="E145" s="42"/>
      <c r="F145" s="220" t="s">
        <v>778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198</v>
      </c>
      <c r="AU145" s="19" t="s">
        <v>82</v>
      </c>
    </row>
    <row r="146" s="12" customFormat="1" ht="22.8" customHeight="1">
      <c r="A146" s="12"/>
      <c r="B146" s="190"/>
      <c r="C146" s="191"/>
      <c r="D146" s="192" t="s">
        <v>71</v>
      </c>
      <c r="E146" s="204" t="s">
        <v>310</v>
      </c>
      <c r="F146" s="204" t="s">
        <v>311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SUM(P147:P160)</f>
        <v>0</v>
      </c>
      <c r="Q146" s="198"/>
      <c r="R146" s="199">
        <f>SUM(R147:R160)</f>
        <v>0.02085</v>
      </c>
      <c r="S146" s="198"/>
      <c r="T146" s="200">
        <f>SUM(T147:T160)</f>
        <v>0.0258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82</v>
      </c>
      <c r="AT146" s="202" t="s">
        <v>71</v>
      </c>
      <c r="AU146" s="202" t="s">
        <v>80</v>
      </c>
      <c r="AY146" s="201" t="s">
        <v>188</v>
      </c>
      <c r="BK146" s="203">
        <f>SUM(BK147:BK160)</f>
        <v>0</v>
      </c>
    </row>
    <row r="147" s="2" customFormat="1" ht="16.5" customHeight="1">
      <c r="A147" s="40"/>
      <c r="B147" s="41"/>
      <c r="C147" s="206" t="s">
        <v>8</v>
      </c>
      <c r="D147" s="206" t="s">
        <v>191</v>
      </c>
      <c r="E147" s="207" t="s">
        <v>312</v>
      </c>
      <c r="F147" s="208" t="s">
        <v>313</v>
      </c>
      <c r="G147" s="209" t="s">
        <v>296</v>
      </c>
      <c r="H147" s="210">
        <v>1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0.0018</v>
      </c>
      <c r="T147" s="216">
        <f>S147*H147</f>
        <v>0.0018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124</v>
      </c>
      <c r="AT147" s="217" t="s">
        <v>191</v>
      </c>
      <c r="AU147" s="217" t="s">
        <v>82</v>
      </c>
      <c r="AY147" s="19" t="s">
        <v>188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124</v>
      </c>
      <c r="BM147" s="217" t="s">
        <v>1309</v>
      </c>
    </row>
    <row r="148" s="2" customFormat="1" ht="24.15" customHeight="1">
      <c r="A148" s="40"/>
      <c r="B148" s="41"/>
      <c r="C148" s="206" t="s">
        <v>124</v>
      </c>
      <c r="D148" s="206" t="s">
        <v>191</v>
      </c>
      <c r="E148" s="207" t="s">
        <v>316</v>
      </c>
      <c r="F148" s="208" t="s">
        <v>317</v>
      </c>
      <c r="G148" s="209" t="s">
        <v>296</v>
      </c>
      <c r="H148" s="210">
        <v>1</v>
      </c>
      <c r="I148" s="211"/>
      <c r="J148" s="212">
        <f>ROUND(I148*H148,2)</f>
        <v>0</v>
      </c>
      <c r="K148" s="208" t="s">
        <v>749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0.024</v>
      </c>
      <c r="T148" s="216">
        <f>S148*H148</f>
        <v>0.024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124</v>
      </c>
      <c r="AT148" s="217" t="s">
        <v>191</v>
      </c>
      <c r="AU148" s="217" t="s">
        <v>82</v>
      </c>
      <c r="AY148" s="19" t="s">
        <v>188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124</v>
      </c>
      <c r="BM148" s="217" t="s">
        <v>1310</v>
      </c>
    </row>
    <row r="149" s="2" customFormat="1">
      <c r="A149" s="40"/>
      <c r="B149" s="41"/>
      <c r="C149" s="42"/>
      <c r="D149" s="219" t="s">
        <v>198</v>
      </c>
      <c r="E149" s="42"/>
      <c r="F149" s="220" t="s">
        <v>781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198</v>
      </c>
      <c r="AU149" s="19" t="s">
        <v>82</v>
      </c>
    </row>
    <row r="150" s="2" customFormat="1" ht="24.15" customHeight="1">
      <c r="A150" s="40"/>
      <c r="B150" s="41"/>
      <c r="C150" s="206" t="s">
        <v>127</v>
      </c>
      <c r="D150" s="206" t="s">
        <v>191</v>
      </c>
      <c r="E150" s="207" t="s">
        <v>591</v>
      </c>
      <c r="F150" s="208" t="s">
        <v>592</v>
      </c>
      <c r="G150" s="209" t="s">
        <v>296</v>
      </c>
      <c r="H150" s="210">
        <v>1</v>
      </c>
      <c r="I150" s="211"/>
      <c r="J150" s="212">
        <f>ROUND(I150*H150,2)</f>
        <v>0</v>
      </c>
      <c r="K150" s="208" t="s">
        <v>195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124</v>
      </c>
      <c r="AT150" s="217" t="s">
        <v>191</v>
      </c>
      <c r="AU150" s="217" t="s">
        <v>82</v>
      </c>
      <c r="AY150" s="19" t="s">
        <v>188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124</v>
      </c>
      <c r="BM150" s="217" t="s">
        <v>1311</v>
      </c>
    </row>
    <row r="151" s="2" customFormat="1">
      <c r="A151" s="40"/>
      <c r="B151" s="41"/>
      <c r="C151" s="42"/>
      <c r="D151" s="219" t="s">
        <v>198</v>
      </c>
      <c r="E151" s="42"/>
      <c r="F151" s="220" t="s">
        <v>594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198</v>
      </c>
      <c r="AU151" s="19" t="s">
        <v>82</v>
      </c>
    </row>
    <row r="152" s="2" customFormat="1" ht="16.5" customHeight="1">
      <c r="A152" s="40"/>
      <c r="B152" s="41"/>
      <c r="C152" s="257" t="s">
        <v>130</v>
      </c>
      <c r="D152" s="257" t="s">
        <v>300</v>
      </c>
      <c r="E152" s="258" t="s">
        <v>324</v>
      </c>
      <c r="F152" s="259" t="s">
        <v>325</v>
      </c>
      <c r="G152" s="260" t="s">
        <v>296</v>
      </c>
      <c r="H152" s="261">
        <v>1</v>
      </c>
      <c r="I152" s="262"/>
      <c r="J152" s="263">
        <f>ROUND(I152*H152,2)</f>
        <v>0</v>
      </c>
      <c r="K152" s="259" t="s">
        <v>749</v>
      </c>
      <c r="L152" s="264"/>
      <c r="M152" s="265" t="s">
        <v>19</v>
      </c>
      <c r="N152" s="266" t="s">
        <v>43</v>
      </c>
      <c r="O152" s="86"/>
      <c r="P152" s="215">
        <f>O152*H152</f>
        <v>0</v>
      </c>
      <c r="Q152" s="215">
        <v>0.0195</v>
      </c>
      <c r="R152" s="215">
        <f>Q152*H152</f>
        <v>0.0195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303</v>
      </c>
      <c r="AT152" s="217" t="s">
        <v>300</v>
      </c>
      <c r="AU152" s="217" t="s">
        <v>82</v>
      </c>
      <c r="AY152" s="19" t="s">
        <v>188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124</v>
      </c>
      <c r="BM152" s="217" t="s">
        <v>1312</v>
      </c>
    </row>
    <row r="153" s="2" customFormat="1" ht="16.5" customHeight="1">
      <c r="A153" s="40"/>
      <c r="B153" s="41"/>
      <c r="C153" s="206" t="s">
        <v>133</v>
      </c>
      <c r="D153" s="206" t="s">
        <v>191</v>
      </c>
      <c r="E153" s="207" t="s">
        <v>327</v>
      </c>
      <c r="F153" s="208" t="s">
        <v>328</v>
      </c>
      <c r="G153" s="209" t="s">
        <v>296</v>
      </c>
      <c r="H153" s="210">
        <v>1</v>
      </c>
      <c r="I153" s="211"/>
      <c r="J153" s="212">
        <f>ROUND(I153*H153,2)</f>
        <v>0</v>
      </c>
      <c r="K153" s="208" t="s">
        <v>749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124</v>
      </c>
      <c r="AT153" s="217" t="s">
        <v>191</v>
      </c>
      <c r="AU153" s="217" t="s">
        <v>82</v>
      </c>
      <c r="AY153" s="19" t="s">
        <v>188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124</v>
      </c>
      <c r="BM153" s="217" t="s">
        <v>1313</v>
      </c>
    </row>
    <row r="154" s="2" customFormat="1">
      <c r="A154" s="40"/>
      <c r="B154" s="41"/>
      <c r="C154" s="42"/>
      <c r="D154" s="219" t="s">
        <v>198</v>
      </c>
      <c r="E154" s="42"/>
      <c r="F154" s="220" t="s">
        <v>785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198</v>
      </c>
      <c r="AU154" s="19" t="s">
        <v>82</v>
      </c>
    </row>
    <row r="155" s="2" customFormat="1" ht="16.5" customHeight="1">
      <c r="A155" s="40"/>
      <c r="B155" s="41"/>
      <c r="C155" s="257" t="s">
        <v>136</v>
      </c>
      <c r="D155" s="257" t="s">
        <v>300</v>
      </c>
      <c r="E155" s="258" t="s">
        <v>331</v>
      </c>
      <c r="F155" s="259" t="s">
        <v>332</v>
      </c>
      <c r="G155" s="260" t="s">
        <v>296</v>
      </c>
      <c r="H155" s="261">
        <v>1</v>
      </c>
      <c r="I155" s="262"/>
      <c r="J155" s="263">
        <f>ROUND(I155*H155,2)</f>
        <v>0</v>
      </c>
      <c r="K155" s="259" t="s">
        <v>19</v>
      </c>
      <c r="L155" s="264"/>
      <c r="M155" s="265" t="s">
        <v>19</v>
      </c>
      <c r="N155" s="266" t="s">
        <v>43</v>
      </c>
      <c r="O155" s="86"/>
      <c r="P155" s="215">
        <f>O155*H155</f>
        <v>0</v>
      </c>
      <c r="Q155" s="215">
        <v>0.0011999999999999999</v>
      </c>
      <c r="R155" s="215">
        <f>Q155*H155</f>
        <v>0.0011999999999999999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303</v>
      </c>
      <c r="AT155" s="217" t="s">
        <v>300</v>
      </c>
      <c r="AU155" s="217" t="s">
        <v>82</v>
      </c>
      <c r="AY155" s="19" t="s">
        <v>188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124</v>
      </c>
      <c r="BM155" s="217" t="s">
        <v>1314</v>
      </c>
    </row>
    <row r="156" s="2" customFormat="1" ht="16.5" customHeight="1">
      <c r="A156" s="40"/>
      <c r="B156" s="41"/>
      <c r="C156" s="206" t="s">
        <v>7</v>
      </c>
      <c r="D156" s="206" t="s">
        <v>191</v>
      </c>
      <c r="E156" s="207" t="s">
        <v>334</v>
      </c>
      <c r="F156" s="208" t="s">
        <v>335</v>
      </c>
      <c r="G156" s="209" t="s">
        <v>296</v>
      </c>
      <c r="H156" s="210">
        <v>1</v>
      </c>
      <c r="I156" s="211"/>
      <c r="J156" s="212">
        <f>ROUND(I156*H156,2)</f>
        <v>0</v>
      </c>
      <c r="K156" s="208" t="s">
        <v>749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124</v>
      </c>
      <c r="AT156" s="217" t="s">
        <v>191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124</v>
      </c>
      <c r="BM156" s="217" t="s">
        <v>1315</v>
      </c>
    </row>
    <row r="157" s="2" customFormat="1">
      <c r="A157" s="40"/>
      <c r="B157" s="41"/>
      <c r="C157" s="42"/>
      <c r="D157" s="219" t="s">
        <v>198</v>
      </c>
      <c r="E157" s="42"/>
      <c r="F157" s="220" t="s">
        <v>788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198</v>
      </c>
      <c r="AU157" s="19" t="s">
        <v>82</v>
      </c>
    </row>
    <row r="158" s="2" customFormat="1" ht="16.5" customHeight="1">
      <c r="A158" s="40"/>
      <c r="B158" s="41"/>
      <c r="C158" s="257" t="s">
        <v>141</v>
      </c>
      <c r="D158" s="257" t="s">
        <v>300</v>
      </c>
      <c r="E158" s="258" t="s">
        <v>339</v>
      </c>
      <c r="F158" s="259" t="s">
        <v>340</v>
      </c>
      <c r="G158" s="260" t="s">
        <v>296</v>
      </c>
      <c r="H158" s="261">
        <v>1</v>
      </c>
      <c r="I158" s="262"/>
      <c r="J158" s="263">
        <f>ROUND(I158*H158,2)</f>
        <v>0</v>
      </c>
      <c r="K158" s="259" t="s">
        <v>749</v>
      </c>
      <c r="L158" s="264"/>
      <c r="M158" s="265" t="s">
        <v>19</v>
      </c>
      <c r="N158" s="266" t="s">
        <v>43</v>
      </c>
      <c r="O158" s="86"/>
      <c r="P158" s="215">
        <f>O158*H158</f>
        <v>0</v>
      </c>
      <c r="Q158" s="215">
        <v>0.00014999999999999999</v>
      </c>
      <c r="R158" s="215">
        <f>Q158*H158</f>
        <v>0.00014999999999999999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303</v>
      </c>
      <c r="AT158" s="217" t="s">
        <v>300</v>
      </c>
      <c r="AU158" s="217" t="s">
        <v>82</v>
      </c>
      <c r="AY158" s="19" t="s">
        <v>188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124</v>
      </c>
      <c r="BM158" s="217" t="s">
        <v>1316</v>
      </c>
    </row>
    <row r="159" s="2" customFormat="1" ht="24.15" customHeight="1">
      <c r="A159" s="40"/>
      <c r="B159" s="41"/>
      <c r="C159" s="206" t="s">
        <v>144</v>
      </c>
      <c r="D159" s="206" t="s">
        <v>191</v>
      </c>
      <c r="E159" s="207" t="s">
        <v>343</v>
      </c>
      <c r="F159" s="208" t="s">
        <v>344</v>
      </c>
      <c r="G159" s="209" t="s">
        <v>307</v>
      </c>
      <c r="H159" s="267"/>
      <c r="I159" s="211"/>
      <c r="J159" s="212">
        <f>ROUND(I159*H159,2)</f>
        <v>0</v>
      </c>
      <c r="K159" s="208" t="s">
        <v>749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124</v>
      </c>
      <c r="AT159" s="217" t="s">
        <v>191</v>
      </c>
      <c r="AU159" s="217" t="s">
        <v>82</v>
      </c>
      <c r="AY159" s="19" t="s">
        <v>188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124</v>
      </c>
      <c r="BM159" s="217" t="s">
        <v>1317</v>
      </c>
    </row>
    <row r="160" s="2" customFormat="1">
      <c r="A160" s="40"/>
      <c r="B160" s="41"/>
      <c r="C160" s="42"/>
      <c r="D160" s="219" t="s">
        <v>198</v>
      </c>
      <c r="E160" s="42"/>
      <c r="F160" s="220" t="s">
        <v>791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198</v>
      </c>
      <c r="AU160" s="19" t="s">
        <v>82</v>
      </c>
    </row>
    <row r="161" s="12" customFormat="1" ht="22.8" customHeight="1">
      <c r="A161" s="12"/>
      <c r="B161" s="190"/>
      <c r="C161" s="191"/>
      <c r="D161" s="192" t="s">
        <v>71</v>
      </c>
      <c r="E161" s="204" t="s">
        <v>347</v>
      </c>
      <c r="F161" s="204" t="s">
        <v>348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SUM(P162:P194)</f>
        <v>0</v>
      </c>
      <c r="Q161" s="198"/>
      <c r="R161" s="199">
        <f>SUM(R162:R194)</f>
        <v>0.32809569</v>
      </c>
      <c r="S161" s="198"/>
      <c r="T161" s="200">
        <f>SUM(T162:T194)</f>
        <v>0.052612500000000006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82</v>
      </c>
      <c r="AT161" s="202" t="s">
        <v>71</v>
      </c>
      <c r="AU161" s="202" t="s">
        <v>80</v>
      </c>
      <c r="AY161" s="201" t="s">
        <v>188</v>
      </c>
      <c r="BK161" s="203">
        <f>SUM(BK162:BK194)</f>
        <v>0</v>
      </c>
    </row>
    <row r="162" s="2" customFormat="1" ht="16.5" customHeight="1">
      <c r="A162" s="40"/>
      <c r="B162" s="41"/>
      <c r="C162" s="206" t="s">
        <v>147</v>
      </c>
      <c r="D162" s="206" t="s">
        <v>191</v>
      </c>
      <c r="E162" s="207" t="s">
        <v>350</v>
      </c>
      <c r="F162" s="208" t="s">
        <v>351</v>
      </c>
      <c r="G162" s="209" t="s">
        <v>194</v>
      </c>
      <c r="H162" s="210">
        <v>18.957000000000001</v>
      </c>
      <c r="I162" s="211"/>
      <c r="J162" s="212">
        <f>ROUND(I162*H162,2)</f>
        <v>0</v>
      </c>
      <c r="K162" s="208" t="s">
        <v>749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0.0025000000000000001</v>
      </c>
      <c r="T162" s="216">
        <f>S162*H162</f>
        <v>0.047392500000000004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124</v>
      </c>
      <c r="AT162" s="217" t="s">
        <v>191</v>
      </c>
      <c r="AU162" s="217" t="s">
        <v>82</v>
      </c>
      <c r="AY162" s="19" t="s">
        <v>188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124</v>
      </c>
      <c r="BM162" s="217" t="s">
        <v>1318</v>
      </c>
    </row>
    <row r="163" s="2" customFormat="1">
      <c r="A163" s="40"/>
      <c r="B163" s="41"/>
      <c r="C163" s="42"/>
      <c r="D163" s="219" t="s">
        <v>198</v>
      </c>
      <c r="E163" s="42"/>
      <c r="F163" s="220" t="s">
        <v>793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198</v>
      </c>
      <c r="AU163" s="19" t="s">
        <v>82</v>
      </c>
    </row>
    <row r="164" s="14" customFormat="1">
      <c r="A164" s="14"/>
      <c r="B164" s="235"/>
      <c r="C164" s="236"/>
      <c r="D164" s="226" t="s">
        <v>200</v>
      </c>
      <c r="E164" s="237" t="s">
        <v>19</v>
      </c>
      <c r="F164" s="238" t="s">
        <v>1298</v>
      </c>
      <c r="G164" s="236"/>
      <c r="H164" s="239">
        <v>18.957000000000001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200</v>
      </c>
      <c r="AU164" s="245" t="s">
        <v>82</v>
      </c>
      <c r="AV164" s="14" t="s">
        <v>82</v>
      </c>
      <c r="AW164" s="14" t="s">
        <v>33</v>
      </c>
      <c r="AX164" s="14" t="s">
        <v>80</v>
      </c>
      <c r="AY164" s="245" t="s">
        <v>188</v>
      </c>
    </row>
    <row r="165" s="2" customFormat="1" ht="16.5" customHeight="1">
      <c r="A165" s="40"/>
      <c r="B165" s="41"/>
      <c r="C165" s="206" t="s">
        <v>150</v>
      </c>
      <c r="D165" s="206" t="s">
        <v>191</v>
      </c>
      <c r="E165" s="207" t="s">
        <v>355</v>
      </c>
      <c r="F165" s="208" t="s">
        <v>356</v>
      </c>
      <c r="G165" s="209" t="s">
        <v>357</v>
      </c>
      <c r="H165" s="210">
        <v>17.399999999999999</v>
      </c>
      <c r="I165" s="211"/>
      <c r="J165" s="212">
        <f>ROUND(I165*H165,2)</f>
        <v>0</v>
      </c>
      <c r="K165" s="208" t="s">
        <v>749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0.00029999999999999997</v>
      </c>
      <c r="T165" s="216">
        <f>S165*H165</f>
        <v>0.0052199999999999989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124</v>
      </c>
      <c r="AT165" s="217" t="s">
        <v>191</v>
      </c>
      <c r="AU165" s="217" t="s">
        <v>82</v>
      </c>
      <c r="AY165" s="19" t="s">
        <v>188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124</v>
      </c>
      <c r="BM165" s="217" t="s">
        <v>1319</v>
      </c>
    </row>
    <row r="166" s="2" customFormat="1">
      <c r="A166" s="40"/>
      <c r="B166" s="41"/>
      <c r="C166" s="42"/>
      <c r="D166" s="219" t="s">
        <v>198</v>
      </c>
      <c r="E166" s="42"/>
      <c r="F166" s="220" t="s">
        <v>796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198</v>
      </c>
      <c r="AU166" s="19" t="s">
        <v>82</v>
      </c>
    </row>
    <row r="167" s="14" customFormat="1">
      <c r="A167" s="14"/>
      <c r="B167" s="235"/>
      <c r="C167" s="236"/>
      <c r="D167" s="226" t="s">
        <v>200</v>
      </c>
      <c r="E167" s="237" t="s">
        <v>19</v>
      </c>
      <c r="F167" s="238" t="s">
        <v>1320</v>
      </c>
      <c r="G167" s="236"/>
      <c r="H167" s="239">
        <v>17.399999999999999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200</v>
      </c>
      <c r="AU167" s="245" t="s">
        <v>82</v>
      </c>
      <c r="AV167" s="14" t="s">
        <v>82</v>
      </c>
      <c r="AW167" s="14" t="s">
        <v>33</v>
      </c>
      <c r="AX167" s="14" t="s">
        <v>80</v>
      </c>
      <c r="AY167" s="245" t="s">
        <v>188</v>
      </c>
    </row>
    <row r="168" s="2" customFormat="1" ht="21.75" customHeight="1">
      <c r="A168" s="40"/>
      <c r="B168" s="41"/>
      <c r="C168" s="206" t="s">
        <v>338</v>
      </c>
      <c r="D168" s="206" t="s">
        <v>191</v>
      </c>
      <c r="E168" s="207" t="s">
        <v>368</v>
      </c>
      <c r="F168" s="208" t="s">
        <v>369</v>
      </c>
      <c r="G168" s="209" t="s">
        <v>194</v>
      </c>
      <c r="H168" s="210">
        <v>18.957000000000001</v>
      </c>
      <c r="I168" s="211"/>
      <c r="J168" s="212">
        <f>ROUND(I168*H168,2)</f>
        <v>0</v>
      </c>
      <c r="K168" s="208" t="s">
        <v>749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124</v>
      </c>
      <c r="AT168" s="217" t="s">
        <v>191</v>
      </c>
      <c r="AU168" s="217" t="s">
        <v>82</v>
      </c>
      <c r="AY168" s="19" t="s">
        <v>188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124</v>
      </c>
      <c r="BM168" s="217" t="s">
        <v>1321</v>
      </c>
    </row>
    <row r="169" s="2" customFormat="1">
      <c r="A169" s="40"/>
      <c r="B169" s="41"/>
      <c r="C169" s="42"/>
      <c r="D169" s="219" t="s">
        <v>198</v>
      </c>
      <c r="E169" s="42"/>
      <c r="F169" s="220" t="s">
        <v>799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198</v>
      </c>
      <c r="AU169" s="19" t="s">
        <v>82</v>
      </c>
    </row>
    <row r="170" s="2" customFormat="1" ht="16.5" customHeight="1">
      <c r="A170" s="40"/>
      <c r="B170" s="41"/>
      <c r="C170" s="206" t="s">
        <v>342</v>
      </c>
      <c r="D170" s="206" t="s">
        <v>191</v>
      </c>
      <c r="E170" s="207" t="s">
        <v>372</v>
      </c>
      <c r="F170" s="208" t="s">
        <v>373</v>
      </c>
      <c r="G170" s="209" t="s">
        <v>194</v>
      </c>
      <c r="H170" s="210">
        <v>18.957000000000001</v>
      </c>
      <c r="I170" s="211"/>
      <c r="J170" s="212">
        <f>ROUND(I170*H170,2)</f>
        <v>0</v>
      </c>
      <c r="K170" s="208" t="s">
        <v>749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124</v>
      </c>
      <c r="AT170" s="217" t="s">
        <v>191</v>
      </c>
      <c r="AU170" s="217" t="s">
        <v>82</v>
      </c>
      <c r="AY170" s="19" t="s">
        <v>188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124</v>
      </c>
      <c r="BM170" s="217" t="s">
        <v>1322</v>
      </c>
    </row>
    <row r="171" s="2" customFormat="1">
      <c r="A171" s="40"/>
      <c r="B171" s="41"/>
      <c r="C171" s="42"/>
      <c r="D171" s="219" t="s">
        <v>198</v>
      </c>
      <c r="E171" s="42"/>
      <c r="F171" s="220" t="s">
        <v>801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198</v>
      </c>
      <c r="AU171" s="19" t="s">
        <v>82</v>
      </c>
    </row>
    <row r="172" s="2" customFormat="1" ht="16.5" customHeight="1">
      <c r="A172" s="40"/>
      <c r="B172" s="41"/>
      <c r="C172" s="206" t="s">
        <v>349</v>
      </c>
      <c r="D172" s="206" t="s">
        <v>191</v>
      </c>
      <c r="E172" s="207" t="s">
        <v>377</v>
      </c>
      <c r="F172" s="208" t="s">
        <v>378</v>
      </c>
      <c r="G172" s="209" t="s">
        <v>194</v>
      </c>
      <c r="H172" s="210">
        <v>37.914000000000001</v>
      </c>
      <c r="I172" s="211"/>
      <c r="J172" s="212">
        <f>ROUND(I172*H172,2)</f>
        <v>0</v>
      </c>
      <c r="K172" s="208" t="s">
        <v>749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3.0000000000000001E-05</v>
      </c>
      <c r="R172" s="215">
        <f>Q172*H172</f>
        <v>0.0011374200000000001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124</v>
      </c>
      <c r="AT172" s="217" t="s">
        <v>191</v>
      </c>
      <c r="AU172" s="217" t="s">
        <v>82</v>
      </c>
      <c r="AY172" s="19" t="s">
        <v>188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124</v>
      </c>
      <c r="BM172" s="217" t="s">
        <v>1323</v>
      </c>
    </row>
    <row r="173" s="2" customFormat="1">
      <c r="A173" s="40"/>
      <c r="B173" s="41"/>
      <c r="C173" s="42"/>
      <c r="D173" s="219" t="s">
        <v>198</v>
      </c>
      <c r="E173" s="42"/>
      <c r="F173" s="220" t="s">
        <v>803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198</v>
      </c>
      <c r="AU173" s="19" t="s">
        <v>82</v>
      </c>
    </row>
    <row r="174" s="13" customFormat="1">
      <c r="A174" s="13"/>
      <c r="B174" s="224"/>
      <c r="C174" s="225"/>
      <c r="D174" s="226" t="s">
        <v>200</v>
      </c>
      <c r="E174" s="227" t="s">
        <v>19</v>
      </c>
      <c r="F174" s="228" t="s">
        <v>381</v>
      </c>
      <c r="G174" s="225"/>
      <c r="H174" s="227" t="s">
        <v>19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200</v>
      </c>
      <c r="AU174" s="234" t="s">
        <v>82</v>
      </c>
      <c r="AV174" s="13" t="s">
        <v>80</v>
      </c>
      <c r="AW174" s="13" t="s">
        <v>33</v>
      </c>
      <c r="AX174" s="13" t="s">
        <v>72</v>
      </c>
      <c r="AY174" s="234" t="s">
        <v>188</v>
      </c>
    </row>
    <row r="175" s="14" customFormat="1">
      <c r="A175" s="14"/>
      <c r="B175" s="235"/>
      <c r="C175" s="236"/>
      <c r="D175" s="226" t="s">
        <v>200</v>
      </c>
      <c r="E175" s="237" t="s">
        <v>19</v>
      </c>
      <c r="F175" s="238" t="s">
        <v>1300</v>
      </c>
      <c r="G175" s="236"/>
      <c r="H175" s="239">
        <v>18.957000000000001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200</v>
      </c>
      <c r="AU175" s="245" t="s">
        <v>82</v>
      </c>
      <c r="AV175" s="14" t="s">
        <v>82</v>
      </c>
      <c r="AW175" s="14" t="s">
        <v>33</v>
      </c>
      <c r="AX175" s="14" t="s">
        <v>72</v>
      </c>
      <c r="AY175" s="245" t="s">
        <v>188</v>
      </c>
    </row>
    <row r="176" s="13" customFormat="1">
      <c r="A176" s="13"/>
      <c r="B176" s="224"/>
      <c r="C176" s="225"/>
      <c r="D176" s="226" t="s">
        <v>200</v>
      </c>
      <c r="E176" s="227" t="s">
        <v>19</v>
      </c>
      <c r="F176" s="228" t="s">
        <v>382</v>
      </c>
      <c r="G176" s="225"/>
      <c r="H176" s="227" t="s">
        <v>19</v>
      </c>
      <c r="I176" s="229"/>
      <c r="J176" s="225"/>
      <c r="K176" s="225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200</v>
      </c>
      <c r="AU176" s="234" t="s">
        <v>82</v>
      </c>
      <c r="AV176" s="13" t="s">
        <v>80</v>
      </c>
      <c r="AW176" s="13" t="s">
        <v>33</v>
      </c>
      <c r="AX176" s="13" t="s">
        <v>72</v>
      </c>
      <c r="AY176" s="234" t="s">
        <v>188</v>
      </c>
    </row>
    <row r="177" s="14" customFormat="1">
      <c r="A177" s="14"/>
      <c r="B177" s="235"/>
      <c r="C177" s="236"/>
      <c r="D177" s="226" t="s">
        <v>200</v>
      </c>
      <c r="E177" s="237" t="s">
        <v>19</v>
      </c>
      <c r="F177" s="238" t="s">
        <v>1300</v>
      </c>
      <c r="G177" s="236"/>
      <c r="H177" s="239">
        <v>18.957000000000001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200</v>
      </c>
      <c r="AU177" s="245" t="s">
        <v>82</v>
      </c>
      <c r="AV177" s="14" t="s">
        <v>82</v>
      </c>
      <c r="AW177" s="14" t="s">
        <v>33</v>
      </c>
      <c r="AX177" s="14" t="s">
        <v>72</v>
      </c>
      <c r="AY177" s="245" t="s">
        <v>188</v>
      </c>
    </row>
    <row r="178" s="15" customFormat="1">
      <c r="A178" s="15"/>
      <c r="B178" s="246"/>
      <c r="C178" s="247"/>
      <c r="D178" s="226" t="s">
        <v>200</v>
      </c>
      <c r="E178" s="248" t="s">
        <v>19</v>
      </c>
      <c r="F178" s="249" t="s">
        <v>206</v>
      </c>
      <c r="G178" s="247"/>
      <c r="H178" s="250">
        <v>37.914000000000001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200</v>
      </c>
      <c r="AU178" s="256" t="s">
        <v>82</v>
      </c>
      <c r="AV178" s="15" t="s">
        <v>196</v>
      </c>
      <c r="AW178" s="15" t="s">
        <v>33</v>
      </c>
      <c r="AX178" s="15" t="s">
        <v>80</v>
      </c>
      <c r="AY178" s="256" t="s">
        <v>188</v>
      </c>
    </row>
    <row r="179" s="2" customFormat="1" ht="21.75" customHeight="1">
      <c r="A179" s="40"/>
      <c r="B179" s="41"/>
      <c r="C179" s="206" t="s">
        <v>354</v>
      </c>
      <c r="D179" s="206" t="s">
        <v>191</v>
      </c>
      <c r="E179" s="207" t="s">
        <v>384</v>
      </c>
      <c r="F179" s="208" t="s">
        <v>385</v>
      </c>
      <c r="G179" s="209" t="s">
        <v>194</v>
      </c>
      <c r="H179" s="210">
        <v>18.957000000000001</v>
      </c>
      <c r="I179" s="211"/>
      <c r="J179" s="212">
        <f>ROUND(I179*H179,2)</f>
        <v>0</v>
      </c>
      <c r="K179" s="208" t="s">
        <v>749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0.012</v>
      </c>
      <c r="R179" s="215">
        <f>Q179*H179</f>
        <v>0.22748400000000002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124</v>
      </c>
      <c r="AT179" s="217" t="s">
        <v>191</v>
      </c>
      <c r="AU179" s="217" t="s">
        <v>82</v>
      </c>
      <c r="AY179" s="19" t="s">
        <v>188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124</v>
      </c>
      <c r="BM179" s="217" t="s">
        <v>1324</v>
      </c>
    </row>
    <row r="180" s="2" customFormat="1">
      <c r="A180" s="40"/>
      <c r="B180" s="41"/>
      <c r="C180" s="42"/>
      <c r="D180" s="219" t="s">
        <v>198</v>
      </c>
      <c r="E180" s="42"/>
      <c r="F180" s="220" t="s">
        <v>806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198</v>
      </c>
      <c r="AU180" s="19" t="s">
        <v>82</v>
      </c>
    </row>
    <row r="181" s="2" customFormat="1" ht="16.5" customHeight="1">
      <c r="A181" s="40"/>
      <c r="B181" s="41"/>
      <c r="C181" s="206" t="s">
        <v>361</v>
      </c>
      <c r="D181" s="206" t="s">
        <v>191</v>
      </c>
      <c r="E181" s="207" t="s">
        <v>389</v>
      </c>
      <c r="F181" s="208" t="s">
        <v>390</v>
      </c>
      <c r="G181" s="209" t="s">
        <v>194</v>
      </c>
      <c r="H181" s="210">
        <v>18.957000000000001</v>
      </c>
      <c r="I181" s="211"/>
      <c r="J181" s="212">
        <f>ROUND(I181*H181,2)</f>
        <v>0</v>
      </c>
      <c r="K181" s="208" t="s">
        <v>195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0.00029999999999999997</v>
      </c>
      <c r="R181" s="215">
        <f>Q181*H181</f>
        <v>0.0056870999999999996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124</v>
      </c>
      <c r="AT181" s="217" t="s">
        <v>191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124</v>
      </c>
      <c r="BM181" s="217" t="s">
        <v>1325</v>
      </c>
    </row>
    <row r="182" s="2" customFormat="1">
      <c r="A182" s="40"/>
      <c r="B182" s="41"/>
      <c r="C182" s="42"/>
      <c r="D182" s="219" t="s">
        <v>198</v>
      </c>
      <c r="E182" s="42"/>
      <c r="F182" s="220" t="s">
        <v>392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198</v>
      </c>
      <c r="AU182" s="19" t="s">
        <v>82</v>
      </c>
    </row>
    <row r="183" s="2" customFormat="1" ht="24.15" customHeight="1">
      <c r="A183" s="40"/>
      <c r="B183" s="41"/>
      <c r="C183" s="257" t="s">
        <v>367</v>
      </c>
      <c r="D183" s="257" t="s">
        <v>300</v>
      </c>
      <c r="E183" s="258" t="s">
        <v>394</v>
      </c>
      <c r="F183" s="259" t="s">
        <v>395</v>
      </c>
      <c r="G183" s="260" t="s">
        <v>194</v>
      </c>
      <c r="H183" s="261">
        <v>20.853000000000002</v>
      </c>
      <c r="I183" s="262"/>
      <c r="J183" s="263">
        <f>ROUND(I183*H183,2)</f>
        <v>0</v>
      </c>
      <c r="K183" s="259" t="s">
        <v>195</v>
      </c>
      <c r="L183" s="264"/>
      <c r="M183" s="265" t="s">
        <v>19</v>
      </c>
      <c r="N183" s="266" t="s">
        <v>43</v>
      </c>
      <c r="O183" s="86"/>
      <c r="P183" s="215">
        <f>O183*H183</f>
        <v>0</v>
      </c>
      <c r="Q183" s="215">
        <v>0.0042900000000000004</v>
      </c>
      <c r="R183" s="215">
        <f>Q183*H183</f>
        <v>0.08945937000000001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303</v>
      </c>
      <c r="AT183" s="217" t="s">
        <v>300</v>
      </c>
      <c r="AU183" s="217" t="s">
        <v>82</v>
      </c>
      <c r="AY183" s="19" t="s">
        <v>188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124</v>
      </c>
      <c r="BM183" s="217" t="s">
        <v>1326</v>
      </c>
    </row>
    <row r="184" s="14" customFormat="1">
      <c r="A184" s="14"/>
      <c r="B184" s="235"/>
      <c r="C184" s="236"/>
      <c r="D184" s="226" t="s">
        <v>200</v>
      </c>
      <c r="E184" s="236"/>
      <c r="F184" s="238" t="s">
        <v>1327</v>
      </c>
      <c r="G184" s="236"/>
      <c r="H184" s="239">
        <v>20.853000000000002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200</v>
      </c>
      <c r="AU184" s="245" t="s">
        <v>82</v>
      </c>
      <c r="AV184" s="14" t="s">
        <v>82</v>
      </c>
      <c r="AW184" s="14" t="s">
        <v>4</v>
      </c>
      <c r="AX184" s="14" t="s">
        <v>80</v>
      </c>
      <c r="AY184" s="245" t="s">
        <v>188</v>
      </c>
    </row>
    <row r="185" s="2" customFormat="1" ht="16.5" customHeight="1">
      <c r="A185" s="40"/>
      <c r="B185" s="41"/>
      <c r="C185" s="206" t="s">
        <v>303</v>
      </c>
      <c r="D185" s="206" t="s">
        <v>191</v>
      </c>
      <c r="E185" s="207" t="s">
        <v>399</v>
      </c>
      <c r="F185" s="208" t="s">
        <v>400</v>
      </c>
      <c r="G185" s="209" t="s">
        <v>357</v>
      </c>
      <c r="H185" s="210">
        <v>17.399999999999999</v>
      </c>
      <c r="I185" s="211"/>
      <c r="J185" s="212">
        <f>ROUND(I185*H185,2)</f>
        <v>0</v>
      </c>
      <c r="K185" s="208" t="s">
        <v>749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1.0000000000000001E-05</v>
      </c>
      <c r="R185" s="215">
        <f>Q185*H185</f>
        <v>0.000174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124</v>
      </c>
      <c r="AT185" s="217" t="s">
        <v>191</v>
      </c>
      <c r="AU185" s="217" t="s">
        <v>82</v>
      </c>
      <c r="AY185" s="19" t="s">
        <v>188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124</v>
      </c>
      <c r="BM185" s="217" t="s">
        <v>1328</v>
      </c>
    </row>
    <row r="186" s="2" customFormat="1">
      <c r="A186" s="40"/>
      <c r="B186" s="41"/>
      <c r="C186" s="42"/>
      <c r="D186" s="219" t="s">
        <v>198</v>
      </c>
      <c r="E186" s="42"/>
      <c r="F186" s="220" t="s">
        <v>811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198</v>
      </c>
      <c r="AU186" s="19" t="s">
        <v>82</v>
      </c>
    </row>
    <row r="187" s="2" customFormat="1" ht="16.5" customHeight="1">
      <c r="A187" s="40"/>
      <c r="B187" s="41"/>
      <c r="C187" s="257" t="s">
        <v>376</v>
      </c>
      <c r="D187" s="257" t="s">
        <v>300</v>
      </c>
      <c r="E187" s="258" t="s">
        <v>404</v>
      </c>
      <c r="F187" s="259" t="s">
        <v>405</v>
      </c>
      <c r="G187" s="260" t="s">
        <v>357</v>
      </c>
      <c r="H187" s="261">
        <v>18.27</v>
      </c>
      <c r="I187" s="262"/>
      <c r="J187" s="263">
        <f>ROUND(I187*H187,2)</f>
        <v>0</v>
      </c>
      <c r="K187" s="259" t="s">
        <v>749</v>
      </c>
      <c r="L187" s="264"/>
      <c r="M187" s="265" t="s">
        <v>19</v>
      </c>
      <c r="N187" s="266" t="s">
        <v>43</v>
      </c>
      <c r="O187" s="86"/>
      <c r="P187" s="215">
        <f>O187*H187</f>
        <v>0</v>
      </c>
      <c r="Q187" s="215">
        <v>0.00022000000000000001</v>
      </c>
      <c r="R187" s="215">
        <f>Q187*H187</f>
        <v>0.0040194000000000002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303</v>
      </c>
      <c r="AT187" s="217" t="s">
        <v>300</v>
      </c>
      <c r="AU187" s="217" t="s">
        <v>82</v>
      </c>
      <c r="AY187" s="19" t="s">
        <v>188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124</v>
      </c>
      <c r="BM187" s="217" t="s">
        <v>1329</v>
      </c>
    </row>
    <row r="188" s="14" customFormat="1">
      <c r="A188" s="14"/>
      <c r="B188" s="235"/>
      <c r="C188" s="236"/>
      <c r="D188" s="226" t="s">
        <v>200</v>
      </c>
      <c r="E188" s="236"/>
      <c r="F188" s="238" t="s">
        <v>1330</v>
      </c>
      <c r="G188" s="236"/>
      <c r="H188" s="239">
        <v>18.27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200</v>
      </c>
      <c r="AU188" s="245" t="s">
        <v>82</v>
      </c>
      <c r="AV188" s="14" t="s">
        <v>82</v>
      </c>
      <c r="AW188" s="14" t="s">
        <v>4</v>
      </c>
      <c r="AX188" s="14" t="s">
        <v>80</v>
      </c>
      <c r="AY188" s="245" t="s">
        <v>188</v>
      </c>
    </row>
    <row r="189" s="2" customFormat="1" ht="16.5" customHeight="1">
      <c r="A189" s="40"/>
      <c r="B189" s="41"/>
      <c r="C189" s="206" t="s">
        <v>383</v>
      </c>
      <c r="D189" s="206" t="s">
        <v>191</v>
      </c>
      <c r="E189" s="207" t="s">
        <v>409</v>
      </c>
      <c r="F189" s="208" t="s">
        <v>410</v>
      </c>
      <c r="G189" s="209" t="s">
        <v>357</v>
      </c>
      <c r="H189" s="210">
        <v>0.80000000000000004</v>
      </c>
      <c r="I189" s="211"/>
      <c r="J189" s="212">
        <f>ROUND(I189*H189,2)</f>
        <v>0</v>
      </c>
      <c r="K189" s="208" t="s">
        <v>749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124</v>
      </c>
      <c r="AT189" s="217" t="s">
        <v>191</v>
      </c>
      <c r="AU189" s="217" t="s">
        <v>82</v>
      </c>
      <c r="AY189" s="19" t="s">
        <v>188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124</v>
      </c>
      <c r="BM189" s="217" t="s">
        <v>1331</v>
      </c>
    </row>
    <row r="190" s="2" customFormat="1">
      <c r="A190" s="40"/>
      <c r="B190" s="41"/>
      <c r="C190" s="42"/>
      <c r="D190" s="219" t="s">
        <v>198</v>
      </c>
      <c r="E190" s="42"/>
      <c r="F190" s="220" t="s">
        <v>815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198</v>
      </c>
      <c r="AU190" s="19" t="s">
        <v>82</v>
      </c>
    </row>
    <row r="191" s="2" customFormat="1" ht="16.5" customHeight="1">
      <c r="A191" s="40"/>
      <c r="B191" s="41"/>
      <c r="C191" s="257" t="s">
        <v>388</v>
      </c>
      <c r="D191" s="257" t="s">
        <v>300</v>
      </c>
      <c r="E191" s="258" t="s">
        <v>415</v>
      </c>
      <c r="F191" s="259" t="s">
        <v>416</v>
      </c>
      <c r="G191" s="260" t="s">
        <v>357</v>
      </c>
      <c r="H191" s="261">
        <v>0.83999999999999997</v>
      </c>
      <c r="I191" s="262"/>
      <c r="J191" s="263">
        <f>ROUND(I191*H191,2)</f>
        <v>0</v>
      </c>
      <c r="K191" s="259" t="s">
        <v>749</v>
      </c>
      <c r="L191" s="264"/>
      <c r="M191" s="265" t="s">
        <v>19</v>
      </c>
      <c r="N191" s="266" t="s">
        <v>43</v>
      </c>
      <c r="O191" s="86"/>
      <c r="P191" s="215">
        <f>O191*H191</f>
        <v>0</v>
      </c>
      <c r="Q191" s="215">
        <v>0.00016000000000000001</v>
      </c>
      <c r="R191" s="215">
        <f>Q191*H191</f>
        <v>0.00013440000000000001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303</v>
      </c>
      <c r="AT191" s="217" t="s">
        <v>300</v>
      </c>
      <c r="AU191" s="217" t="s">
        <v>82</v>
      </c>
      <c r="AY191" s="19" t="s">
        <v>188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124</v>
      </c>
      <c r="BM191" s="217" t="s">
        <v>1332</v>
      </c>
    </row>
    <row r="192" s="14" customFormat="1">
      <c r="A192" s="14"/>
      <c r="B192" s="235"/>
      <c r="C192" s="236"/>
      <c r="D192" s="226" t="s">
        <v>200</v>
      </c>
      <c r="E192" s="236"/>
      <c r="F192" s="238" t="s">
        <v>904</v>
      </c>
      <c r="G192" s="236"/>
      <c r="H192" s="239">
        <v>0.83999999999999997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200</v>
      </c>
      <c r="AU192" s="245" t="s">
        <v>82</v>
      </c>
      <c r="AV192" s="14" t="s">
        <v>82</v>
      </c>
      <c r="AW192" s="14" t="s">
        <v>4</v>
      </c>
      <c r="AX192" s="14" t="s">
        <v>80</v>
      </c>
      <c r="AY192" s="245" t="s">
        <v>188</v>
      </c>
    </row>
    <row r="193" s="2" customFormat="1" ht="24.15" customHeight="1">
      <c r="A193" s="40"/>
      <c r="B193" s="41"/>
      <c r="C193" s="206" t="s">
        <v>393</v>
      </c>
      <c r="D193" s="206" t="s">
        <v>191</v>
      </c>
      <c r="E193" s="207" t="s">
        <v>430</v>
      </c>
      <c r="F193" s="208" t="s">
        <v>431</v>
      </c>
      <c r="G193" s="209" t="s">
        <v>307</v>
      </c>
      <c r="H193" s="267"/>
      <c r="I193" s="211"/>
      <c r="J193" s="212">
        <f>ROUND(I193*H193,2)</f>
        <v>0</v>
      </c>
      <c r="K193" s="208" t="s">
        <v>749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124</v>
      </c>
      <c r="AT193" s="217" t="s">
        <v>191</v>
      </c>
      <c r="AU193" s="217" t="s">
        <v>82</v>
      </c>
      <c r="AY193" s="19" t="s">
        <v>188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124</v>
      </c>
      <c r="BM193" s="217" t="s">
        <v>1333</v>
      </c>
    </row>
    <row r="194" s="2" customFormat="1">
      <c r="A194" s="40"/>
      <c r="B194" s="41"/>
      <c r="C194" s="42"/>
      <c r="D194" s="219" t="s">
        <v>198</v>
      </c>
      <c r="E194" s="42"/>
      <c r="F194" s="220" t="s">
        <v>818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198</v>
      </c>
      <c r="AU194" s="19" t="s">
        <v>82</v>
      </c>
    </row>
    <row r="195" s="12" customFormat="1" ht="22.8" customHeight="1">
      <c r="A195" s="12"/>
      <c r="B195" s="190"/>
      <c r="C195" s="191"/>
      <c r="D195" s="192" t="s">
        <v>71</v>
      </c>
      <c r="E195" s="204" t="s">
        <v>434</v>
      </c>
      <c r="F195" s="204" t="s">
        <v>435</v>
      </c>
      <c r="G195" s="191"/>
      <c r="H195" s="191"/>
      <c r="I195" s="194"/>
      <c r="J195" s="205">
        <f>BK195</f>
        <v>0</v>
      </c>
      <c r="K195" s="191"/>
      <c r="L195" s="196"/>
      <c r="M195" s="197"/>
      <c r="N195" s="198"/>
      <c r="O195" s="198"/>
      <c r="P195" s="199">
        <f>SUM(P196:P205)</f>
        <v>0</v>
      </c>
      <c r="Q195" s="198"/>
      <c r="R195" s="199">
        <f>SUM(R196:R205)</f>
        <v>0.00035999999999999997</v>
      </c>
      <c r="S195" s="198"/>
      <c r="T195" s="200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1" t="s">
        <v>82</v>
      </c>
      <c r="AT195" s="202" t="s">
        <v>71</v>
      </c>
      <c r="AU195" s="202" t="s">
        <v>80</v>
      </c>
      <c r="AY195" s="201" t="s">
        <v>188</v>
      </c>
      <c r="BK195" s="203">
        <f>SUM(BK196:BK205)</f>
        <v>0</v>
      </c>
    </row>
    <row r="196" s="2" customFormat="1" ht="16.5" customHeight="1">
      <c r="A196" s="40"/>
      <c r="B196" s="41"/>
      <c r="C196" s="206" t="s">
        <v>398</v>
      </c>
      <c r="D196" s="206" t="s">
        <v>191</v>
      </c>
      <c r="E196" s="207" t="s">
        <v>437</v>
      </c>
      <c r="F196" s="208" t="s">
        <v>438</v>
      </c>
      <c r="G196" s="209" t="s">
        <v>194</v>
      </c>
      <c r="H196" s="210">
        <v>1.2</v>
      </c>
      <c r="I196" s="211"/>
      <c r="J196" s="212">
        <f>ROUND(I196*H196,2)</f>
        <v>0</v>
      </c>
      <c r="K196" s="208" t="s">
        <v>749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6.0000000000000002E-05</v>
      </c>
      <c r="R196" s="215">
        <f>Q196*H196</f>
        <v>7.2000000000000002E-05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124</v>
      </c>
      <c r="AT196" s="217" t="s">
        <v>191</v>
      </c>
      <c r="AU196" s="217" t="s">
        <v>82</v>
      </c>
      <c r="AY196" s="19" t="s">
        <v>188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124</v>
      </c>
      <c r="BM196" s="217" t="s">
        <v>1334</v>
      </c>
    </row>
    <row r="197" s="2" customFormat="1">
      <c r="A197" s="40"/>
      <c r="B197" s="41"/>
      <c r="C197" s="42"/>
      <c r="D197" s="219" t="s">
        <v>198</v>
      </c>
      <c r="E197" s="42"/>
      <c r="F197" s="220" t="s">
        <v>820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198</v>
      </c>
      <c r="AU197" s="19" t="s">
        <v>82</v>
      </c>
    </row>
    <row r="198" s="13" customFormat="1">
      <c r="A198" s="13"/>
      <c r="B198" s="224"/>
      <c r="C198" s="225"/>
      <c r="D198" s="226" t="s">
        <v>200</v>
      </c>
      <c r="E198" s="227" t="s">
        <v>19</v>
      </c>
      <c r="F198" s="228" t="s">
        <v>621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200</v>
      </c>
      <c r="AU198" s="234" t="s">
        <v>82</v>
      </c>
      <c r="AV198" s="13" t="s">
        <v>80</v>
      </c>
      <c r="AW198" s="13" t="s">
        <v>33</v>
      </c>
      <c r="AX198" s="13" t="s">
        <v>72</v>
      </c>
      <c r="AY198" s="234" t="s">
        <v>188</v>
      </c>
    </row>
    <row r="199" s="14" customFormat="1">
      <c r="A199" s="14"/>
      <c r="B199" s="235"/>
      <c r="C199" s="236"/>
      <c r="D199" s="226" t="s">
        <v>200</v>
      </c>
      <c r="E199" s="237" t="s">
        <v>19</v>
      </c>
      <c r="F199" s="238" t="s">
        <v>907</v>
      </c>
      <c r="G199" s="236"/>
      <c r="H199" s="239">
        <v>1.2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200</v>
      </c>
      <c r="AU199" s="245" t="s">
        <v>82</v>
      </c>
      <c r="AV199" s="14" t="s">
        <v>82</v>
      </c>
      <c r="AW199" s="14" t="s">
        <v>33</v>
      </c>
      <c r="AX199" s="14" t="s">
        <v>80</v>
      </c>
      <c r="AY199" s="245" t="s">
        <v>188</v>
      </c>
    </row>
    <row r="200" s="2" customFormat="1" ht="16.5" customHeight="1">
      <c r="A200" s="40"/>
      <c r="B200" s="41"/>
      <c r="C200" s="206" t="s">
        <v>403</v>
      </c>
      <c r="D200" s="206" t="s">
        <v>191</v>
      </c>
      <c r="E200" s="207" t="s">
        <v>444</v>
      </c>
      <c r="F200" s="208" t="s">
        <v>445</v>
      </c>
      <c r="G200" s="209" t="s">
        <v>194</v>
      </c>
      <c r="H200" s="210">
        <v>1.2</v>
      </c>
      <c r="I200" s="211"/>
      <c r="J200" s="212">
        <f>ROUND(I200*H200,2)</f>
        <v>0</v>
      </c>
      <c r="K200" s="208" t="s">
        <v>749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0.00012</v>
      </c>
      <c r="R200" s="215">
        <f>Q200*H200</f>
        <v>0.000144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124</v>
      </c>
      <c r="AT200" s="217" t="s">
        <v>191</v>
      </c>
      <c r="AU200" s="217" t="s">
        <v>82</v>
      </c>
      <c r="AY200" s="19" t="s">
        <v>188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124</v>
      </c>
      <c r="BM200" s="217" t="s">
        <v>1335</v>
      </c>
    </row>
    <row r="201" s="2" customFormat="1">
      <c r="A201" s="40"/>
      <c r="B201" s="41"/>
      <c r="C201" s="42"/>
      <c r="D201" s="219" t="s">
        <v>198</v>
      </c>
      <c r="E201" s="42"/>
      <c r="F201" s="220" t="s">
        <v>822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198</v>
      </c>
      <c r="AU201" s="19" t="s">
        <v>82</v>
      </c>
    </row>
    <row r="202" s="2" customFormat="1" ht="16.5" customHeight="1">
      <c r="A202" s="40"/>
      <c r="B202" s="41"/>
      <c r="C202" s="206" t="s">
        <v>408</v>
      </c>
      <c r="D202" s="206" t="s">
        <v>191</v>
      </c>
      <c r="E202" s="207" t="s">
        <v>449</v>
      </c>
      <c r="F202" s="208" t="s">
        <v>450</v>
      </c>
      <c r="G202" s="209" t="s">
        <v>194</v>
      </c>
      <c r="H202" s="210">
        <v>1.2</v>
      </c>
      <c r="I202" s="211"/>
      <c r="J202" s="212">
        <f>ROUND(I202*H202,2)</f>
        <v>0</v>
      </c>
      <c r="K202" s="208" t="s">
        <v>749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0.00012</v>
      </c>
      <c r="R202" s="215">
        <f>Q202*H202</f>
        <v>0.000144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124</v>
      </c>
      <c r="AT202" s="217" t="s">
        <v>191</v>
      </c>
      <c r="AU202" s="217" t="s">
        <v>82</v>
      </c>
      <c r="AY202" s="19" t="s">
        <v>188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124</v>
      </c>
      <c r="BM202" s="217" t="s">
        <v>1336</v>
      </c>
    </row>
    <row r="203" s="2" customFormat="1">
      <c r="A203" s="40"/>
      <c r="B203" s="41"/>
      <c r="C203" s="42"/>
      <c r="D203" s="219" t="s">
        <v>198</v>
      </c>
      <c r="E203" s="42"/>
      <c r="F203" s="220" t="s">
        <v>824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198</v>
      </c>
      <c r="AU203" s="19" t="s">
        <v>82</v>
      </c>
    </row>
    <row r="204" s="2" customFormat="1" ht="16.5" customHeight="1">
      <c r="A204" s="40"/>
      <c r="B204" s="41"/>
      <c r="C204" s="206" t="s">
        <v>414</v>
      </c>
      <c r="D204" s="206" t="s">
        <v>191</v>
      </c>
      <c r="E204" s="207" t="s">
        <v>472</v>
      </c>
      <c r="F204" s="208" t="s">
        <v>473</v>
      </c>
      <c r="G204" s="209" t="s">
        <v>296</v>
      </c>
      <c r="H204" s="210">
        <v>2</v>
      </c>
      <c r="I204" s="211"/>
      <c r="J204" s="212">
        <f>ROUND(I204*H204,2)</f>
        <v>0</v>
      </c>
      <c r="K204" s="208" t="s">
        <v>19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124</v>
      </c>
      <c r="AT204" s="217" t="s">
        <v>191</v>
      </c>
      <c r="AU204" s="217" t="s">
        <v>82</v>
      </c>
      <c r="AY204" s="19" t="s">
        <v>188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124</v>
      </c>
      <c r="BM204" s="217" t="s">
        <v>1337</v>
      </c>
    </row>
    <row r="205" s="2" customFormat="1" ht="16.5" customHeight="1">
      <c r="A205" s="40"/>
      <c r="B205" s="41"/>
      <c r="C205" s="206" t="s">
        <v>419</v>
      </c>
      <c r="D205" s="206" t="s">
        <v>191</v>
      </c>
      <c r="E205" s="207" t="s">
        <v>476</v>
      </c>
      <c r="F205" s="208" t="s">
        <v>477</v>
      </c>
      <c r="G205" s="209" t="s">
        <v>478</v>
      </c>
      <c r="H205" s="210">
        <v>1</v>
      </c>
      <c r="I205" s="211"/>
      <c r="J205" s="212">
        <f>ROUND(I205*H205,2)</f>
        <v>0</v>
      </c>
      <c r="K205" s="208" t="s">
        <v>19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124</v>
      </c>
      <c r="AT205" s="217" t="s">
        <v>191</v>
      </c>
      <c r="AU205" s="217" t="s">
        <v>82</v>
      </c>
      <c r="AY205" s="19" t="s">
        <v>188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124</v>
      </c>
      <c r="BM205" s="217" t="s">
        <v>1338</v>
      </c>
    </row>
    <row r="206" s="12" customFormat="1" ht="22.8" customHeight="1">
      <c r="A206" s="12"/>
      <c r="B206" s="190"/>
      <c r="C206" s="191"/>
      <c r="D206" s="192" t="s">
        <v>71</v>
      </c>
      <c r="E206" s="204" t="s">
        <v>480</v>
      </c>
      <c r="F206" s="204" t="s">
        <v>481</v>
      </c>
      <c r="G206" s="191"/>
      <c r="H206" s="191"/>
      <c r="I206" s="194"/>
      <c r="J206" s="205">
        <f>BK206</f>
        <v>0</v>
      </c>
      <c r="K206" s="191"/>
      <c r="L206" s="196"/>
      <c r="M206" s="197"/>
      <c r="N206" s="198"/>
      <c r="O206" s="198"/>
      <c r="P206" s="199">
        <f>SUM(P207:P239)</f>
        <v>0</v>
      </c>
      <c r="Q206" s="198"/>
      <c r="R206" s="199">
        <f>SUM(R207:R239)</f>
        <v>0.085603599999999988</v>
      </c>
      <c r="S206" s="198"/>
      <c r="T206" s="200">
        <f>SUM(T207:T239)</f>
        <v>0.015467139999999999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82</v>
      </c>
      <c r="AT206" s="202" t="s">
        <v>71</v>
      </c>
      <c r="AU206" s="202" t="s">
        <v>80</v>
      </c>
      <c r="AY206" s="201" t="s">
        <v>188</v>
      </c>
      <c r="BK206" s="203">
        <f>SUM(BK207:BK239)</f>
        <v>0</v>
      </c>
    </row>
    <row r="207" s="2" customFormat="1" ht="16.5" customHeight="1">
      <c r="A207" s="40"/>
      <c r="B207" s="41"/>
      <c r="C207" s="206" t="s">
        <v>424</v>
      </c>
      <c r="D207" s="206" t="s">
        <v>191</v>
      </c>
      <c r="E207" s="207" t="s">
        <v>483</v>
      </c>
      <c r="F207" s="208" t="s">
        <v>484</v>
      </c>
      <c r="G207" s="209" t="s">
        <v>194</v>
      </c>
      <c r="H207" s="210">
        <v>49.893999999999998</v>
      </c>
      <c r="I207" s="211"/>
      <c r="J207" s="212">
        <f>ROUND(I207*H207,2)</f>
        <v>0</v>
      </c>
      <c r="K207" s="208" t="s">
        <v>749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0.001</v>
      </c>
      <c r="R207" s="215">
        <f>Q207*H207</f>
        <v>0.049894000000000001</v>
      </c>
      <c r="S207" s="215">
        <v>0.00031</v>
      </c>
      <c r="T207" s="216">
        <f>S207*H207</f>
        <v>0.015467139999999999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124</v>
      </c>
      <c r="AT207" s="217" t="s">
        <v>191</v>
      </c>
      <c r="AU207" s="217" t="s">
        <v>82</v>
      </c>
      <c r="AY207" s="19" t="s">
        <v>188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124</v>
      </c>
      <c r="BM207" s="217" t="s">
        <v>1339</v>
      </c>
    </row>
    <row r="208" s="2" customFormat="1">
      <c r="A208" s="40"/>
      <c r="B208" s="41"/>
      <c r="C208" s="42"/>
      <c r="D208" s="219" t="s">
        <v>198</v>
      </c>
      <c r="E208" s="42"/>
      <c r="F208" s="220" t="s">
        <v>833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198</v>
      </c>
      <c r="AU208" s="19" t="s">
        <v>82</v>
      </c>
    </row>
    <row r="209" s="13" customFormat="1">
      <c r="A209" s="13"/>
      <c r="B209" s="224"/>
      <c r="C209" s="225"/>
      <c r="D209" s="226" t="s">
        <v>200</v>
      </c>
      <c r="E209" s="227" t="s">
        <v>19</v>
      </c>
      <c r="F209" s="228" t="s">
        <v>913</v>
      </c>
      <c r="G209" s="225"/>
      <c r="H209" s="227" t="s">
        <v>19</v>
      </c>
      <c r="I209" s="229"/>
      <c r="J209" s="225"/>
      <c r="K209" s="225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200</v>
      </c>
      <c r="AU209" s="234" t="s">
        <v>82</v>
      </c>
      <c r="AV209" s="13" t="s">
        <v>80</v>
      </c>
      <c r="AW209" s="13" t="s">
        <v>33</v>
      </c>
      <c r="AX209" s="13" t="s">
        <v>72</v>
      </c>
      <c r="AY209" s="234" t="s">
        <v>188</v>
      </c>
    </row>
    <row r="210" s="14" customFormat="1">
      <c r="A210" s="14"/>
      <c r="B210" s="235"/>
      <c r="C210" s="236"/>
      <c r="D210" s="226" t="s">
        <v>200</v>
      </c>
      <c r="E210" s="237" t="s">
        <v>19</v>
      </c>
      <c r="F210" s="238" t="s">
        <v>1340</v>
      </c>
      <c r="G210" s="236"/>
      <c r="H210" s="239">
        <v>56.985999999999997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200</v>
      </c>
      <c r="AU210" s="245" t="s">
        <v>82</v>
      </c>
      <c r="AV210" s="14" t="s">
        <v>82</v>
      </c>
      <c r="AW210" s="14" t="s">
        <v>33</v>
      </c>
      <c r="AX210" s="14" t="s">
        <v>72</v>
      </c>
      <c r="AY210" s="245" t="s">
        <v>188</v>
      </c>
    </row>
    <row r="211" s="14" customFormat="1">
      <c r="A211" s="14"/>
      <c r="B211" s="235"/>
      <c r="C211" s="236"/>
      <c r="D211" s="226" t="s">
        <v>200</v>
      </c>
      <c r="E211" s="237" t="s">
        <v>19</v>
      </c>
      <c r="F211" s="238" t="s">
        <v>1201</v>
      </c>
      <c r="G211" s="236"/>
      <c r="H211" s="239">
        <v>-8.5139999999999993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200</v>
      </c>
      <c r="AU211" s="245" t="s">
        <v>82</v>
      </c>
      <c r="AV211" s="14" t="s">
        <v>82</v>
      </c>
      <c r="AW211" s="14" t="s">
        <v>33</v>
      </c>
      <c r="AX211" s="14" t="s">
        <v>72</v>
      </c>
      <c r="AY211" s="245" t="s">
        <v>188</v>
      </c>
    </row>
    <row r="212" s="14" customFormat="1">
      <c r="A212" s="14"/>
      <c r="B212" s="235"/>
      <c r="C212" s="236"/>
      <c r="D212" s="226" t="s">
        <v>200</v>
      </c>
      <c r="E212" s="237" t="s">
        <v>19</v>
      </c>
      <c r="F212" s="238" t="s">
        <v>1202</v>
      </c>
      <c r="G212" s="236"/>
      <c r="H212" s="239">
        <v>3.0419999999999998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200</v>
      </c>
      <c r="AU212" s="245" t="s">
        <v>82</v>
      </c>
      <c r="AV212" s="14" t="s">
        <v>82</v>
      </c>
      <c r="AW212" s="14" t="s">
        <v>33</v>
      </c>
      <c r="AX212" s="14" t="s">
        <v>72</v>
      </c>
      <c r="AY212" s="245" t="s">
        <v>188</v>
      </c>
    </row>
    <row r="213" s="14" customFormat="1">
      <c r="A213" s="14"/>
      <c r="B213" s="235"/>
      <c r="C213" s="236"/>
      <c r="D213" s="226" t="s">
        <v>200</v>
      </c>
      <c r="E213" s="237" t="s">
        <v>19</v>
      </c>
      <c r="F213" s="238" t="s">
        <v>917</v>
      </c>
      <c r="G213" s="236"/>
      <c r="H213" s="239">
        <v>-1.6200000000000001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200</v>
      </c>
      <c r="AU213" s="245" t="s">
        <v>82</v>
      </c>
      <c r="AV213" s="14" t="s">
        <v>82</v>
      </c>
      <c r="AW213" s="14" t="s">
        <v>33</v>
      </c>
      <c r="AX213" s="14" t="s">
        <v>72</v>
      </c>
      <c r="AY213" s="245" t="s">
        <v>188</v>
      </c>
    </row>
    <row r="214" s="15" customFormat="1">
      <c r="A214" s="15"/>
      <c r="B214" s="246"/>
      <c r="C214" s="247"/>
      <c r="D214" s="226" t="s">
        <v>200</v>
      </c>
      <c r="E214" s="248" t="s">
        <v>19</v>
      </c>
      <c r="F214" s="249" t="s">
        <v>206</v>
      </c>
      <c r="G214" s="247"/>
      <c r="H214" s="250">
        <v>49.893999999999998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56" t="s">
        <v>200</v>
      </c>
      <c r="AU214" s="256" t="s">
        <v>82</v>
      </c>
      <c r="AV214" s="15" t="s">
        <v>196</v>
      </c>
      <c r="AW214" s="15" t="s">
        <v>33</v>
      </c>
      <c r="AX214" s="15" t="s">
        <v>80</v>
      </c>
      <c r="AY214" s="256" t="s">
        <v>188</v>
      </c>
    </row>
    <row r="215" s="2" customFormat="1" ht="16.5" customHeight="1">
      <c r="A215" s="40"/>
      <c r="B215" s="41"/>
      <c r="C215" s="206" t="s">
        <v>429</v>
      </c>
      <c r="D215" s="206" t="s">
        <v>191</v>
      </c>
      <c r="E215" s="207" t="s">
        <v>493</v>
      </c>
      <c r="F215" s="208" t="s">
        <v>494</v>
      </c>
      <c r="G215" s="209" t="s">
        <v>194</v>
      </c>
      <c r="H215" s="210">
        <v>74.394999999999996</v>
      </c>
      <c r="I215" s="211"/>
      <c r="J215" s="212">
        <f>ROUND(I215*H215,2)</f>
        <v>0</v>
      </c>
      <c r="K215" s="208" t="s">
        <v>749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124</v>
      </c>
      <c r="AT215" s="217" t="s">
        <v>191</v>
      </c>
      <c r="AU215" s="217" t="s">
        <v>82</v>
      </c>
      <c r="AY215" s="19" t="s">
        <v>188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124</v>
      </c>
      <c r="BM215" s="217" t="s">
        <v>1341</v>
      </c>
    </row>
    <row r="216" s="2" customFormat="1">
      <c r="A216" s="40"/>
      <c r="B216" s="41"/>
      <c r="C216" s="42"/>
      <c r="D216" s="219" t="s">
        <v>198</v>
      </c>
      <c r="E216" s="42"/>
      <c r="F216" s="220" t="s">
        <v>837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198</v>
      </c>
      <c r="AU216" s="19" t="s">
        <v>82</v>
      </c>
    </row>
    <row r="217" s="13" customFormat="1">
      <c r="A217" s="13"/>
      <c r="B217" s="224"/>
      <c r="C217" s="225"/>
      <c r="D217" s="226" t="s">
        <v>200</v>
      </c>
      <c r="E217" s="227" t="s">
        <v>19</v>
      </c>
      <c r="F217" s="228" t="s">
        <v>497</v>
      </c>
      <c r="G217" s="225"/>
      <c r="H217" s="227" t="s">
        <v>19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200</v>
      </c>
      <c r="AU217" s="234" t="s">
        <v>82</v>
      </c>
      <c r="AV217" s="13" t="s">
        <v>80</v>
      </c>
      <c r="AW217" s="13" t="s">
        <v>33</v>
      </c>
      <c r="AX217" s="13" t="s">
        <v>72</v>
      </c>
      <c r="AY217" s="234" t="s">
        <v>188</v>
      </c>
    </row>
    <row r="218" s="14" customFormat="1">
      <c r="A218" s="14"/>
      <c r="B218" s="235"/>
      <c r="C218" s="236"/>
      <c r="D218" s="226" t="s">
        <v>200</v>
      </c>
      <c r="E218" s="237" t="s">
        <v>19</v>
      </c>
      <c r="F218" s="238" t="s">
        <v>1342</v>
      </c>
      <c r="G218" s="236"/>
      <c r="H218" s="239">
        <v>55.438000000000002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200</v>
      </c>
      <c r="AU218" s="245" t="s">
        <v>82</v>
      </c>
      <c r="AV218" s="14" t="s">
        <v>82</v>
      </c>
      <c r="AW218" s="14" t="s">
        <v>33</v>
      </c>
      <c r="AX218" s="14" t="s">
        <v>72</v>
      </c>
      <c r="AY218" s="245" t="s">
        <v>188</v>
      </c>
    </row>
    <row r="219" s="13" customFormat="1">
      <c r="A219" s="13"/>
      <c r="B219" s="224"/>
      <c r="C219" s="225"/>
      <c r="D219" s="226" t="s">
        <v>200</v>
      </c>
      <c r="E219" s="227" t="s">
        <v>19</v>
      </c>
      <c r="F219" s="228" t="s">
        <v>499</v>
      </c>
      <c r="G219" s="225"/>
      <c r="H219" s="227" t="s">
        <v>19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200</v>
      </c>
      <c r="AU219" s="234" t="s">
        <v>82</v>
      </c>
      <c r="AV219" s="13" t="s">
        <v>80</v>
      </c>
      <c r="AW219" s="13" t="s">
        <v>33</v>
      </c>
      <c r="AX219" s="13" t="s">
        <v>72</v>
      </c>
      <c r="AY219" s="234" t="s">
        <v>188</v>
      </c>
    </row>
    <row r="220" s="14" customFormat="1">
      <c r="A220" s="14"/>
      <c r="B220" s="235"/>
      <c r="C220" s="236"/>
      <c r="D220" s="226" t="s">
        <v>200</v>
      </c>
      <c r="E220" s="237" t="s">
        <v>19</v>
      </c>
      <c r="F220" s="238" t="s">
        <v>1300</v>
      </c>
      <c r="G220" s="236"/>
      <c r="H220" s="239">
        <v>18.957000000000001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5" t="s">
        <v>200</v>
      </c>
      <c r="AU220" s="245" t="s">
        <v>82</v>
      </c>
      <c r="AV220" s="14" t="s">
        <v>82</v>
      </c>
      <c r="AW220" s="14" t="s">
        <v>33</v>
      </c>
      <c r="AX220" s="14" t="s">
        <v>72</v>
      </c>
      <c r="AY220" s="245" t="s">
        <v>188</v>
      </c>
    </row>
    <row r="221" s="15" customFormat="1">
      <c r="A221" s="15"/>
      <c r="B221" s="246"/>
      <c r="C221" s="247"/>
      <c r="D221" s="226" t="s">
        <v>200</v>
      </c>
      <c r="E221" s="248" t="s">
        <v>19</v>
      </c>
      <c r="F221" s="249" t="s">
        <v>206</v>
      </c>
      <c r="G221" s="247"/>
      <c r="H221" s="250">
        <v>74.39500000000001</v>
      </c>
      <c r="I221" s="251"/>
      <c r="J221" s="247"/>
      <c r="K221" s="247"/>
      <c r="L221" s="252"/>
      <c r="M221" s="253"/>
      <c r="N221" s="254"/>
      <c r="O221" s="254"/>
      <c r="P221" s="254"/>
      <c r="Q221" s="254"/>
      <c r="R221" s="254"/>
      <c r="S221" s="254"/>
      <c r="T221" s="25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6" t="s">
        <v>200</v>
      </c>
      <c r="AU221" s="256" t="s">
        <v>82</v>
      </c>
      <c r="AV221" s="15" t="s">
        <v>196</v>
      </c>
      <c r="AW221" s="15" t="s">
        <v>33</v>
      </c>
      <c r="AX221" s="15" t="s">
        <v>80</v>
      </c>
      <c r="AY221" s="256" t="s">
        <v>188</v>
      </c>
    </row>
    <row r="222" s="2" customFormat="1" ht="24.15" customHeight="1">
      <c r="A222" s="40"/>
      <c r="B222" s="41"/>
      <c r="C222" s="206" t="s">
        <v>436</v>
      </c>
      <c r="D222" s="206" t="s">
        <v>191</v>
      </c>
      <c r="E222" s="207" t="s">
        <v>502</v>
      </c>
      <c r="F222" s="208" t="s">
        <v>503</v>
      </c>
      <c r="G222" s="209" t="s">
        <v>357</v>
      </c>
      <c r="H222" s="210">
        <v>26.52</v>
      </c>
      <c r="I222" s="211"/>
      <c r="J222" s="212">
        <f>ROUND(I222*H222,2)</f>
        <v>0</v>
      </c>
      <c r="K222" s="208" t="s">
        <v>749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124</v>
      </c>
      <c r="AT222" s="217" t="s">
        <v>191</v>
      </c>
      <c r="AU222" s="217" t="s">
        <v>82</v>
      </c>
      <c r="AY222" s="19" t="s">
        <v>188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124</v>
      </c>
      <c r="BM222" s="217" t="s">
        <v>1343</v>
      </c>
    </row>
    <row r="223" s="2" customFormat="1">
      <c r="A223" s="40"/>
      <c r="B223" s="41"/>
      <c r="C223" s="42"/>
      <c r="D223" s="219" t="s">
        <v>198</v>
      </c>
      <c r="E223" s="42"/>
      <c r="F223" s="220" t="s">
        <v>841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198</v>
      </c>
      <c r="AU223" s="19" t="s">
        <v>82</v>
      </c>
    </row>
    <row r="224" s="13" customFormat="1">
      <c r="A224" s="13"/>
      <c r="B224" s="224"/>
      <c r="C224" s="225"/>
      <c r="D224" s="226" t="s">
        <v>200</v>
      </c>
      <c r="E224" s="227" t="s">
        <v>19</v>
      </c>
      <c r="F224" s="228" t="s">
        <v>921</v>
      </c>
      <c r="G224" s="225"/>
      <c r="H224" s="227" t="s">
        <v>19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200</v>
      </c>
      <c r="AU224" s="234" t="s">
        <v>82</v>
      </c>
      <c r="AV224" s="13" t="s">
        <v>80</v>
      </c>
      <c r="AW224" s="13" t="s">
        <v>33</v>
      </c>
      <c r="AX224" s="13" t="s">
        <v>72</v>
      </c>
      <c r="AY224" s="234" t="s">
        <v>188</v>
      </c>
    </row>
    <row r="225" s="14" customFormat="1">
      <c r="A225" s="14"/>
      <c r="B225" s="235"/>
      <c r="C225" s="236"/>
      <c r="D225" s="226" t="s">
        <v>200</v>
      </c>
      <c r="E225" s="237" t="s">
        <v>19</v>
      </c>
      <c r="F225" s="238" t="s">
        <v>1209</v>
      </c>
      <c r="G225" s="236"/>
      <c r="H225" s="239">
        <v>26.52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200</v>
      </c>
      <c r="AU225" s="245" t="s">
        <v>82</v>
      </c>
      <c r="AV225" s="14" t="s">
        <v>82</v>
      </c>
      <c r="AW225" s="14" t="s">
        <v>33</v>
      </c>
      <c r="AX225" s="14" t="s">
        <v>80</v>
      </c>
      <c r="AY225" s="245" t="s">
        <v>188</v>
      </c>
    </row>
    <row r="226" s="2" customFormat="1" ht="16.5" customHeight="1">
      <c r="A226" s="40"/>
      <c r="B226" s="41"/>
      <c r="C226" s="257" t="s">
        <v>443</v>
      </c>
      <c r="D226" s="257" t="s">
        <v>300</v>
      </c>
      <c r="E226" s="258" t="s">
        <v>511</v>
      </c>
      <c r="F226" s="259" t="s">
        <v>512</v>
      </c>
      <c r="G226" s="260" t="s">
        <v>357</v>
      </c>
      <c r="H226" s="261">
        <v>31.824000000000002</v>
      </c>
      <c r="I226" s="262"/>
      <c r="J226" s="263">
        <f>ROUND(I226*H226,2)</f>
        <v>0</v>
      </c>
      <c r="K226" s="259" t="s">
        <v>749</v>
      </c>
      <c r="L226" s="264"/>
      <c r="M226" s="265" t="s">
        <v>19</v>
      </c>
      <c r="N226" s="266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303</v>
      </c>
      <c r="AT226" s="217" t="s">
        <v>300</v>
      </c>
      <c r="AU226" s="217" t="s">
        <v>82</v>
      </c>
      <c r="AY226" s="19" t="s">
        <v>188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124</v>
      </c>
      <c r="BM226" s="217" t="s">
        <v>1344</v>
      </c>
    </row>
    <row r="227" s="14" customFormat="1">
      <c r="A227" s="14"/>
      <c r="B227" s="235"/>
      <c r="C227" s="236"/>
      <c r="D227" s="226" t="s">
        <v>200</v>
      </c>
      <c r="E227" s="236"/>
      <c r="F227" s="238" t="s">
        <v>1211</v>
      </c>
      <c r="G227" s="236"/>
      <c r="H227" s="239">
        <v>31.824000000000002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200</v>
      </c>
      <c r="AU227" s="245" t="s">
        <v>82</v>
      </c>
      <c r="AV227" s="14" t="s">
        <v>82</v>
      </c>
      <c r="AW227" s="14" t="s">
        <v>4</v>
      </c>
      <c r="AX227" s="14" t="s">
        <v>80</v>
      </c>
      <c r="AY227" s="245" t="s">
        <v>188</v>
      </c>
    </row>
    <row r="228" s="2" customFormat="1" ht="24.15" customHeight="1">
      <c r="A228" s="40"/>
      <c r="B228" s="41"/>
      <c r="C228" s="206" t="s">
        <v>448</v>
      </c>
      <c r="D228" s="206" t="s">
        <v>191</v>
      </c>
      <c r="E228" s="207" t="s">
        <v>516</v>
      </c>
      <c r="F228" s="208" t="s">
        <v>517</v>
      </c>
      <c r="G228" s="209" t="s">
        <v>194</v>
      </c>
      <c r="H228" s="210">
        <v>9.7609999999999992</v>
      </c>
      <c r="I228" s="211"/>
      <c r="J228" s="212">
        <f>ROUND(I228*H228,2)</f>
        <v>0</v>
      </c>
      <c r="K228" s="208" t="s">
        <v>749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124</v>
      </c>
      <c r="AT228" s="217" t="s">
        <v>191</v>
      </c>
      <c r="AU228" s="217" t="s">
        <v>82</v>
      </c>
      <c r="AY228" s="19" t="s">
        <v>188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124</v>
      </c>
      <c r="BM228" s="217" t="s">
        <v>1345</v>
      </c>
    </row>
    <row r="229" s="2" customFormat="1">
      <c r="A229" s="40"/>
      <c r="B229" s="41"/>
      <c r="C229" s="42"/>
      <c r="D229" s="219" t="s">
        <v>198</v>
      </c>
      <c r="E229" s="42"/>
      <c r="F229" s="220" t="s">
        <v>844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198</v>
      </c>
      <c r="AU229" s="19" t="s">
        <v>82</v>
      </c>
    </row>
    <row r="230" s="13" customFormat="1">
      <c r="A230" s="13"/>
      <c r="B230" s="224"/>
      <c r="C230" s="225"/>
      <c r="D230" s="226" t="s">
        <v>200</v>
      </c>
      <c r="E230" s="227" t="s">
        <v>19</v>
      </c>
      <c r="F230" s="228" t="s">
        <v>921</v>
      </c>
      <c r="G230" s="225"/>
      <c r="H230" s="227" t="s">
        <v>19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200</v>
      </c>
      <c r="AU230" s="234" t="s">
        <v>82</v>
      </c>
      <c r="AV230" s="13" t="s">
        <v>80</v>
      </c>
      <c r="AW230" s="13" t="s">
        <v>33</v>
      </c>
      <c r="AX230" s="13" t="s">
        <v>72</v>
      </c>
      <c r="AY230" s="234" t="s">
        <v>188</v>
      </c>
    </row>
    <row r="231" s="14" customFormat="1">
      <c r="A231" s="14"/>
      <c r="B231" s="235"/>
      <c r="C231" s="236"/>
      <c r="D231" s="226" t="s">
        <v>200</v>
      </c>
      <c r="E231" s="237" t="s">
        <v>19</v>
      </c>
      <c r="F231" s="238" t="s">
        <v>1213</v>
      </c>
      <c r="G231" s="236"/>
      <c r="H231" s="239">
        <v>9.7609999999999992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200</v>
      </c>
      <c r="AU231" s="245" t="s">
        <v>82</v>
      </c>
      <c r="AV231" s="14" t="s">
        <v>82</v>
      </c>
      <c r="AW231" s="14" t="s">
        <v>33</v>
      </c>
      <c r="AX231" s="14" t="s">
        <v>80</v>
      </c>
      <c r="AY231" s="245" t="s">
        <v>188</v>
      </c>
    </row>
    <row r="232" s="2" customFormat="1" ht="16.5" customHeight="1">
      <c r="A232" s="40"/>
      <c r="B232" s="41"/>
      <c r="C232" s="257" t="s">
        <v>453</v>
      </c>
      <c r="D232" s="257" t="s">
        <v>300</v>
      </c>
      <c r="E232" s="258" t="s">
        <v>523</v>
      </c>
      <c r="F232" s="259" t="s">
        <v>524</v>
      </c>
      <c r="G232" s="260" t="s">
        <v>194</v>
      </c>
      <c r="H232" s="261">
        <v>11.712999999999999</v>
      </c>
      <c r="I232" s="262"/>
      <c r="J232" s="263">
        <f>ROUND(I232*H232,2)</f>
        <v>0</v>
      </c>
      <c r="K232" s="259" t="s">
        <v>749</v>
      </c>
      <c r="L232" s="264"/>
      <c r="M232" s="265" t="s">
        <v>19</v>
      </c>
      <c r="N232" s="266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303</v>
      </c>
      <c r="AT232" s="217" t="s">
        <v>300</v>
      </c>
      <c r="AU232" s="217" t="s">
        <v>82</v>
      </c>
      <c r="AY232" s="19" t="s">
        <v>188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124</v>
      </c>
      <c r="BM232" s="217" t="s">
        <v>1346</v>
      </c>
    </row>
    <row r="233" s="14" customFormat="1">
      <c r="A233" s="14"/>
      <c r="B233" s="235"/>
      <c r="C233" s="236"/>
      <c r="D233" s="226" t="s">
        <v>200</v>
      </c>
      <c r="E233" s="236"/>
      <c r="F233" s="238" t="s">
        <v>1215</v>
      </c>
      <c r="G233" s="236"/>
      <c r="H233" s="239">
        <v>11.712999999999999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200</v>
      </c>
      <c r="AU233" s="245" t="s">
        <v>82</v>
      </c>
      <c r="AV233" s="14" t="s">
        <v>82</v>
      </c>
      <c r="AW233" s="14" t="s">
        <v>4</v>
      </c>
      <c r="AX233" s="14" t="s">
        <v>80</v>
      </c>
      <c r="AY233" s="245" t="s">
        <v>188</v>
      </c>
    </row>
    <row r="234" s="2" customFormat="1" ht="16.5" customHeight="1">
      <c r="A234" s="40"/>
      <c r="B234" s="41"/>
      <c r="C234" s="206" t="s">
        <v>461</v>
      </c>
      <c r="D234" s="206" t="s">
        <v>191</v>
      </c>
      <c r="E234" s="207" t="s">
        <v>528</v>
      </c>
      <c r="F234" s="208" t="s">
        <v>529</v>
      </c>
      <c r="G234" s="209" t="s">
        <v>194</v>
      </c>
      <c r="H234" s="210">
        <v>74.394999999999996</v>
      </c>
      <c r="I234" s="211"/>
      <c r="J234" s="212">
        <f>ROUND(I234*H234,2)</f>
        <v>0</v>
      </c>
      <c r="K234" s="208" t="s">
        <v>749</v>
      </c>
      <c r="L234" s="46"/>
      <c r="M234" s="213" t="s">
        <v>19</v>
      </c>
      <c r="N234" s="214" t="s">
        <v>43</v>
      </c>
      <c r="O234" s="86"/>
      <c r="P234" s="215">
        <f>O234*H234</f>
        <v>0</v>
      </c>
      <c r="Q234" s="215">
        <v>0.00020000000000000001</v>
      </c>
      <c r="R234" s="215">
        <f>Q234*H234</f>
        <v>0.014879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124</v>
      </c>
      <c r="AT234" s="217" t="s">
        <v>191</v>
      </c>
      <c r="AU234" s="217" t="s">
        <v>82</v>
      </c>
      <c r="AY234" s="19" t="s">
        <v>188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80</v>
      </c>
      <c r="BK234" s="218">
        <f>ROUND(I234*H234,2)</f>
        <v>0</v>
      </c>
      <c r="BL234" s="19" t="s">
        <v>124</v>
      </c>
      <c r="BM234" s="217" t="s">
        <v>1347</v>
      </c>
    </row>
    <row r="235" s="2" customFormat="1">
      <c r="A235" s="40"/>
      <c r="B235" s="41"/>
      <c r="C235" s="42"/>
      <c r="D235" s="219" t="s">
        <v>198</v>
      </c>
      <c r="E235" s="42"/>
      <c r="F235" s="220" t="s">
        <v>847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198</v>
      </c>
      <c r="AU235" s="19" t="s">
        <v>82</v>
      </c>
    </row>
    <row r="236" s="2" customFormat="1" ht="24.15" customHeight="1">
      <c r="A236" s="40"/>
      <c r="B236" s="41"/>
      <c r="C236" s="206" t="s">
        <v>467</v>
      </c>
      <c r="D236" s="206" t="s">
        <v>191</v>
      </c>
      <c r="E236" s="207" t="s">
        <v>533</v>
      </c>
      <c r="F236" s="208" t="s">
        <v>534</v>
      </c>
      <c r="G236" s="209" t="s">
        <v>194</v>
      </c>
      <c r="H236" s="210">
        <v>74.394999999999996</v>
      </c>
      <c r="I236" s="211"/>
      <c r="J236" s="212">
        <f>ROUND(I236*H236,2)</f>
        <v>0</v>
      </c>
      <c r="K236" s="208" t="s">
        <v>749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0.00025999999999999998</v>
      </c>
      <c r="R236" s="215">
        <f>Q236*H236</f>
        <v>0.019342699999999997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124</v>
      </c>
      <c r="AT236" s="217" t="s">
        <v>191</v>
      </c>
      <c r="AU236" s="217" t="s">
        <v>82</v>
      </c>
      <c r="AY236" s="19" t="s">
        <v>188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124</v>
      </c>
      <c r="BM236" s="217" t="s">
        <v>1348</v>
      </c>
    </row>
    <row r="237" s="2" customFormat="1">
      <c r="A237" s="40"/>
      <c r="B237" s="41"/>
      <c r="C237" s="42"/>
      <c r="D237" s="219" t="s">
        <v>198</v>
      </c>
      <c r="E237" s="42"/>
      <c r="F237" s="220" t="s">
        <v>849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198</v>
      </c>
      <c r="AU237" s="19" t="s">
        <v>82</v>
      </c>
    </row>
    <row r="238" s="2" customFormat="1" ht="24.15" customHeight="1">
      <c r="A238" s="40"/>
      <c r="B238" s="41"/>
      <c r="C238" s="206" t="s">
        <v>471</v>
      </c>
      <c r="D238" s="206" t="s">
        <v>191</v>
      </c>
      <c r="E238" s="207" t="s">
        <v>538</v>
      </c>
      <c r="F238" s="208" t="s">
        <v>539</v>
      </c>
      <c r="G238" s="209" t="s">
        <v>194</v>
      </c>
      <c r="H238" s="210">
        <v>74.394999999999996</v>
      </c>
      <c r="I238" s="211"/>
      <c r="J238" s="212">
        <f>ROUND(I238*H238,2)</f>
        <v>0</v>
      </c>
      <c r="K238" s="208" t="s">
        <v>749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2.0000000000000002E-05</v>
      </c>
      <c r="R238" s="215">
        <f>Q238*H238</f>
        <v>0.0014879000000000001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124</v>
      </c>
      <c r="AT238" s="217" t="s">
        <v>191</v>
      </c>
      <c r="AU238" s="217" t="s">
        <v>82</v>
      </c>
      <c r="AY238" s="19" t="s">
        <v>188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124</v>
      </c>
      <c r="BM238" s="217" t="s">
        <v>1349</v>
      </c>
    </row>
    <row r="239" s="2" customFormat="1">
      <c r="A239" s="40"/>
      <c r="B239" s="41"/>
      <c r="C239" s="42"/>
      <c r="D239" s="219" t="s">
        <v>198</v>
      </c>
      <c r="E239" s="42"/>
      <c r="F239" s="220" t="s">
        <v>851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198</v>
      </c>
      <c r="AU239" s="19" t="s">
        <v>82</v>
      </c>
    </row>
    <row r="240" s="12" customFormat="1" ht="25.92" customHeight="1">
      <c r="A240" s="12"/>
      <c r="B240" s="190"/>
      <c r="C240" s="191"/>
      <c r="D240" s="192" t="s">
        <v>71</v>
      </c>
      <c r="E240" s="193" t="s">
        <v>542</v>
      </c>
      <c r="F240" s="193" t="s">
        <v>543</v>
      </c>
      <c r="G240" s="191"/>
      <c r="H240" s="191"/>
      <c r="I240" s="194"/>
      <c r="J240" s="195">
        <f>BK240</f>
        <v>0</v>
      </c>
      <c r="K240" s="191"/>
      <c r="L240" s="196"/>
      <c r="M240" s="197"/>
      <c r="N240" s="198"/>
      <c r="O240" s="198"/>
      <c r="P240" s="199">
        <f>P241</f>
        <v>0</v>
      </c>
      <c r="Q240" s="198"/>
      <c r="R240" s="199">
        <f>R241</f>
        <v>0</v>
      </c>
      <c r="S240" s="198"/>
      <c r="T240" s="200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1" t="s">
        <v>231</v>
      </c>
      <c r="AT240" s="202" t="s">
        <v>71</v>
      </c>
      <c r="AU240" s="202" t="s">
        <v>72</v>
      </c>
      <c r="AY240" s="201" t="s">
        <v>188</v>
      </c>
      <c r="BK240" s="203">
        <f>BK241</f>
        <v>0</v>
      </c>
    </row>
    <row r="241" s="12" customFormat="1" ht="22.8" customHeight="1">
      <c r="A241" s="12"/>
      <c r="B241" s="190"/>
      <c r="C241" s="191"/>
      <c r="D241" s="192" t="s">
        <v>71</v>
      </c>
      <c r="E241" s="204" t="s">
        <v>544</v>
      </c>
      <c r="F241" s="204" t="s">
        <v>545</v>
      </c>
      <c r="G241" s="191"/>
      <c r="H241" s="191"/>
      <c r="I241" s="194"/>
      <c r="J241" s="205">
        <f>BK241</f>
        <v>0</v>
      </c>
      <c r="K241" s="191"/>
      <c r="L241" s="196"/>
      <c r="M241" s="197"/>
      <c r="N241" s="198"/>
      <c r="O241" s="198"/>
      <c r="P241" s="199">
        <f>SUM(P242:P244)</f>
        <v>0</v>
      </c>
      <c r="Q241" s="198"/>
      <c r="R241" s="199">
        <f>SUM(R242:R244)</f>
        <v>0</v>
      </c>
      <c r="S241" s="198"/>
      <c r="T241" s="200">
        <f>SUM(T242:T244)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1" t="s">
        <v>231</v>
      </c>
      <c r="AT241" s="202" t="s">
        <v>71</v>
      </c>
      <c r="AU241" s="202" t="s">
        <v>80</v>
      </c>
      <c r="AY241" s="201" t="s">
        <v>188</v>
      </c>
      <c r="BK241" s="203">
        <f>SUM(BK242:BK244)</f>
        <v>0</v>
      </c>
    </row>
    <row r="242" s="2" customFormat="1" ht="16.5" customHeight="1">
      <c r="A242" s="40"/>
      <c r="B242" s="41"/>
      <c r="C242" s="206" t="s">
        <v>475</v>
      </c>
      <c r="D242" s="206" t="s">
        <v>191</v>
      </c>
      <c r="E242" s="207" t="s">
        <v>650</v>
      </c>
      <c r="F242" s="208" t="s">
        <v>932</v>
      </c>
      <c r="G242" s="209" t="s">
        <v>478</v>
      </c>
      <c r="H242" s="210">
        <v>1</v>
      </c>
      <c r="I242" s="211"/>
      <c r="J242" s="212">
        <f>ROUND(I242*H242,2)</f>
        <v>0</v>
      </c>
      <c r="K242" s="208" t="s">
        <v>19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0</v>
      </c>
      <c r="R242" s="215">
        <f>Q242*H242</f>
        <v>0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196</v>
      </c>
      <c r="AT242" s="217" t="s">
        <v>191</v>
      </c>
      <c r="AU242" s="217" t="s">
        <v>82</v>
      </c>
      <c r="AY242" s="19" t="s">
        <v>188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196</v>
      </c>
      <c r="BM242" s="217" t="s">
        <v>1350</v>
      </c>
    </row>
    <row r="243" s="2" customFormat="1" ht="16.5" customHeight="1">
      <c r="A243" s="40"/>
      <c r="B243" s="41"/>
      <c r="C243" s="206" t="s">
        <v>482</v>
      </c>
      <c r="D243" s="206" t="s">
        <v>191</v>
      </c>
      <c r="E243" s="207" t="s">
        <v>653</v>
      </c>
      <c r="F243" s="208" t="s">
        <v>934</v>
      </c>
      <c r="G243" s="209" t="s">
        <v>478</v>
      </c>
      <c r="H243" s="210">
        <v>1</v>
      </c>
      <c r="I243" s="211"/>
      <c r="J243" s="212">
        <f>ROUND(I243*H243,2)</f>
        <v>0</v>
      </c>
      <c r="K243" s="208" t="s">
        <v>19</v>
      </c>
      <c r="L243" s="46"/>
      <c r="M243" s="213" t="s">
        <v>19</v>
      </c>
      <c r="N243" s="214" t="s">
        <v>43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196</v>
      </c>
      <c r="AT243" s="217" t="s">
        <v>191</v>
      </c>
      <c r="AU243" s="217" t="s">
        <v>82</v>
      </c>
      <c r="AY243" s="19" t="s">
        <v>188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80</v>
      </c>
      <c r="BK243" s="218">
        <f>ROUND(I243*H243,2)</f>
        <v>0</v>
      </c>
      <c r="BL243" s="19" t="s">
        <v>196</v>
      </c>
      <c r="BM243" s="217" t="s">
        <v>1351</v>
      </c>
    </row>
    <row r="244" s="2" customFormat="1" ht="21.75" customHeight="1">
      <c r="A244" s="40"/>
      <c r="B244" s="41"/>
      <c r="C244" s="206" t="s">
        <v>492</v>
      </c>
      <c r="D244" s="206" t="s">
        <v>191</v>
      </c>
      <c r="E244" s="207" t="s">
        <v>547</v>
      </c>
      <c r="F244" s="208" t="s">
        <v>548</v>
      </c>
      <c r="G244" s="209" t="s">
        <v>478</v>
      </c>
      <c r="H244" s="210">
        <v>1</v>
      </c>
      <c r="I244" s="211"/>
      <c r="J244" s="212">
        <f>ROUND(I244*H244,2)</f>
        <v>0</v>
      </c>
      <c r="K244" s="208" t="s">
        <v>19</v>
      </c>
      <c r="L244" s="46"/>
      <c r="M244" s="268" t="s">
        <v>19</v>
      </c>
      <c r="N244" s="269" t="s">
        <v>43</v>
      </c>
      <c r="O244" s="270"/>
      <c r="P244" s="271">
        <f>O244*H244</f>
        <v>0</v>
      </c>
      <c r="Q244" s="271">
        <v>0</v>
      </c>
      <c r="R244" s="271">
        <f>Q244*H244</f>
        <v>0</v>
      </c>
      <c r="S244" s="271">
        <v>0</v>
      </c>
      <c r="T244" s="272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196</v>
      </c>
      <c r="AT244" s="217" t="s">
        <v>191</v>
      </c>
      <c r="AU244" s="217" t="s">
        <v>82</v>
      </c>
      <c r="AY244" s="19" t="s">
        <v>188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196</v>
      </c>
      <c r="BM244" s="217" t="s">
        <v>1352</v>
      </c>
    </row>
    <row r="245" s="2" customFormat="1" ht="6.96" customHeight="1">
      <c r="A245" s="40"/>
      <c r="B245" s="61"/>
      <c r="C245" s="62"/>
      <c r="D245" s="62"/>
      <c r="E245" s="62"/>
      <c r="F245" s="62"/>
      <c r="G245" s="62"/>
      <c r="H245" s="62"/>
      <c r="I245" s="62"/>
      <c r="J245" s="62"/>
      <c r="K245" s="62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pr62T28ztQi4VQX/0HsSpzjjQTfp9uBa5p6ykZDdgZ44Ae3oStlggpivYG/PScFJDcy+mHX445nT5uAO9YWfRg==" hashValue="DzOF8C8pSP66FN5xJEK1xW+5DEUcQ0cACWItSvB75czr5kEsGRqbld2MEfkLK1l0tuAGyaaTCw70LHCVVcGAvw==" algorithmName="SHA-512" password="80EB"/>
  <autoFilter ref="C91:K24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612325411"/>
    <hyperlink ref="F104" r:id="rId2" display="https://podminky.urs.cz/item/CS_URS_2024_01/612131121"/>
    <hyperlink ref="F108" r:id="rId3" display="https://podminky.urs.cz/item/CS_URS_2024_01/612311131"/>
    <hyperlink ref="F111" r:id="rId4" display="https://podminky.urs.cz/item/CS_URS_2022_01/978013121"/>
    <hyperlink ref="F119" r:id="rId5" display="https://podminky.urs.cz/item/CS_URS_2022_01/949101111"/>
    <hyperlink ref="F122" r:id="rId6" display="https://podminky.urs.cz/item/CS_URS_2022_01/952901111"/>
    <hyperlink ref="F126" r:id="rId7" display="https://podminky.urs.cz/item/CS_URS_2022_01/997002611"/>
    <hyperlink ref="F128" r:id="rId8" display="https://podminky.urs.cz/item/CS_URS_2022_01/997013212"/>
    <hyperlink ref="F130" r:id="rId9" display="https://podminky.urs.cz/item/CS_URS_2022_01/997013501"/>
    <hyperlink ref="F132" r:id="rId10" display="https://podminky.urs.cz/item/CS_URS_2022_01/997013509"/>
    <hyperlink ref="F135" r:id="rId11" display="https://podminky.urs.cz/item/CS_URS_2022_01/997013631"/>
    <hyperlink ref="F138" r:id="rId12" display="https://podminky.urs.cz/item/CS_URS_2022_01/998018002"/>
    <hyperlink ref="F142" r:id="rId13" display="https://podminky.urs.cz/item/CS_URS_2022_01/763131411"/>
    <hyperlink ref="F145" r:id="rId14" display="https://podminky.urs.cz/item/CS_URS_2022_01/998763402"/>
    <hyperlink ref="F149" r:id="rId15" display="https://podminky.urs.cz/item/CS_URS_2022_01/766691914"/>
    <hyperlink ref="F151" r:id="rId16" display="https://podminky.urs.cz/item/CS_URS_2024_01/766660002"/>
    <hyperlink ref="F154" r:id="rId17" display="https://podminky.urs.cz/item/CS_URS_2022_01/766660729"/>
    <hyperlink ref="F157" r:id="rId18" display="https://podminky.urs.cz/item/CS_URS_2022_01/766660728"/>
    <hyperlink ref="F160" r:id="rId19" display="https://podminky.urs.cz/item/CS_URS_2022_01/998766202"/>
    <hyperlink ref="F163" r:id="rId20" display="https://podminky.urs.cz/item/CS_URS_2022_01/776201811"/>
    <hyperlink ref="F166" r:id="rId21" display="https://podminky.urs.cz/item/CS_URS_2022_01/776410811"/>
    <hyperlink ref="F169" r:id="rId22" display="https://podminky.urs.cz/item/CS_URS_2022_01/776111117"/>
    <hyperlink ref="F171" r:id="rId23" display="https://podminky.urs.cz/item/CS_URS_2022_01/776111311"/>
    <hyperlink ref="F173" r:id="rId24" display="https://podminky.urs.cz/item/CS_URS_2022_01/776121112"/>
    <hyperlink ref="F180" r:id="rId25" display="https://podminky.urs.cz/item/CS_URS_2022_01/776141113"/>
    <hyperlink ref="F182" r:id="rId26" display="https://podminky.urs.cz/item/CS_URS_2024_01/776231111"/>
    <hyperlink ref="F186" r:id="rId27" display="https://podminky.urs.cz/item/CS_URS_2022_01/776411111"/>
    <hyperlink ref="F190" r:id="rId28" display="https://podminky.urs.cz/item/CS_URS_2022_01/776421312"/>
    <hyperlink ref="F194" r:id="rId29" display="https://podminky.urs.cz/item/CS_URS_2022_01/998776202"/>
    <hyperlink ref="F197" r:id="rId30" display="https://podminky.urs.cz/item/CS_URS_2022_01/783306801"/>
    <hyperlink ref="F201" r:id="rId31" display="https://podminky.urs.cz/item/CS_URS_2022_01/783315101"/>
    <hyperlink ref="F203" r:id="rId32" display="https://podminky.urs.cz/item/CS_URS_2022_01/783317101"/>
    <hyperlink ref="F208" r:id="rId33" display="https://podminky.urs.cz/item/CS_URS_2022_01/784121001"/>
    <hyperlink ref="F216" r:id="rId34" display="https://podminky.urs.cz/item/CS_URS_2022_01/784111001"/>
    <hyperlink ref="F223" r:id="rId35" display="https://podminky.urs.cz/item/CS_URS_2022_01/784171001"/>
    <hyperlink ref="F229" r:id="rId36" display="https://podminky.urs.cz/item/CS_URS_2022_01/784171111"/>
    <hyperlink ref="F235" r:id="rId37" display="https://podminky.urs.cz/item/CS_URS_2022_01/784181121"/>
    <hyperlink ref="F237" r:id="rId38" display="https://podminky.urs.cz/item/CS_URS_2022_01/784211101"/>
    <hyperlink ref="F239" r:id="rId39" display="https://podminky.urs.cz/item/CS_URS_2022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1353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ROUND((SUM(BE92:BE289)),  2)</f>
        <v>0</v>
      </c>
      <c r="G33" s="40"/>
      <c r="H33" s="40"/>
      <c r="I33" s="150">
        <v>0.20999999999999999</v>
      </c>
      <c r="J33" s="149">
        <f>ROUND(((SUM(BE92:BE289))*I33),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ROUND((SUM(BF92:BF289)),  2)</f>
        <v>0</v>
      </c>
      <c r="G34" s="40"/>
      <c r="H34" s="40"/>
      <c r="I34" s="150">
        <v>0.14999999999999999</v>
      </c>
      <c r="J34" s="149">
        <f>ROUND(((SUM(BF92:BF289))*I34),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ROUND((SUM(BG92:BG289)),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ROUND((SUM(BH92:BH289)),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ROUND((SUM(BI92:BI289)),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12 - m.č. 216 -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160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161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162</v>
      </c>
      <c r="E62" s="176"/>
      <c r="F62" s="176"/>
      <c r="G62" s="176"/>
      <c r="H62" s="176"/>
      <c r="I62" s="176"/>
      <c r="J62" s="177">
        <f>J120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163</v>
      </c>
      <c r="E63" s="176"/>
      <c r="F63" s="176"/>
      <c r="G63" s="176"/>
      <c r="H63" s="176"/>
      <c r="I63" s="176"/>
      <c r="J63" s="177">
        <f>J149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164</v>
      </c>
      <c r="E64" s="176"/>
      <c r="F64" s="176"/>
      <c r="G64" s="176"/>
      <c r="H64" s="176"/>
      <c r="I64" s="176"/>
      <c r="J64" s="177">
        <f>J161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165</v>
      </c>
      <c r="E65" s="170"/>
      <c r="F65" s="170"/>
      <c r="G65" s="170"/>
      <c r="H65" s="170"/>
      <c r="I65" s="170"/>
      <c r="J65" s="171">
        <f>J164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166</v>
      </c>
      <c r="E66" s="176"/>
      <c r="F66" s="176"/>
      <c r="G66" s="176"/>
      <c r="H66" s="176"/>
      <c r="I66" s="176"/>
      <c r="J66" s="177">
        <f>J165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167</v>
      </c>
      <c r="E67" s="176"/>
      <c r="F67" s="176"/>
      <c r="G67" s="176"/>
      <c r="H67" s="176"/>
      <c r="I67" s="176"/>
      <c r="J67" s="177">
        <f>J172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168</v>
      </c>
      <c r="E68" s="176"/>
      <c r="F68" s="176"/>
      <c r="G68" s="176"/>
      <c r="H68" s="176"/>
      <c r="I68" s="176"/>
      <c r="J68" s="177">
        <f>J187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169</v>
      </c>
      <c r="E69" s="176"/>
      <c r="F69" s="176"/>
      <c r="G69" s="176"/>
      <c r="H69" s="176"/>
      <c r="I69" s="176"/>
      <c r="J69" s="177">
        <f>J224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170</v>
      </c>
      <c r="E70" s="176"/>
      <c r="F70" s="176"/>
      <c r="G70" s="176"/>
      <c r="H70" s="176"/>
      <c r="I70" s="176"/>
      <c r="J70" s="177">
        <f>J249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171</v>
      </c>
      <c r="E71" s="170"/>
      <c r="F71" s="170"/>
      <c r="G71" s="170"/>
      <c r="H71" s="170"/>
      <c r="I71" s="170"/>
      <c r="J71" s="171">
        <f>J285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172</v>
      </c>
      <c r="E72" s="176"/>
      <c r="F72" s="176"/>
      <c r="G72" s="176"/>
      <c r="H72" s="176"/>
      <c r="I72" s="176"/>
      <c r="J72" s="177">
        <f>J286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173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ZŠ Pionýrů, Sokolov - Oprava elektroinstalace učeben v 2.NP 2. stupně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154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12 - m.č. 216 - stavební část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Sokolov, Pionýrů 1614</v>
      </c>
      <c r="G86" s="42"/>
      <c r="H86" s="42"/>
      <c r="I86" s="34" t="s">
        <v>23</v>
      </c>
      <c r="J86" s="74" t="str">
        <f>IF(J12="","",J12)</f>
        <v>8. 2. 2024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Město Sokolov</v>
      </c>
      <c r="G88" s="42"/>
      <c r="H88" s="42"/>
      <c r="I88" s="34" t="s">
        <v>31</v>
      </c>
      <c r="J88" s="38" t="str">
        <f>E21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Michal Kubelka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174</v>
      </c>
      <c r="D91" s="182" t="s">
        <v>57</v>
      </c>
      <c r="E91" s="182" t="s">
        <v>53</v>
      </c>
      <c r="F91" s="182" t="s">
        <v>54</v>
      </c>
      <c r="G91" s="182" t="s">
        <v>175</v>
      </c>
      <c r="H91" s="182" t="s">
        <v>176</v>
      </c>
      <c r="I91" s="182" t="s">
        <v>177</v>
      </c>
      <c r="J91" s="182" t="s">
        <v>158</v>
      </c>
      <c r="K91" s="183" t="s">
        <v>178</v>
      </c>
      <c r="L91" s="184"/>
      <c r="M91" s="94" t="s">
        <v>19</v>
      </c>
      <c r="N91" s="95" t="s">
        <v>42</v>
      </c>
      <c r="O91" s="95" t="s">
        <v>179</v>
      </c>
      <c r="P91" s="95" t="s">
        <v>180</v>
      </c>
      <c r="Q91" s="95" t="s">
        <v>181</v>
      </c>
      <c r="R91" s="95" t="s">
        <v>182</v>
      </c>
      <c r="S91" s="95" t="s">
        <v>183</v>
      </c>
      <c r="T91" s="96" t="s">
        <v>184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185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P93+P164+P285</f>
        <v>0</v>
      </c>
      <c r="Q92" s="98"/>
      <c r="R92" s="187">
        <f>R93+R164+R285</f>
        <v>3.2608859900000002</v>
      </c>
      <c r="S92" s="98"/>
      <c r="T92" s="188">
        <f>T93+T164+T285</f>
        <v>0.89806293999999998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89">
        <f>BK93+BK164+BK285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186</v>
      </c>
      <c r="F93" s="193" t="s">
        <v>187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P94+P120+P149+P161</f>
        <v>0</v>
      </c>
      <c r="Q93" s="198"/>
      <c r="R93" s="199">
        <f>R94+R120+R149+R161</f>
        <v>1.34846818</v>
      </c>
      <c r="S93" s="198"/>
      <c r="T93" s="200">
        <f>T94+T120+T149+T161</f>
        <v>0.69230400000000003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188</v>
      </c>
      <c r="BK93" s="203">
        <f>BK94+BK120+BK149+BK161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189</v>
      </c>
      <c r="F94" s="204" t="s">
        <v>190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SUM(P95:P119)</f>
        <v>0</v>
      </c>
      <c r="Q94" s="198"/>
      <c r="R94" s="199">
        <f>SUM(R95:R119)</f>
        <v>1.33802814</v>
      </c>
      <c r="S94" s="198"/>
      <c r="T94" s="200">
        <f>SUM(T95:T119)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188</v>
      </c>
      <c r="BK94" s="203">
        <f>SUM(BK95:BK119)</f>
        <v>0</v>
      </c>
    </row>
    <row r="95" s="2" customFormat="1" ht="24.15" customHeight="1">
      <c r="A95" s="40"/>
      <c r="B95" s="41"/>
      <c r="C95" s="206" t="s">
        <v>80</v>
      </c>
      <c r="D95" s="206" t="s">
        <v>191</v>
      </c>
      <c r="E95" s="207" t="s">
        <v>192</v>
      </c>
      <c r="F95" s="208" t="s">
        <v>193</v>
      </c>
      <c r="G95" s="209" t="s">
        <v>194</v>
      </c>
      <c r="H95" s="210">
        <v>60.081000000000003</v>
      </c>
      <c r="I95" s="211"/>
      <c r="J95" s="212">
        <f>ROUND(I95*H95,2)</f>
        <v>0</v>
      </c>
      <c r="K95" s="208" t="s">
        <v>195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0.0051999999999999998</v>
      </c>
      <c r="R95" s="215">
        <f>Q95*H95</f>
        <v>0.31242120000000001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196</v>
      </c>
      <c r="AT95" s="217" t="s">
        <v>191</v>
      </c>
      <c r="AU95" s="217" t="s">
        <v>82</v>
      </c>
      <c r="AY95" s="19" t="s">
        <v>188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196</v>
      </c>
      <c r="BM95" s="217" t="s">
        <v>1354</v>
      </c>
    </row>
    <row r="96" s="2" customFormat="1">
      <c r="A96" s="40"/>
      <c r="B96" s="41"/>
      <c r="C96" s="42"/>
      <c r="D96" s="219" t="s">
        <v>198</v>
      </c>
      <c r="E96" s="42"/>
      <c r="F96" s="220" t="s">
        <v>199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198</v>
      </c>
      <c r="AU96" s="19" t="s">
        <v>82</v>
      </c>
    </row>
    <row r="97" s="13" customFormat="1">
      <c r="A97" s="13"/>
      <c r="B97" s="224"/>
      <c r="C97" s="225"/>
      <c r="D97" s="226" t="s">
        <v>200</v>
      </c>
      <c r="E97" s="227" t="s">
        <v>19</v>
      </c>
      <c r="F97" s="228" t="s">
        <v>236</v>
      </c>
      <c r="G97" s="225"/>
      <c r="H97" s="227" t="s">
        <v>19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200</v>
      </c>
      <c r="AU97" s="234" t="s">
        <v>82</v>
      </c>
      <c r="AV97" s="13" t="s">
        <v>80</v>
      </c>
      <c r="AW97" s="13" t="s">
        <v>33</v>
      </c>
      <c r="AX97" s="13" t="s">
        <v>72</v>
      </c>
      <c r="AY97" s="234" t="s">
        <v>188</v>
      </c>
    </row>
    <row r="98" s="14" customFormat="1">
      <c r="A98" s="14"/>
      <c r="B98" s="235"/>
      <c r="C98" s="236"/>
      <c r="D98" s="226" t="s">
        <v>200</v>
      </c>
      <c r="E98" s="237" t="s">
        <v>19</v>
      </c>
      <c r="F98" s="238" t="s">
        <v>552</v>
      </c>
      <c r="G98" s="236"/>
      <c r="H98" s="239">
        <v>61.582999999999998</v>
      </c>
      <c r="I98" s="240"/>
      <c r="J98" s="236"/>
      <c r="K98" s="236"/>
      <c r="L98" s="241"/>
      <c r="M98" s="242"/>
      <c r="N98" s="243"/>
      <c r="O98" s="243"/>
      <c r="P98" s="243"/>
      <c r="Q98" s="243"/>
      <c r="R98" s="243"/>
      <c r="S98" s="243"/>
      <c r="T98" s="24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5" t="s">
        <v>200</v>
      </c>
      <c r="AU98" s="245" t="s">
        <v>82</v>
      </c>
      <c r="AV98" s="14" t="s">
        <v>82</v>
      </c>
      <c r="AW98" s="14" t="s">
        <v>33</v>
      </c>
      <c r="AX98" s="14" t="s">
        <v>72</v>
      </c>
      <c r="AY98" s="245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204</v>
      </c>
      <c r="G99" s="236"/>
      <c r="H99" s="239">
        <v>-10.23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4" customFormat="1">
      <c r="A100" s="14"/>
      <c r="B100" s="235"/>
      <c r="C100" s="236"/>
      <c r="D100" s="226" t="s">
        <v>200</v>
      </c>
      <c r="E100" s="237" t="s">
        <v>19</v>
      </c>
      <c r="F100" s="238" t="s">
        <v>553</v>
      </c>
      <c r="G100" s="236"/>
      <c r="H100" s="239">
        <v>4.1340000000000003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200</v>
      </c>
      <c r="AU100" s="245" t="s">
        <v>82</v>
      </c>
      <c r="AV100" s="14" t="s">
        <v>82</v>
      </c>
      <c r="AW100" s="14" t="s">
        <v>33</v>
      </c>
      <c r="AX100" s="14" t="s">
        <v>72</v>
      </c>
      <c r="AY100" s="245" t="s">
        <v>188</v>
      </c>
    </row>
    <row r="101" s="14" customFormat="1">
      <c r="A101" s="14"/>
      <c r="B101" s="235"/>
      <c r="C101" s="236"/>
      <c r="D101" s="226" t="s">
        <v>200</v>
      </c>
      <c r="E101" s="237" t="s">
        <v>19</v>
      </c>
      <c r="F101" s="238" t="s">
        <v>554</v>
      </c>
      <c r="G101" s="236"/>
      <c r="H101" s="239">
        <v>-0.5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200</v>
      </c>
      <c r="AU101" s="245" t="s">
        <v>82</v>
      </c>
      <c r="AV101" s="14" t="s">
        <v>82</v>
      </c>
      <c r="AW101" s="14" t="s">
        <v>33</v>
      </c>
      <c r="AX101" s="14" t="s">
        <v>72</v>
      </c>
      <c r="AY101" s="245" t="s">
        <v>188</v>
      </c>
    </row>
    <row r="102" s="14" customFormat="1">
      <c r="A102" s="14"/>
      <c r="B102" s="235"/>
      <c r="C102" s="236"/>
      <c r="D102" s="226" t="s">
        <v>200</v>
      </c>
      <c r="E102" s="237" t="s">
        <v>19</v>
      </c>
      <c r="F102" s="238" t="s">
        <v>555</v>
      </c>
      <c r="G102" s="236"/>
      <c r="H102" s="239">
        <v>5.0940000000000003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200</v>
      </c>
      <c r="AU102" s="245" t="s">
        <v>82</v>
      </c>
      <c r="AV102" s="14" t="s">
        <v>82</v>
      </c>
      <c r="AW102" s="14" t="s">
        <v>33</v>
      </c>
      <c r="AX102" s="14" t="s">
        <v>72</v>
      </c>
      <c r="AY102" s="245" t="s">
        <v>188</v>
      </c>
    </row>
    <row r="103" s="15" customFormat="1">
      <c r="A103" s="15"/>
      <c r="B103" s="246"/>
      <c r="C103" s="247"/>
      <c r="D103" s="226" t="s">
        <v>200</v>
      </c>
      <c r="E103" s="248" t="s">
        <v>19</v>
      </c>
      <c r="F103" s="249" t="s">
        <v>206</v>
      </c>
      <c r="G103" s="247"/>
      <c r="H103" s="250">
        <v>60.081000000000003</v>
      </c>
      <c r="I103" s="251"/>
      <c r="J103" s="247"/>
      <c r="K103" s="247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200</v>
      </c>
      <c r="AU103" s="256" t="s">
        <v>82</v>
      </c>
      <c r="AV103" s="15" t="s">
        <v>196</v>
      </c>
      <c r="AW103" s="15" t="s">
        <v>33</v>
      </c>
      <c r="AX103" s="15" t="s">
        <v>80</v>
      </c>
      <c r="AY103" s="256" t="s">
        <v>188</v>
      </c>
    </row>
    <row r="104" s="2" customFormat="1" ht="24.15" customHeight="1">
      <c r="A104" s="40"/>
      <c r="B104" s="41"/>
      <c r="C104" s="206" t="s">
        <v>82</v>
      </c>
      <c r="D104" s="206" t="s">
        <v>191</v>
      </c>
      <c r="E104" s="207" t="s">
        <v>207</v>
      </c>
      <c r="F104" s="208" t="s">
        <v>208</v>
      </c>
      <c r="G104" s="209" t="s">
        <v>194</v>
      </c>
      <c r="H104" s="210">
        <v>45.198</v>
      </c>
      <c r="I104" s="211"/>
      <c r="J104" s="212">
        <f>ROUND(I104*H104,2)</f>
        <v>0</v>
      </c>
      <c r="K104" s="208" t="s">
        <v>195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0.015599999999999999</v>
      </c>
      <c r="R104" s="215">
        <f>Q104*H104</f>
        <v>0.70508879999999996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196</v>
      </c>
      <c r="AT104" s="217" t="s">
        <v>191</v>
      </c>
      <c r="AU104" s="217" t="s">
        <v>82</v>
      </c>
      <c r="AY104" s="19" t="s">
        <v>188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196</v>
      </c>
      <c r="BM104" s="217" t="s">
        <v>1355</v>
      </c>
    </row>
    <row r="105" s="2" customFormat="1">
      <c r="A105" s="40"/>
      <c r="B105" s="41"/>
      <c r="C105" s="42"/>
      <c r="D105" s="219" t="s">
        <v>198</v>
      </c>
      <c r="E105" s="42"/>
      <c r="F105" s="220" t="s">
        <v>210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198</v>
      </c>
      <c r="AU105" s="19" t="s">
        <v>82</v>
      </c>
    </row>
    <row r="106" s="13" customFormat="1">
      <c r="A106" s="13"/>
      <c r="B106" s="224"/>
      <c r="C106" s="225"/>
      <c r="D106" s="226" t="s">
        <v>200</v>
      </c>
      <c r="E106" s="227" t="s">
        <v>19</v>
      </c>
      <c r="F106" s="228" t="s">
        <v>211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200</v>
      </c>
      <c r="AU106" s="234" t="s">
        <v>82</v>
      </c>
      <c r="AV106" s="13" t="s">
        <v>80</v>
      </c>
      <c r="AW106" s="13" t="s">
        <v>33</v>
      </c>
      <c r="AX106" s="13" t="s">
        <v>72</v>
      </c>
      <c r="AY106" s="234" t="s">
        <v>188</v>
      </c>
    </row>
    <row r="107" s="14" customFormat="1">
      <c r="A107" s="14"/>
      <c r="B107" s="235"/>
      <c r="C107" s="236"/>
      <c r="D107" s="226" t="s">
        <v>200</v>
      </c>
      <c r="E107" s="237" t="s">
        <v>19</v>
      </c>
      <c r="F107" s="238" t="s">
        <v>557</v>
      </c>
      <c r="G107" s="236"/>
      <c r="H107" s="239">
        <v>48.329999999999998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200</v>
      </c>
      <c r="AU107" s="245" t="s">
        <v>82</v>
      </c>
      <c r="AV107" s="14" t="s">
        <v>82</v>
      </c>
      <c r="AW107" s="14" t="s">
        <v>33</v>
      </c>
      <c r="AX107" s="14" t="s">
        <v>72</v>
      </c>
      <c r="AY107" s="245" t="s">
        <v>188</v>
      </c>
    </row>
    <row r="108" s="14" customFormat="1">
      <c r="A108" s="14"/>
      <c r="B108" s="235"/>
      <c r="C108" s="236"/>
      <c r="D108" s="226" t="s">
        <v>200</v>
      </c>
      <c r="E108" s="237" t="s">
        <v>19</v>
      </c>
      <c r="F108" s="238" t="s">
        <v>214</v>
      </c>
      <c r="G108" s="236"/>
      <c r="H108" s="239">
        <v>-3.96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200</v>
      </c>
      <c r="AU108" s="245" t="s">
        <v>82</v>
      </c>
      <c r="AV108" s="14" t="s">
        <v>82</v>
      </c>
      <c r="AW108" s="14" t="s">
        <v>33</v>
      </c>
      <c r="AX108" s="14" t="s">
        <v>72</v>
      </c>
      <c r="AY108" s="245" t="s">
        <v>188</v>
      </c>
    </row>
    <row r="109" s="14" customFormat="1">
      <c r="A109" s="14"/>
      <c r="B109" s="235"/>
      <c r="C109" s="236"/>
      <c r="D109" s="226" t="s">
        <v>200</v>
      </c>
      <c r="E109" s="237" t="s">
        <v>19</v>
      </c>
      <c r="F109" s="238" t="s">
        <v>558</v>
      </c>
      <c r="G109" s="236"/>
      <c r="H109" s="239">
        <v>0.82799999999999996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200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188</v>
      </c>
    </row>
    <row r="110" s="15" customFormat="1">
      <c r="A110" s="15"/>
      <c r="B110" s="246"/>
      <c r="C110" s="247"/>
      <c r="D110" s="226" t="s">
        <v>200</v>
      </c>
      <c r="E110" s="248" t="s">
        <v>19</v>
      </c>
      <c r="F110" s="249" t="s">
        <v>206</v>
      </c>
      <c r="G110" s="247"/>
      <c r="H110" s="250">
        <v>45.198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200</v>
      </c>
      <c r="AU110" s="256" t="s">
        <v>82</v>
      </c>
      <c r="AV110" s="15" t="s">
        <v>196</v>
      </c>
      <c r="AW110" s="15" t="s">
        <v>33</v>
      </c>
      <c r="AX110" s="15" t="s">
        <v>80</v>
      </c>
      <c r="AY110" s="256" t="s">
        <v>188</v>
      </c>
    </row>
    <row r="111" s="2" customFormat="1" ht="16.5" customHeight="1">
      <c r="A111" s="40"/>
      <c r="B111" s="41"/>
      <c r="C111" s="206" t="s">
        <v>216</v>
      </c>
      <c r="D111" s="206" t="s">
        <v>191</v>
      </c>
      <c r="E111" s="207" t="s">
        <v>217</v>
      </c>
      <c r="F111" s="208" t="s">
        <v>218</v>
      </c>
      <c r="G111" s="209" t="s">
        <v>194</v>
      </c>
      <c r="H111" s="210">
        <v>75.239000000000004</v>
      </c>
      <c r="I111" s="211"/>
      <c r="J111" s="212">
        <f>ROUND(I111*H111,2)</f>
        <v>0</v>
      </c>
      <c r="K111" s="208" t="s">
        <v>195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0.00025999999999999998</v>
      </c>
      <c r="R111" s="215">
        <f>Q111*H111</f>
        <v>0.019562139999999999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196</v>
      </c>
      <c r="AT111" s="217" t="s">
        <v>191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1356</v>
      </c>
    </row>
    <row r="112" s="2" customFormat="1">
      <c r="A112" s="40"/>
      <c r="B112" s="41"/>
      <c r="C112" s="42"/>
      <c r="D112" s="219" t="s">
        <v>198</v>
      </c>
      <c r="E112" s="42"/>
      <c r="F112" s="220" t="s">
        <v>220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198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221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560</v>
      </c>
      <c r="G114" s="236"/>
      <c r="H114" s="239">
        <v>30.041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3" customFormat="1">
      <c r="A115" s="13"/>
      <c r="B115" s="224"/>
      <c r="C115" s="225"/>
      <c r="D115" s="226" t="s">
        <v>200</v>
      </c>
      <c r="E115" s="227" t="s">
        <v>19</v>
      </c>
      <c r="F115" s="228" t="s">
        <v>223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200</v>
      </c>
      <c r="AU115" s="234" t="s">
        <v>82</v>
      </c>
      <c r="AV115" s="13" t="s">
        <v>80</v>
      </c>
      <c r="AW115" s="13" t="s">
        <v>33</v>
      </c>
      <c r="AX115" s="13" t="s">
        <v>72</v>
      </c>
      <c r="AY115" s="234" t="s">
        <v>188</v>
      </c>
    </row>
    <row r="116" s="14" customFormat="1">
      <c r="A116" s="14"/>
      <c r="B116" s="235"/>
      <c r="C116" s="236"/>
      <c r="D116" s="226" t="s">
        <v>200</v>
      </c>
      <c r="E116" s="237" t="s">
        <v>19</v>
      </c>
      <c r="F116" s="238" t="s">
        <v>561</v>
      </c>
      <c r="G116" s="236"/>
      <c r="H116" s="239">
        <v>45.198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200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188</v>
      </c>
    </row>
    <row r="117" s="15" customFormat="1">
      <c r="A117" s="15"/>
      <c r="B117" s="246"/>
      <c r="C117" s="247"/>
      <c r="D117" s="226" t="s">
        <v>200</v>
      </c>
      <c r="E117" s="248" t="s">
        <v>19</v>
      </c>
      <c r="F117" s="249" t="s">
        <v>206</v>
      </c>
      <c r="G117" s="247"/>
      <c r="H117" s="250">
        <v>75.239000000000004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200</v>
      </c>
      <c r="AU117" s="256" t="s">
        <v>82</v>
      </c>
      <c r="AV117" s="15" t="s">
        <v>196</v>
      </c>
      <c r="AW117" s="15" t="s">
        <v>33</v>
      </c>
      <c r="AX117" s="15" t="s">
        <v>80</v>
      </c>
      <c r="AY117" s="256" t="s">
        <v>188</v>
      </c>
    </row>
    <row r="118" s="2" customFormat="1" ht="16.5" customHeight="1">
      <c r="A118" s="40"/>
      <c r="B118" s="41"/>
      <c r="C118" s="206" t="s">
        <v>196</v>
      </c>
      <c r="D118" s="206" t="s">
        <v>191</v>
      </c>
      <c r="E118" s="207" t="s">
        <v>225</v>
      </c>
      <c r="F118" s="208" t="s">
        <v>226</v>
      </c>
      <c r="G118" s="209" t="s">
        <v>194</v>
      </c>
      <c r="H118" s="210">
        <v>75.239000000000004</v>
      </c>
      <c r="I118" s="211"/>
      <c r="J118" s="212">
        <f>ROUND(I118*H118,2)</f>
        <v>0</v>
      </c>
      <c r="K118" s="208" t="s">
        <v>195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0.0040000000000000001</v>
      </c>
      <c r="R118" s="215">
        <f>Q118*H118</f>
        <v>0.300956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196</v>
      </c>
      <c r="AT118" s="217" t="s">
        <v>191</v>
      </c>
      <c r="AU118" s="217" t="s">
        <v>82</v>
      </c>
      <c r="AY118" s="19" t="s">
        <v>188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196</v>
      </c>
      <c r="BM118" s="217" t="s">
        <v>1357</v>
      </c>
    </row>
    <row r="119" s="2" customFormat="1">
      <c r="A119" s="40"/>
      <c r="B119" s="41"/>
      <c r="C119" s="42"/>
      <c r="D119" s="219" t="s">
        <v>198</v>
      </c>
      <c r="E119" s="42"/>
      <c r="F119" s="220" t="s">
        <v>228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198</v>
      </c>
      <c r="AU119" s="19" t="s">
        <v>82</v>
      </c>
    </row>
    <row r="120" s="12" customFormat="1" ht="22.8" customHeight="1">
      <c r="A120" s="12"/>
      <c r="B120" s="190"/>
      <c r="C120" s="191"/>
      <c r="D120" s="192" t="s">
        <v>71</v>
      </c>
      <c r="E120" s="204" t="s">
        <v>229</v>
      </c>
      <c r="F120" s="204" t="s">
        <v>230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SUM(P121:P148)</f>
        <v>0</v>
      </c>
      <c r="Q120" s="198"/>
      <c r="R120" s="199">
        <f>SUM(R121:R148)</f>
        <v>0.010440039999999999</v>
      </c>
      <c r="S120" s="198"/>
      <c r="T120" s="200">
        <f>SUM(T121:T148)</f>
        <v>0.69230400000000003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80</v>
      </c>
      <c r="AT120" s="202" t="s">
        <v>71</v>
      </c>
      <c r="AU120" s="202" t="s">
        <v>80</v>
      </c>
      <c r="AY120" s="201" t="s">
        <v>188</v>
      </c>
      <c r="BK120" s="203">
        <f>SUM(BK121:BK148)</f>
        <v>0</v>
      </c>
    </row>
    <row r="121" s="2" customFormat="1" ht="16.5" customHeight="1">
      <c r="A121" s="40"/>
      <c r="B121" s="41"/>
      <c r="C121" s="206" t="s">
        <v>231</v>
      </c>
      <c r="D121" s="206" t="s">
        <v>191</v>
      </c>
      <c r="E121" s="207" t="s">
        <v>563</v>
      </c>
      <c r="F121" s="208" t="s">
        <v>564</v>
      </c>
      <c r="G121" s="209" t="s">
        <v>478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196</v>
      </c>
      <c r="AT121" s="217" t="s">
        <v>191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1358</v>
      </c>
    </row>
    <row r="122" s="2" customFormat="1" ht="24.15" customHeight="1">
      <c r="A122" s="40"/>
      <c r="B122" s="41"/>
      <c r="C122" s="206" t="s">
        <v>189</v>
      </c>
      <c r="D122" s="206" t="s">
        <v>191</v>
      </c>
      <c r="E122" s="207" t="s">
        <v>232</v>
      </c>
      <c r="F122" s="208" t="s">
        <v>233</v>
      </c>
      <c r="G122" s="209" t="s">
        <v>194</v>
      </c>
      <c r="H122" s="210">
        <v>60.081000000000003</v>
      </c>
      <c r="I122" s="211"/>
      <c r="J122" s="212">
        <f>ROUND(I122*H122,2)</f>
        <v>0</v>
      </c>
      <c r="K122" s="208" t="s">
        <v>749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0.0040000000000000001</v>
      </c>
      <c r="T122" s="216">
        <f>S122*H122</f>
        <v>0.24032400000000001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196</v>
      </c>
      <c r="AT122" s="217" t="s">
        <v>191</v>
      </c>
      <c r="AU122" s="217" t="s">
        <v>82</v>
      </c>
      <c r="AY122" s="19" t="s">
        <v>188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196</v>
      </c>
      <c r="BM122" s="217" t="s">
        <v>1359</v>
      </c>
    </row>
    <row r="123" s="2" customFormat="1">
      <c r="A123" s="40"/>
      <c r="B123" s="41"/>
      <c r="C123" s="42"/>
      <c r="D123" s="219" t="s">
        <v>198</v>
      </c>
      <c r="E123" s="42"/>
      <c r="F123" s="220" t="s">
        <v>751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198</v>
      </c>
      <c r="AU123" s="19" t="s">
        <v>82</v>
      </c>
    </row>
    <row r="124" s="13" customFormat="1">
      <c r="A124" s="13"/>
      <c r="B124" s="224"/>
      <c r="C124" s="225"/>
      <c r="D124" s="226" t="s">
        <v>200</v>
      </c>
      <c r="E124" s="227" t="s">
        <v>19</v>
      </c>
      <c r="F124" s="228" t="s">
        <v>236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200</v>
      </c>
      <c r="AU124" s="234" t="s">
        <v>82</v>
      </c>
      <c r="AV124" s="13" t="s">
        <v>80</v>
      </c>
      <c r="AW124" s="13" t="s">
        <v>33</v>
      </c>
      <c r="AX124" s="13" t="s">
        <v>72</v>
      </c>
      <c r="AY124" s="234" t="s">
        <v>188</v>
      </c>
    </row>
    <row r="125" s="14" customFormat="1">
      <c r="A125" s="14"/>
      <c r="B125" s="235"/>
      <c r="C125" s="236"/>
      <c r="D125" s="226" t="s">
        <v>200</v>
      </c>
      <c r="E125" s="237" t="s">
        <v>19</v>
      </c>
      <c r="F125" s="238" t="s">
        <v>552</v>
      </c>
      <c r="G125" s="236"/>
      <c r="H125" s="239">
        <v>61.582999999999998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200</v>
      </c>
      <c r="AU125" s="245" t="s">
        <v>82</v>
      </c>
      <c r="AV125" s="14" t="s">
        <v>82</v>
      </c>
      <c r="AW125" s="14" t="s">
        <v>33</v>
      </c>
      <c r="AX125" s="14" t="s">
        <v>72</v>
      </c>
      <c r="AY125" s="245" t="s">
        <v>188</v>
      </c>
    </row>
    <row r="126" s="14" customFormat="1">
      <c r="A126" s="14"/>
      <c r="B126" s="235"/>
      <c r="C126" s="236"/>
      <c r="D126" s="226" t="s">
        <v>200</v>
      </c>
      <c r="E126" s="237" t="s">
        <v>19</v>
      </c>
      <c r="F126" s="238" t="s">
        <v>204</v>
      </c>
      <c r="G126" s="236"/>
      <c r="H126" s="239">
        <v>-10.23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200</v>
      </c>
      <c r="AU126" s="245" t="s">
        <v>82</v>
      </c>
      <c r="AV126" s="14" t="s">
        <v>82</v>
      </c>
      <c r="AW126" s="14" t="s">
        <v>33</v>
      </c>
      <c r="AX126" s="14" t="s">
        <v>72</v>
      </c>
      <c r="AY126" s="245" t="s">
        <v>188</v>
      </c>
    </row>
    <row r="127" s="14" customFormat="1">
      <c r="A127" s="14"/>
      <c r="B127" s="235"/>
      <c r="C127" s="236"/>
      <c r="D127" s="226" t="s">
        <v>200</v>
      </c>
      <c r="E127" s="237" t="s">
        <v>19</v>
      </c>
      <c r="F127" s="238" t="s">
        <v>553</v>
      </c>
      <c r="G127" s="236"/>
      <c r="H127" s="239">
        <v>4.1340000000000003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200</v>
      </c>
      <c r="AU127" s="245" t="s">
        <v>82</v>
      </c>
      <c r="AV127" s="14" t="s">
        <v>82</v>
      </c>
      <c r="AW127" s="14" t="s">
        <v>33</v>
      </c>
      <c r="AX127" s="14" t="s">
        <v>72</v>
      </c>
      <c r="AY127" s="245" t="s">
        <v>188</v>
      </c>
    </row>
    <row r="128" s="14" customFormat="1">
      <c r="A128" s="14"/>
      <c r="B128" s="235"/>
      <c r="C128" s="236"/>
      <c r="D128" s="226" t="s">
        <v>200</v>
      </c>
      <c r="E128" s="237" t="s">
        <v>19</v>
      </c>
      <c r="F128" s="238" t="s">
        <v>554</v>
      </c>
      <c r="G128" s="236"/>
      <c r="H128" s="239">
        <v>-0.5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200</v>
      </c>
      <c r="AU128" s="245" t="s">
        <v>82</v>
      </c>
      <c r="AV128" s="14" t="s">
        <v>82</v>
      </c>
      <c r="AW128" s="14" t="s">
        <v>33</v>
      </c>
      <c r="AX128" s="14" t="s">
        <v>72</v>
      </c>
      <c r="AY128" s="245" t="s">
        <v>188</v>
      </c>
    </row>
    <row r="129" s="14" customFormat="1">
      <c r="A129" s="14"/>
      <c r="B129" s="235"/>
      <c r="C129" s="236"/>
      <c r="D129" s="226" t="s">
        <v>200</v>
      </c>
      <c r="E129" s="237" t="s">
        <v>19</v>
      </c>
      <c r="F129" s="238" t="s">
        <v>555</v>
      </c>
      <c r="G129" s="236"/>
      <c r="H129" s="239">
        <v>5.0940000000000003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200</v>
      </c>
      <c r="AU129" s="245" t="s">
        <v>82</v>
      </c>
      <c r="AV129" s="14" t="s">
        <v>82</v>
      </c>
      <c r="AW129" s="14" t="s">
        <v>33</v>
      </c>
      <c r="AX129" s="14" t="s">
        <v>72</v>
      </c>
      <c r="AY129" s="245" t="s">
        <v>188</v>
      </c>
    </row>
    <row r="130" s="15" customFormat="1">
      <c r="A130" s="15"/>
      <c r="B130" s="246"/>
      <c r="C130" s="247"/>
      <c r="D130" s="226" t="s">
        <v>200</v>
      </c>
      <c r="E130" s="248" t="s">
        <v>19</v>
      </c>
      <c r="F130" s="249" t="s">
        <v>206</v>
      </c>
      <c r="G130" s="247"/>
      <c r="H130" s="250">
        <v>60.081000000000003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200</v>
      </c>
      <c r="AU130" s="256" t="s">
        <v>82</v>
      </c>
      <c r="AV130" s="15" t="s">
        <v>196</v>
      </c>
      <c r="AW130" s="15" t="s">
        <v>33</v>
      </c>
      <c r="AX130" s="15" t="s">
        <v>80</v>
      </c>
      <c r="AY130" s="256" t="s">
        <v>188</v>
      </c>
    </row>
    <row r="131" s="2" customFormat="1" ht="24.15" customHeight="1">
      <c r="A131" s="40"/>
      <c r="B131" s="41"/>
      <c r="C131" s="206" t="s">
        <v>241</v>
      </c>
      <c r="D131" s="206" t="s">
        <v>191</v>
      </c>
      <c r="E131" s="207" t="s">
        <v>237</v>
      </c>
      <c r="F131" s="208" t="s">
        <v>238</v>
      </c>
      <c r="G131" s="209" t="s">
        <v>194</v>
      </c>
      <c r="H131" s="210">
        <v>45.198</v>
      </c>
      <c r="I131" s="211"/>
      <c r="J131" s="212">
        <f>ROUND(I131*H131,2)</f>
        <v>0</v>
      </c>
      <c r="K131" s="208" t="s">
        <v>749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0.01</v>
      </c>
      <c r="T131" s="216">
        <f>S131*H131</f>
        <v>0.45197999999999999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1360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753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3" customFormat="1">
      <c r="A133" s="13"/>
      <c r="B133" s="224"/>
      <c r="C133" s="225"/>
      <c r="D133" s="226" t="s">
        <v>200</v>
      </c>
      <c r="E133" s="227" t="s">
        <v>19</v>
      </c>
      <c r="F133" s="228" t="s">
        <v>211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200</v>
      </c>
      <c r="AU133" s="234" t="s">
        <v>82</v>
      </c>
      <c r="AV133" s="13" t="s">
        <v>80</v>
      </c>
      <c r="AW133" s="13" t="s">
        <v>33</v>
      </c>
      <c r="AX133" s="13" t="s">
        <v>72</v>
      </c>
      <c r="AY133" s="234" t="s">
        <v>188</v>
      </c>
    </row>
    <row r="134" s="14" customFormat="1">
      <c r="A134" s="14"/>
      <c r="B134" s="235"/>
      <c r="C134" s="236"/>
      <c r="D134" s="226" t="s">
        <v>200</v>
      </c>
      <c r="E134" s="237" t="s">
        <v>19</v>
      </c>
      <c r="F134" s="238" t="s">
        <v>557</v>
      </c>
      <c r="G134" s="236"/>
      <c r="H134" s="239">
        <v>48.329999999999998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200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188</v>
      </c>
    </row>
    <row r="135" s="14" customFormat="1">
      <c r="A135" s="14"/>
      <c r="B135" s="235"/>
      <c r="C135" s="236"/>
      <c r="D135" s="226" t="s">
        <v>200</v>
      </c>
      <c r="E135" s="237" t="s">
        <v>19</v>
      </c>
      <c r="F135" s="238" t="s">
        <v>214</v>
      </c>
      <c r="G135" s="236"/>
      <c r="H135" s="239">
        <v>-3.96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200</v>
      </c>
      <c r="AU135" s="245" t="s">
        <v>82</v>
      </c>
      <c r="AV135" s="14" t="s">
        <v>82</v>
      </c>
      <c r="AW135" s="14" t="s">
        <v>33</v>
      </c>
      <c r="AX135" s="14" t="s">
        <v>72</v>
      </c>
      <c r="AY135" s="245" t="s">
        <v>188</v>
      </c>
    </row>
    <row r="136" s="14" customFormat="1">
      <c r="A136" s="14"/>
      <c r="B136" s="235"/>
      <c r="C136" s="236"/>
      <c r="D136" s="226" t="s">
        <v>200</v>
      </c>
      <c r="E136" s="237" t="s">
        <v>19</v>
      </c>
      <c r="F136" s="238" t="s">
        <v>558</v>
      </c>
      <c r="G136" s="236"/>
      <c r="H136" s="239">
        <v>0.82799999999999996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200</v>
      </c>
      <c r="AU136" s="245" t="s">
        <v>82</v>
      </c>
      <c r="AV136" s="14" t="s">
        <v>82</v>
      </c>
      <c r="AW136" s="14" t="s">
        <v>33</v>
      </c>
      <c r="AX136" s="14" t="s">
        <v>72</v>
      </c>
      <c r="AY136" s="245" t="s">
        <v>188</v>
      </c>
    </row>
    <row r="137" s="15" customFormat="1">
      <c r="A137" s="15"/>
      <c r="B137" s="246"/>
      <c r="C137" s="247"/>
      <c r="D137" s="226" t="s">
        <v>200</v>
      </c>
      <c r="E137" s="248" t="s">
        <v>19</v>
      </c>
      <c r="F137" s="249" t="s">
        <v>206</v>
      </c>
      <c r="G137" s="247"/>
      <c r="H137" s="250">
        <v>45.198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200</v>
      </c>
      <c r="AU137" s="256" t="s">
        <v>82</v>
      </c>
      <c r="AV137" s="15" t="s">
        <v>196</v>
      </c>
      <c r="AW137" s="15" t="s">
        <v>33</v>
      </c>
      <c r="AX137" s="15" t="s">
        <v>80</v>
      </c>
      <c r="AY137" s="256" t="s">
        <v>188</v>
      </c>
    </row>
    <row r="138" s="2" customFormat="1" ht="21.75" customHeight="1">
      <c r="A138" s="40"/>
      <c r="B138" s="41"/>
      <c r="C138" s="206" t="s">
        <v>250</v>
      </c>
      <c r="D138" s="206" t="s">
        <v>191</v>
      </c>
      <c r="E138" s="207" t="s">
        <v>568</v>
      </c>
      <c r="F138" s="208" t="s">
        <v>569</v>
      </c>
      <c r="G138" s="209" t="s">
        <v>296</v>
      </c>
      <c r="H138" s="210">
        <v>1</v>
      </c>
      <c r="I138" s="211"/>
      <c r="J138" s="212">
        <f>ROUND(I138*H138,2)</f>
        <v>0</v>
      </c>
      <c r="K138" s="208" t="s">
        <v>19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196</v>
      </c>
      <c r="AT138" s="217" t="s">
        <v>191</v>
      </c>
      <c r="AU138" s="217" t="s">
        <v>82</v>
      </c>
      <c r="AY138" s="19" t="s">
        <v>188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196</v>
      </c>
      <c r="BM138" s="217" t="s">
        <v>1361</v>
      </c>
    </row>
    <row r="139" s="2" customFormat="1">
      <c r="A139" s="40"/>
      <c r="B139" s="41"/>
      <c r="C139" s="42"/>
      <c r="D139" s="226" t="s">
        <v>571</v>
      </c>
      <c r="E139" s="42"/>
      <c r="F139" s="273" t="s">
        <v>572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571</v>
      </c>
      <c r="AU139" s="19" t="s">
        <v>82</v>
      </c>
    </row>
    <row r="140" s="2" customFormat="1" ht="24.15" customHeight="1">
      <c r="A140" s="40"/>
      <c r="B140" s="41"/>
      <c r="C140" s="206" t="s">
        <v>229</v>
      </c>
      <c r="D140" s="206" t="s">
        <v>191</v>
      </c>
      <c r="E140" s="207" t="s">
        <v>242</v>
      </c>
      <c r="F140" s="208" t="s">
        <v>243</v>
      </c>
      <c r="G140" s="209" t="s">
        <v>194</v>
      </c>
      <c r="H140" s="210">
        <v>61.411999999999999</v>
      </c>
      <c r="I140" s="211"/>
      <c r="J140" s="212">
        <f>ROUND(I140*H140,2)</f>
        <v>0</v>
      </c>
      <c r="K140" s="208" t="s">
        <v>749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0.00012999999999999999</v>
      </c>
      <c r="R140" s="215">
        <f>Q140*H140</f>
        <v>0.0079835599999999989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196</v>
      </c>
      <c r="AT140" s="217" t="s">
        <v>191</v>
      </c>
      <c r="AU140" s="217" t="s">
        <v>82</v>
      </c>
      <c r="AY140" s="19" t="s">
        <v>188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196</v>
      </c>
      <c r="BM140" s="217" t="s">
        <v>1362</v>
      </c>
    </row>
    <row r="141" s="2" customFormat="1">
      <c r="A141" s="40"/>
      <c r="B141" s="41"/>
      <c r="C141" s="42"/>
      <c r="D141" s="219" t="s">
        <v>198</v>
      </c>
      <c r="E141" s="42"/>
      <c r="F141" s="220" t="s">
        <v>756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198</v>
      </c>
      <c r="AU141" s="19" t="s">
        <v>82</v>
      </c>
    </row>
    <row r="142" s="14" customFormat="1">
      <c r="A142" s="14"/>
      <c r="B142" s="235"/>
      <c r="C142" s="236"/>
      <c r="D142" s="226" t="s">
        <v>200</v>
      </c>
      <c r="E142" s="237" t="s">
        <v>19</v>
      </c>
      <c r="F142" s="238" t="s">
        <v>574</v>
      </c>
      <c r="G142" s="236"/>
      <c r="H142" s="239">
        <v>59.189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200</v>
      </c>
      <c r="AU142" s="245" t="s">
        <v>82</v>
      </c>
      <c r="AV142" s="14" t="s">
        <v>82</v>
      </c>
      <c r="AW142" s="14" t="s">
        <v>33</v>
      </c>
      <c r="AX142" s="14" t="s">
        <v>72</v>
      </c>
      <c r="AY142" s="245" t="s">
        <v>188</v>
      </c>
    </row>
    <row r="143" s="14" customFormat="1">
      <c r="A143" s="14"/>
      <c r="B143" s="235"/>
      <c r="C143" s="236"/>
      <c r="D143" s="226" t="s">
        <v>200</v>
      </c>
      <c r="E143" s="237" t="s">
        <v>19</v>
      </c>
      <c r="F143" s="238" t="s">
        <v>575</v>
      </c>
      <c r="G143" s="236"/>
      <c r="H143" s="239">
        <v>2.0880000000000001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200</v>
      </c>
      <c r="AU143" s="245" t="s">
        <v>82</v>
      </c>
      <c r="AV143" s="14" t="s">
        <v>82</v>
      </c>
      <c r="AW143" s="14" t="s">
        <v>33</v>
      </c>
      <c r="AX143" s="14" t="s">
        <v>72</v>
      </c>
      <c r="AY143" s="245" t="s">
        <v>188</v>
      </c>
    </row>
    <row r="144" s="14" customFormat="1">
      <c r="A144" s="14"/>
      <c r="B144" s="235"/>
      <c r="C144" s="236"/>
      <c r="D144" s="226" t="s">
        <v>200</v>
      </c>
      <c r="E144" s="237" t="s">
        <v>19</v>
      </c>
      <c r="F144" s="238" t="s">
        <v>576</v>
      </c>
      <c r="G144" s="236"/>
      <c r="H144" s="239">
        <v>0.13500000000000001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200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188</v>
      </c>
    </row>
    <row r="145" s="15" customFormat="1">
      <c r="A145" s="15"/>
      <c r="B145" s="246"/>
      <c r="C145" s="247"/>
      <c r="D145" s="226" t="s">
        <v>200</v>
      </c>
      <c r="E145" s="248" t="s">
        <v>19</v>
      </c>
      <c r="F145" s="249" t="s">
        <v>206</v>
      </c>
      <c r="G145" s="247"/>
      <c r="H145" s="250">
        <v>61.411999999999999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200</v>
      </c>
      <c r="AU145" s="256" t="s">
        <v>82</v>
      </c>
      <c r="AV145" s="15" t="s">
        <v>196</v>
      </c>
      <c r="AW145" s="15" t="s">
        <v>33</v>
      </c>
      <c r="AX145" s="15" t="s">
        <v>80</v>
      </c>
      <c r="AY145" s="256" t="s">
        <v>188</v>
      </c>
    </row>
    <row r="146" s="2" customFormat="1" ht="24.15" customHeight="1">
      <c r="A146" s="40"/>
      <c r="B146" s="41"/>
      <c r="C146" s="206" t="s">
        <v>107</v>
      </c>
      <c r="D146" s="206" t="s">
        <v>191</v>
      </c>
      <c r="E146" s="207" t="s">
        <v>251</v>
      </c>
      <c r="F146" s="208" t="s">
        <v>252</v>
      </c>
      <c r="G146" s="209" t="s">
        <v>194</v>
      </c>
      <c r="H146" s="210">
        <v>61.411999999999999</v>
      </c>
      <c r="I146" s="211"/>
      <c r="J146" s="212">
        <f>ROUND(I146*H146,2)</f>
        <v>0</v>
      </c>
      <c r="K146" s="208" t="s">
        <v>749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4.0000000000000003E-05</v>
      </c>
      <c r="R146" s="215">
        <f>Q146*H146</f>
        <v>0.00245648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196</v>
      </c>
      <c r="AT146" s="217" t="s">
        <v>191</v>
      </c>
      <c r="AU146" s="217" t="s">
        <v>82</v>
      </c>
      <c r="AY146" s="19" t="s">
        <v>188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196</v>
      </c>
      <c r="BM146" s="217" t="s">
        <v>1363</v>
      </c>
    </row>
    <row r="147" s="2" customFormat="1">
      <c r="A147" s="40"/>
      <c r="B147" s="41"/>
      <c r="C147" s="42"/>
      <c r="D147" s="219" t="s">
        <v>198</v>
      </c>
      <c r="E147" s="42"/>
      <c r="F147" s="220" t="s">
        <v>760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198</v>
      </c>
      <c r="AU147" s="19" t="s">
        <v>82</v>
      </c>
    </row>
    <row r="148" s="14" customFormat="1">
      <c r="A148" s="14"/>
      <c r="B148" s="235"/>
      <c r="C148" s="236"/>
      <c r="D148" s="226" t="s">
        <v>200</v>
      </c>
      <c r="E148" s="237" t="s">
        <v>19</v>
      </c>
      <c r="F148" s="238" t="s">
        <v>578</v>
      </c>
      <c r="G148" s="236"/>
      <c r="H148" s="239">
        <v>61.411999999999999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200</v>
      </c>
      <c r="AU148" s="245" t="s">
        <v>82</v>
      </c>
      <c r="AV148" s="14" t="s">
        <v>82</v>
      </c>
      <c r="AW148" s="14" t="s">
        <v>33</v>
      </c>
      <c r="AX148" s="14" t="s">
        <v>80</v>
      </c>
      <c r="AY148" s="245" t="s">
        <v>188</v>
      </c>
    </row>
    <row r="149" s="12" customFormat="1" ht="22.8" customHeight="1">
      <c r="A149" s="12"/>
      <c r="B149" s="190"/>
      <c r="C149" s="191"/>
      <c r="D149" s="192" t="s">
        <v>71</v>
      </c>
      <c r="E149" s="204" t="s">
        <v>256</v>
      </c>
      <c r="F149" s="204" t="s">
        <v>257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SUM(P150:P160)</f>
        <v>0</v>
      </c>
      <c r="Q149" s="198"/>
      <c r="R149" s="199">
        <f>SUM(R150:R160)</f>
        <v>0</v>
      </c>
      <c r="S149" s="198"/>
      <c r="T149" s="200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80</v>
      </c>
      <c r="AT149" s="202" t="s">
        <v>71</v>
      </c>
      <c r="AU149" s="202" t="s">
        <v>80</v>
      </c>
      <c r="AY149" s="201" t="s">
        <v>188</v>
      </c>
      <c r="BK149" s="203">
        <f>SUM(BK150:BK160)</f>
        <v>0</v>
      </c>
    </row>
    <row r="150" s="2" customFormat="1" ht="16.5" customHeight="1">
      <c r="A150" s="40"/>
      <c r="B150" s="41"/>
      <c r="C150" s="206" t="s">
        <v>110</v>
      </c>
      <c r="D150" s="206" t="s">
        <v>191</v>
      </c>
      <c r="E150" s="207" t="s">
        <v>258</v>
      </c>
      <c r="F150" s="208" t="s">
        <v>259</v>
      </c>
      <c r="G150" s="209" t="s">
        <v>260</v>
      </c>
      <c r="H150" s="210">
        <v>0.89800000000000002</v>
      </c>
      <c r="I150" s="211"/>
      <c r="J150" s="212">
        <f>ROUND(I150*H150,2)</f>
        <v>0</v>
      </c>
      <c r="K150" s="208" t="s">
        <v>749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196</v>
      </c>
      <c r="AT150" s="217" t="s">
        <v>191</v>
      </c>
      <c r="AU150" s="217" t="s">
        <v>82</v>
      </c>
      <c r="AY150" s="19" t="s">
        <v>188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196</v>
      </c>
      <c r="BM150" s="217" t="s">
        <v>1364</v>
      </c>
    </row>
    <row r="151" s="2" customFormat="1">
      <c r="A151" s="40"/>
      <c r="B151" s="41"/>
      <c r="C151" s="42"/>
      <c r="D151" s="219" t="s">
        <v>198</v>
      </c>
      <c r="E151" s="42"/>
      <c r="F151" s="220" t="s">
        <v>763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198</v>
      </c>
      <c r="AU151" s="19" t="s">
        <v>82</v>
      </c>
    </row>
    <row r="152" s="2" customFormat="1" ht="24.15" customHeight="1">
      <c r="A152" s="40"/>
      <c r="B152" s="41"/>
      <c r="C152" s="206" t="s">
        <v>113</v>
      </c>
      <c r="D152" s="206" t="s">
        <v>191</v>
      </c>
      <c r="E152" s="207" t="s">
        <v>263</v>
      </c>
      <c r="F152" s="208" t="s">
        <v>264</v>
      </c>
      <c r="G152" s="209" t="s">
        <v>260</v>
      </c>
      <c r="H152" s="210">
        <v>0.89800000000000002</v>
      </c>
      <c r="I152" s="211"/>
      <c r="J152" s="212">
        <f>ROUND(I152*H152,2)</f>
        <v>0</v>
      </c>
      <c r="K152" s="208" t="s">
        <v>749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196</v>
      </c>
      <c r="AT152" s="217" t="s">
        <v>191</v>
      </c>
      <c r="AU152" s="217" t="s">
        <v>82</v>
      </c>
      <c r="AY152" s="19" t="s">
        <v>188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196</v>
      </c>
      <c r="BM152" s="217" t="s">
        <v>1365</v>
      </c>
    </row>
    <row r="153" s="2" customFormat="1">
      <c r="A153" s="40"/>
      <c r="B153" s="41"/>
      <c r="C153" s="42"/>
      <c r="D153" s="219" t="s">
        <v>198</v>
      </c>
      <c r="E153" s="42"/>
      <c r="F153" s="220" t="s">
        <v>765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198</v>
      </c>
      <c r="AU153" s="19" t="s">
        <v>82</v>
      </c>
    </row>
    <row r="154" s="2" customFormat="1" ht="21.75" customHeight="1">
      <c r="A154" s="40"/>
      <c r="B154" s="41"/>
      <c r="C154" s="206" t="s">
        <v>116</v>
      </c>
      <c r="D154" s="206" t="s">
        <v>191</v>
      </c>
      <c r="E154" s="207" t="s">
        <v>267</v>
      </c>
      <c r="F154" s="208" t="s">
        <v>268</v>
      </c>
      <c r="G154" s="209" t="s">
        <v>260</v>
      </c>
      <c r="H154" s="210">
        <v>0.89800000000000002</v>
      </c>
      <c r="I154" s="211"/>
      <c r="J154" s="212">
        <f>ROUND(I154*H154,2)</f>
        <v>0</v>
      </c>
      <c r="K154" s="208" t="s">
        <v>749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196</v>
      </c>
      <c r="AT154" s="217" t="s">
        <v>191</v>
      </c>
      <c r="AU154" s="217" t="s">
        <v>82</v>
      </c>
      <c r="AY154" s="19" t="s">
        <v>188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196</v>
      </c>
      <c r="BM154" s="217" t="s">
        <v>1366</v>
      </c>
    </row>
    <row r="155" s="2" customFormat="1">
      <c r="A155" s="40"/>
      <c r="B155" s="41"/>
      <c r="C155" s="42"/>
      <c r="D155" s="219" t="s">
        <v>198</v>
      </c>
      <c r="E155" s="42"/>
      <c r="F155" s="220" t="s">
        <v>767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198</v>
      </c>
      <c r="AU155" s="19" t="s">
        <v>82</v>
      </c>
    </row>
    <row r="156" s="2" customFormat="1" ht="24.15" customHeight="1">
      <c r="A156" s="40"/>
      <c r="B156" s="41"/>
      <c r="C156" s="206" t="s">
        <v>119</v>
      </c>
      <c r="D156" s="206" t="s">
        <v>191</v>
      </c>
      <c r="E156" s="207" t="s">
        <v>271</v>
      </c>
      <c r="F156" s="208" t="s">
        <v>272</v>
      </c>
      <c r="G156" s="209" t="s">
        <v>260</v>
      </c>
      <c r="H156" s="210">
        <v>5.3879999999999999</v>
      </c>
      <c r="I156" s="211"/>
      <c r="J156" s="212">
        <f>ROUND(I156*H156,2)</f>
        <v>0</v>
      </c>
      <c r="K156" s="208" t="s">
        <v>749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196</v>
      </c>
      <c r="AT156" s="217" t="s">
        <v>191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196</v>
      </c>
      <c r="BM156" s="217" t="s">
        <v>1367</v>
      </c>
    </row>
    <row r="157" s="2" customFormat="1">
      <c r="A157" s="40"/>
      <c r="B157" s="41"/>
      <c r="C157" s="42"/>
      <c r="D157" s="219" t="s">
        <v>198</v>
      </c>
      <c r="E157" s="42"/>
      <c r="F157" s="220" t="s">
        <v>769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198</v>
      </c>
      <c r="AU157" s="19" t="s">
        <v>82</v>
      </c>
    </row>
    <row r="158" s="14" customFormat="1">
      <c r="A158" s="14"/>
      <c r="B158" s="235"/>
      <c r="C158" s="236"/>
      <c r="D158" s="226" t="s">
        <v>200</v>
      </c>
      <c r="E158" s="237" t="s">
        <v>19</v>
      </c>
      <c r="F158" s="238" t="s">
        <v>583</v>
      </c>
      <c r="G158" s="236"/>
      <c r="H158" s="239">
        <v>5.3879999999999999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200</v>
      </c>
      <c r="AU158" s="245" t="s">
        <v>82</v>
      </c>
      <c r="AV158" s="14" t="s">
        <v>82</v>
      </c>
      <c r="AW158" s="14" t="s">
        <v>33</v>
      </c>
      <c r="AX158" s="14" t="s">
        <v>80</v>
      </c>
      <c r="AY158" s="245" t="s">
        <v>188</v>
      </c>
    </row>
    <row r="159" s="2" customFormat="1" ht="24.15" customHeight="1">
      <c r="A159" s="40"/>
      <c r="B159" s="41"/>
      <c r="C159" s="206" t="s">
        <v>8</v>
      </c>
      <c r="D159" s="206" t="s">
        <v>191</v>
      </c>
      <c r="E159" s="207" t="s">
        <v>276</v>
      </c>
      <c r="F159" s="208" t="s">
        <v>277</v>
      </c>
      <c r="G159" s="209" t="s">
        <v>260</v>
      </c>
      <c r="H159" s="210">
        <v>0.89800000000000002</v>
      </c>
      <c r="I159" s="211"/>
      <c r="J159" s="212">
        <f>ROUND(I159*H159,2)</f>
        <v>0</v>
      </c>
      <c r="K159" s="208" t="s">
        <v>749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196</v>
      </c>
      <c r="AT159" s="217" t="s">
        <v>191</v>
      </c>
      <c r="AU159" s="217" t="s">
        <v>82</v>
      </c>
      <c r="AY159" s="19" t="s">
        <v>188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196</v>
      </c>
      <c r="BM159" s="217" t="s">
        <v>1368</v>
      </c>
    </row>
    <row r="160" s="2" customFormat="1">
      <c r="A160" s="40"/>
      <c r="B160" s="41"/>
      <c r="C160" s="42"/>
      <c r="D160" s="219" t="s">
        <v>198</v>
      </c>
      <c r="E160" s="42"/>
      <c r="F160" s="220" t="s">
        <v>772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198</v>
      </c>
      <c r="AU160" s="19" t="s">
        <v>82</v>
      </c>
    </row>
    <row r="161" s="12" customFormat="1" ht="22.8" customHeight="1">
      <c r="A161" s="12"/>
      <c r="B161" s="190"/>
      <c r="C161" s="191"/>
      <c r="D161" s="192" t="s">
        <v>71</v>
      </c>
      <c r="E161" s="204" t="s">
        <v>280</v>
      </c>
      <c r="F161" s="204" t="s">
        <v>281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SUM(P162:P163)</f>
        <v>0</v>
      </c>
      <c r="Q161" s="198"/>
      <c r="R161" s="199">
        <f>SUM(R162:R163)</f>
        <v>0</v>
      </c>
      <c r="S161" s="198"/>
      <c r="T161" s="20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80</v>
      </c>
      <c r="AT161" s="202" t="s">
        <v>71</v>
      </c>
      <c r="AU161" s="202" t="s">
        <v>80</v>
      </c>
      <c r="AY161" s="201" t="s">
        <v>188</v>
      </c>
      <c r="BK161" s="203">
        <f>SUM(BK162:BK163)</f>
        <v>0</v>
      </c>
    </row>
    <row r="162" s="2" customFormat="1" ht="33" customHeight="1">
      <c r="A162" s="40"/>
      <c r="B162" s="41"/>
      <c r="C162" s="206" t="s">
        <v>124</v>
      </c>
      <c r="D162" s="206" t="s">
        <v>191</v>
      </c>
      <c r="E162" s="207" t="s">
        <v>282</v>
      </c>
      <c r="F162" s="208" t="s">
        <v>283</v>
      </c>
      <c r="G162" s="209" t="s">
        <v>260</v>
      </c>
      <c r="H162" s="210">
        <v>1.3480000000000001</v>
      </c>
      <c r="I162" s="211"/>
      <c r="J162" s="212">
        <f>ROUND(I162*H162,2)</f>
        <v>0</v>
      </c>
      <c r="K162" s="208" t="s">
        <v>749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196</v>
      </c>
      <c r="AT162" s="217" t="s">
        <v>191</v>
      </c>
      <c r="AU162" s="217" t="s">
        <v>82</v>
      </c>
      <c r="AY162" s="19" t="s">
        <v>188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196</v>
      </c>
      <c r="BM162" s="217" t="s">
        <v>1369</v>
      </c>
    </row>
    <row r="163" s="2" customFormat="1">
      <c r="A163" s="40"/>
      <c r="B163" s="41"/>
      <c r="C163" s="42"/>
      <c r="D163" s="219" t="s">
        <v>198</v>
      </c>
      <c r="E163" s="42"/>
      <c r="F163" s="220" t="s">
        <v>774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198</v>
      </c>
      <c r="AU163" s="19" t="s">
        <v>82</v>
      </c>
    </row>
    <row r="164" s="12" customFormat="1" ht="25.92" customHeight="1">
      <c r="A164" s="12"/>
      <c r="B164" s="190"/>
      <c r="C164" s="191"/>
      <c r="D164" s="192" t="s">
        <v>71</v>
      </c>
      <c r="E164" s="193" t="s">
        <v>286</v>
      </c>
      <c r="F164" s="193" t="s">
        <v>287</v>
      </c>
      <c r="G164" s="191"/>
      <c r="H164" s="191"/>
      <c r="I164" s="194"/>
      <c r="J164" s="195">
        <f>BK164</f>
        <v>0</v>
      </c>
      <c r="K164" s="191"/>
      <c r="L164" s="196"/>
      <c r="M164" s="197"/>
      <c r="N164" s="198"/>
      <c r="O164" s="198"/>
      <c r="P164" s="199">
        <f>P165+P172+P187+P224+P249</f>
        <v>0</v>
      </c>
      <c r="Q164" s="198"/>
      <c r="R164" s="199">
        <f>R165+R172+R187+R224+R249</f>
        <v>1.9124178100000002</v>
      </c>
      <c r="S164" s="198"/>
      <c r="T164" s="200">
        <f>T165+T172+T187+T224+T249</f>
        <v>0.20575894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1" t="s">
        <v>82</v>
      </c>
      <c r="AT164" s="202" t="s">
        <v>71</v>
      </c>
      <c r="AU164" s="202" t="s">
        <v>72</v>
      </c>
      <c r="AY164" s="201" t="s">
        <v>188</v>
      </c>
      <c r="BK164" s="203">
        <f>BK165+BK172+BK187+BK224+BK249</f>
        <v>0</v>
      </c>
    </row>
    <row r="165" s="12" customFormat="1" ht="22.8" customHeight="1">
      <c r="A165" s="12"/>
      <c r="B165" s="190"/>
      <c r="C165" s="191"/>
      <c r="D165" s="192" t="s">
        <v>71</v>
      </c>
      <c r="E165" s="204" t="s">
        <v>288</v>
      </c>
      <c r="F165" s="204" t="s">
        <v>289</v>
      </c>
      <c r="G165" s="191"/>
      <c r="H165" s="191"/>
      <c r="I165" s="194"/>
      <c r="J165" s="205">
        <f>BK165</f>
        <v>0</v>
      </c>
      <c r="K165" s="191"/>
      <c r="L165" s="196"/>
      <c r="M165" s="197"/>
      <c r="N165" s="198"/>
      <c r="O165" s="198"/>
      <c r="P165" s="199">
        <f>SUM(P166:P171)</f>
        <v>0</v>
      </c>
      <c r="Q165" s="198"/>
      <c r="R165" s="199">
        <f>SUM(R166:R171)</f>
        <v>0.72210580000000002</v>
      </c>
      <c r="S165" s="198"/>
      <c r="T165" s="200">
        <f>SUM(T166:T171)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82</v>
      </c>
      <c r="AT165" s="202" t="s">
        <v>71</v>
      </c>
      <c r="AU165" s="202" t="s">
        <v>80</v>
      </c>
      <c r="AY165" s="201" t="s">
        <v>188</v>
      </c>
      <c r="BK165" s="203">
        <f>SUM(BK166:BK171)</f>
        <v>0</v>
      </c>
    </row>
    <row r="166" s="2" customFormat="1" ht="24.15" customHeight="1">
      <c r="A166" s="40"/>
      <c r="B166" s="41"/>
      <c r="C166" s="206" t="s">
        <v>127</v>
      </c>
      <c r="D166" s="206" t="s">
        <v>191</v>
      </c>
      <c r="E166" s="207" t="s">
        <v>290</v>
      </c>
      <c r="F166" s="208" t="s">
        <v>291</v>
      </c>
      <c r="G166" s="209" t="s">
        <v>194</v>
      </c>
      <c r="H166" s="210">
        <v>59.189</v>
      </c>
      <c r="I166" s="211"/>
      <c r="J166" s="212">
        <f>ROUND(I166*H166,2)</f>
        <v>0</v>
      </c>
      <c r="K166" s="208" t="s">
        <v>749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0.012200000000000001</v>
      </c>
      <c r="R166" s="215">
        <f>Q166*H166</f>
        <v>0.72210580000000002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124</v>
      </c>
      <c r="AT166" s="217" t="s">
        <v>191</v>
      </c>
      <c r="AU166" s="217" t="s">
        <v>82</v>
      </c>
      <c r="AY166" s="19" t="s">
        <v>188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124</v>
      </c>
      <c r="BM166" s="217" t="s">
        <v>1370</v>
      </c>
    </row>
    <row r="167" s="2" customFormat="1">
      <c r="A167" s="40"/>
      <c r="B167" s="41"/>
      <c r="C167" s="42"/>
      <c r="D167" s="219" t="s">
        <v>198</v>
      </c>
      <c r="E167" s="42"/>
      <c r="F167" s="220" t="s">
        <v>776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198</v>
      </c>
      <c r="AU167" s="19" t="s">
        <v>82</v>
      </c>
    </row>
    <row r="168" s="13" customFormat="1">
      <c r="A168" s="13"/>
      <c r="B168" s="224"/>
      <c r="C168" s="225"/>
      <c r="D168" s="226" t="s">
        <v>200</v>
      </c>
      <c r="E168" s="227" t="s">
        <v>19</v>
      </c>
      <c r="F168" s="228" t="s">
        <v>587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200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188</v>
      </c>
    </row>
    <row r="169" s="14" customFormat="1">
      <c r="A169" s="14"/>
      <c r="B169" s="235"/>
      <c r="C169" s="236"/>
      <c r="D169" s="226" t="s">
        <v>200</v>
      </c>
      <c r="E169" s="237" t="s">
        <v>19</v>
      </c>
      <c r="F169" s="238" t="s">
        <v>574</v>
      </c>
      <c r="G169" s="236"/>
      <c r="H169" s="239">
        <v>59.189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200</v>
      </c>
      <c r="AU169" s="245" t="s">
        <v>82</v>
      </c>
      <c r="AV169" s="14" t="s">
        <v>82</v>
      </c>
      <c r="AW169" s="14" t="s">
        <v>33</v>
      </c>
      <c r="AX169" s="14" t="s">
        <v>80</v>
      </c>
      <c r="AY169" s="245" t="s">
        <v>188</v>
      </c>
    </row>
    <row r="170" s="2" customFormat="1" ht="24.15" customHeight="1">
      <c r="A170" s="40"/>
      <c r="B170" s="41"/>
      <c r="C170" s="206" t="s">
        <v>130</v>
      </c>
      <c r="D170" s="206" t="s">
        <v>191</v>
      </c>
      <c r="E170" s="207" t="s">
        <v>305</v>
      </c>
      <c r="F170" s="208" t="s">
        <v>306</v>
      </c>
      <c r="G170" s="209" t="s">
        <v>307</v>
      </c>
      <c r="H170" s="267"/>
      <c r="I170" s="211"/>
      <c r="J170" s="212">
        <f>ROUND(I170*H170,2)</f>
        <v>0</v>
      </c>
      <c r="K170" s="208" t="s">
        <v>749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124</v>
      </c>
      <c r="AT170" s="217" t="s">
        <v>191</v>
      </c>
      <c r="AU170" s="217" t="s">
        <v>82</v>
      </c>
      <c r="AY170" s="19" t="s">
        <v>188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124</v>
      </c>
      <c r="BM170" s="217" t="s">
        <v>1371</v>
      </c>
    </row>
    <row r="171" s="2" customFormat="1">
      <c r="A171" s="40"/>
      <c r="B171" s="41"/>
      <c r="C171" s="42"/>
      <c r="D171" s="219" t="s">
        <v>198</v>
      </c>
      <c r="E171" s="42"/>
      <c r="F171" s="220" t="s">
        <v>778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198</v>
      </c>
      <c r="AU171" s="19" t="s">
        <v>82</v>
      </c>
    </row>
    <row r="172" s="12" customFormat="1" ht="22.8" customHeight="1">
      <c r="A172" s="12"/>
      <c r="B172" s="190"/>
      <c r="C172" s="191"/>
      <c r="D172" s="192" t="s">
        <v>71</v>
      </c>
      <c r="E172" s="204" t="s">
        <v>310</v>
      </c>
      <c r="F172" s="204" t="s">
        <v>311</v>
      </c>
      <c r="G172" s="191"/>
      <c r="H172" s="191"/>
      <c r="I172" s="194"/>
      <c r="J172" s="205">
        <f>BK172</f>
        <v>0</v>
      </c>
      <c r="K172" s="191"/>
      <c r="L172" s="196"/>
      <c r="M172" s="197"/>
      <c r="N172" s="198"/>
      <c r="O172" s="198"/>
      <c r="P172" s="199">
        <f>SUM(P173:P186)</f>
        <v>0</v>
      </c>
      <c r="Q172" s="198"/>
      <c r="R172" s="199">
        <f>SUM(R173:R186)</f>
        <v>0.021850000000000001</v>
      </c>
      <c r="S172" s="198"/>
      <c r="T172" s="200">
        <f>SUM(T173:T186)</f>
        <v>0.0258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1" t="s">
        <v>82</v>
      </c>
      <c r="AT172" s="202" t="s">
        <v>71</v>
      </c>
      <c r="AU172" s="202" t="s">
        <v>80</v>
      </c>
      <c r="AY172" s="201" t="s">
        <v>188</v>
      </c>
      <c r="BK172" s="203">
        <f>SUM(BK173:BK186)</f>
        <v>0</v>
      </c>
    </row>
    <row r="173" s="2" customFormat="1" ht="16.5" customHeight="1">
      <c r="A173" s="40"/>
      <c r="B173" s="41"/>
      <c r="C173" s="206" t="s">
        <v>133</v>
      </c>
      <c r="D173" s="206" t="s">
        <v>191</v>
      </c>
      <c r="E173" s="207" t="s">
        <v>312</v>
      </c>
      <c r="F173" s="208" t="s">
        <v>313</v>
      </c>
      <c r="G173" s="209" t="s">
        <v>296</v>
      </c>
      <c r="H173" s="210">
        <v>1</v>
      </c>
      <c r="I173" s="211"/>
      <c r="J173" s="212">
        <f>ROUND(I173*H173,2)</f>
        <v>0</v>
      </c>
      <c r="K173" s="208" t="s">
        <v>19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0.0018</v>
      </c>
      <c r="T173" s="216">
        <f>S173*H173</f>
        <v>0.0018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124</v>
      </c>
      <c r="AT173" s="217" t="s">
        <v>191</v>
      </c>
      <c r="AU173" s="217" t="s">
        <v>82</v>
      </c>
      <c r="AY173" s="19" t="s">
        <v>188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124</v>
      </c>
      <c r="BM173" s="217" t="s">
        <v>1372</v>
      </c>
    </row>
    <row r="174" s="2" customFormat="1" ht="24.15" customHeight="1">
      <c r="A174" s="40"/>
      <c r="B174" s="41"/>
      <c r="C174" s="206" t="s">
        <v>136</v>
      </c>
      <c r="D174" s="206" t="s">
        <v>191</v>
      </c>
      <c r="E174" s="207" t="s">
        <v>316</v>
      </c>
      <c r="F174" s="208" t="s">
        <v>317</v>
      </c>
      <c r="G174" s="209" t="s">
        <v>296</v>
      </c>
      <c r="H174" s="210">
        <v>1</v>
      </c>
      <c r="I174" s="211"/>
      <c r="J174" s="212">
        <f>ROUND(I174*H174,2)</f>
        <v>0</v>
      </c>
      <c r="K174" s="208" t="s">
        <v>749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0.024</v>
      </c>
      <c r="T174" s="216">
        <f>S174*H174</f>
        <v>0.024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124</v>
      </c>
      <c r="AT174" s="217" t="s">
        <v>191</v>
      </c>
      <c r="AU174" s="217" t="s">
        <v>82</v>
      </c>
      <c r="AY174" s="19" t="s">
        <v>188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124</v>
      </c>
      <c r="BM174" s="217" t="s">
        <v>1373</v>
      </c>
    </row>
    <row r="175" s="2" customFormat="1">
      <c r="A175" s="40"/>
      <c r="B175" s="41"/>
      <c r="C175" s="42"/>
      <c r="D175" s="219" t="s">
        <v>198</v>
      </c>
      <c r="E175" s="42"/>
      <c r="F175" s="220" t="s">
        <v>781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198</v>
      </c>
      <c r="AU175" s="19" t="s">
        <v>82</v>
      </c>
    </row>
    <row r="176" s="2" customFormat="1" ht="24.15" customHeight="1">
      <c r="A176" s="40"/>
      <c r="B176" s="41"/>
      <c r="C176" s="206" t="s">
        <v>7</v>
      </c>
      <c r="D176" s="206" t="s">
        <v>191</v>
      </c>
      <c r="E176" s="207" t="s">
        <v>591</v>
      </c>
      <c r="F176" s="208" t="s">
        <v>592</v>
      </c>
      <c r="G176" s="209" t="s">
        <v>296</v>
      </c>
      <c r="H176" s="210">
        <v>1</v>
      </c>
      <c r="I176" s="211"/>
      <c r="J176" s="212">
        <f>ROUND(I176*H176,2)</f>
        <v>0</v>
      </c>
      <c r="K176" s="208" t="s">
        <v>195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124</v>
      </c>
      <c r="AT176" s="217" t="s">
        <v>191</v>
      </c>
      <c r="AU176" s="217" t="s">
        <v>82</v>
      </c>
      <c r="AY176" s="19" t="s">
        <v>188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124</v>
      </c>
      <c r="BM176" s="217" t="s">
        <v>1374</v>
      </c>
    </row>
    <row r="177" s="2" customFormat="1">
      <c r="A177" s="40"/>
      <c r="B177" s="41"/>
      <c r="C177" s="42"/>
      <c r="D177" s="219" t="s">
        <v>198</v>
      </c>
      <c r="E177" s="42"/>
      <c r="F177" s="220" t="s">
        <v>594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198</v>
      </c>
      <c r="AU177" s="19" t="s">
        <v>82</v>
      </c>
    </row>
    <row r="178" s="2" customFormat="1" ht="16.5" customHeight="1">
      <c r="A178" s="40"/>
      <c r="B178" s="41"/>
      <c r="C178" s="257" t="s">
        <v>141</v>
      </c>
      <c r="D178" s="257" t="s">
        <v>300</v>
      </c>
      <c r="E178" s="258" t="s">
        <v>595</v>
      </c>
      <c r="F178" s="259" t="s">
        <v>596</v>
      </c>
      <c r="G178" s="260" t="s">
        <v>296</v>
      </c>
      <c r="H178" s="261">
        <v>1</v>
      </c>
      <c r="I178" s="262"/>
      <c r="J178" s="263">
        <f>ROUND(I178*H178,2)</f>
        <v>0</v>
      </c>
      <c r="K178" s="259" t="s">
        <v>195</v>
      </c>
      <c r="L178" s="264"/>
      <c r="M178" s="265" t="s">
        <v>19</v>
      </c>
      <c r="N178" s="266" t="s">
        <v>43</v>
      </c>
      <c r="O178" s="86"/>
      <c r="P178" s="215">
        <f>O178*H178</f>
        <v>0</v>
      </c>
      <c r="Q178" s="215">
        <v>0.020500000000000001</v>
      </c>
      <c r="R178" s="215">
        <f>Q178*H178</f>
        <v>0.020500000000000001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303</v>
      </c>
      <c r="AT178" s="217" t="s">
        <v>300</v>
      </c>
      <c r="AU178" s="217" t="s">
        <v>82</v>
      </c>
      <c r="AY178" s="19" t="s">
        <v>188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124</v>
      </c>
      <c r="BM178" s="217" t="s">
        <v>1375</v>
      </c>
    </row>
    <row r="179" s="2" customFormat="1" ht="16.5" customHeight="1">
      <c r="A179" s="40"/>
      <c r="B179" s="41"/>
      <c r="C179" s="206" t="s">
        <v>144</v>
      </c>
      <c r="D179" s="206" t="s">
        <v>191</v>
      </c>
      <c r="E179" s="207" t="s">
        <v>327</v>
      </c>
      <c r="F179" s="208" t="s">
        <v>328</v>
      </c>
      <c r="G179" s="209" t="s">
        <v>296</v>
      </c>
      <c r="H179" s="210">
        <v>1</v>
      </c>
      <c r="I179" s="211"/>
      <c r="J179" s="212">
        <f>ROUND(I179*H179,2)</f>
        <v>0</v>
      </c>
      <c r="K179" s="208" t="s">
        <v>749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124</v>
      </c>
      <c r="AT179" s="217" t="s">
        <v>191</v>
      </c>
      <c r="AU179" s="217" t="s">
        <v>82</v>
      </c>
      <c r="AY179" s="19" t="s">
        <v>188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124</v>
      </c>
      <c r="BM179" s="217" t="s">
        <v>1376</v>
      </c>
    </row>
    <row r="180" s="2" customFormat="1">
      <c r="A180" s="40"/>
      <c r="B180" s="41"/>
      <c r="C180" s="42"/>
      <c r="D180" s="219" t="s">
        <v>198</v>
      </c>
      <c r="E180" s="42"/>
      <c r="F180" s="220" t="s">
        <v>785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198</v>
      </c>
      <c r="AU180" s="19" t="s">
        <v>82</v>
      </c>
    </row>
    <row r="181" s="2" customFormat="1" ht="16.5" customHeight="1">
      <c r="A181" s="40"/>
      <c r="B181" s="41"/>
      <c r="C181" s="257" t="s">
        <v>147</v>
      </c>
      <c r="D181" s="257" t="s">
        <v>300</v>
      </c>
      <c r="E181" s="258" t="s">
        <v>331</v>
      </c>
      <c r="F181" s="259" t="s">
        <v>332</v>
      </c>
      <c r="G181" s="260" t="s">
        <v>296</v>
      </c>
      <c r="H181" s="261">
        <v>1</v>
      </c>
      <c r="I181" s="262"/>
      <c r="J181" s="263">
        <f>ROUND(I181*H181,2)</f>
        <v>0</v>
      </c>
      <c r="K181" s="259" t="s">
        <v>19</v>
      </c>
      <c r="L181" s="264"/>
      <c r="M181" s="265" t="s">
        <v>19</v>
      </c>
      <c r="N181" s="266" t="s">
        <v>43</v>
      </c>
      <c r="O181" s="86"/>
      <c r="P181" s="215">
        <f>O181*H181</f>
        <v>0</v>
      </c>
      <c r="Q181" s="215">
        <v>0.0011999999999999999</v>
      </c>
      <c r="R181" s="215">
        <f>Q181*H181</f>
        <v>0.0011999999999999999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303</v>
      </c>
      <c r="AT181" s="217" t="s">
        <v>300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124</v>
      </c>
      <c r="BM181" s="217" t="s">
        <v>1377</v>
      </c>
    </row>
    <row r="182" s="2" customFormat="1" ht="16.5" customHeight="1">
      <c r="A182" s="40"/>
      <c r="B182" s="41"/>
      <c r="C182" s="206" t="s">
        <v>150</v>
      </c>
      <c r="D182" s="206" t="s">
        <v>191</v>
      </c>
      <c r="E182" s="207" t="s">
        <v>334</v>
      </c>
      <c r="F182" s="208" t="s">
        <v>335</v>
      </c>
      <c r="G182" s="209" t="s">
        <v>296</v>
      </c>
      <c r="H182" s="210">
        <v>1</v>
      </c>
      <c r="I182" s="211"/>
      <c r="J182" s="212">
        <f>ROUND(I182*H182,2)</f>
        <v>0</v>
      </c>
      <c r="K182" s="208" t="s">
        <v>749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124</v>
      </c>
      <c r="AT182" s="217" t="s">
        <v>191</v>
      </c>
      <c r="AU182" s="217" t="s">
        <v>82</v>
      </c>
      <c r="AY182" s="19" t="s">
        <v>188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124</v>
      </c>
      <c r="BM182" s="217" t="s">
        <v>1378</v>
      </c>
    </row>
    <row r="183" s="2" customFormat="1">
      <c r="A183" s="40"/>
      <c r="B183" s="41"/>
      <c r="C183" s="42"/>
      <c r="D183" s="219" t="s">
        <v>198</v>
      </c>
      <c r="E183" s="42"/>
      <c r="F183" s="220" t="s">
        <v>788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198</v>
      </c>
      <c r="AU183" s="19" t="s">
        <v>82</v>
      </c>
    </row>
    <row r="184" s="2" customFormat="1" ht="16.5" customHeight="1">
      <c r="A184" s="40"/>
      <c r="B184" s="41"/>
      <c r="C184" s="257" t="s">
        <v>338</v>
      </c>
      <c r="D184" s="257" t="s">
        <v>300</v>
      </c>
      <c r="E184" s="258" t="s">
        <v>339</v>
      </c>
      <c r="F184" s="259" t="s">
        <v>340</v>
      </c>
      <c r="G184" s="260" t="s">
        <v>296</v>
      </c>
      <c r="H184" s="261">
        <v>1</v>
      </c>
      <c r="I184" s="262"/>
      <c r="J184" s="263">
        <f>ROUND(I184*H184,2)</f>
        <v>0</v>
      </c>
      <c r="K184" s="259" t="s">
        <v>749</v>
      </c>
      <c r="L184" s="264"/>
      <c r="M184" s="265" t="s">
        <v>19</v>
      </c>
      <c r="N184" s="266" t="s">
        <v>43</v>
      </c>
      <c r="O184" s="86"/>
      <c r="P184" s="215">
        <f>O184*H184</f>
        <v>0</v>
      </c>
      <c r="Q184" s="215">
        <v>0.00014999999999999999</v>
      </c>
      <c r="R184" s="215">
        <f>Q184*H184</f>
        <v>0.00014999999999999999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303</v>
      </c>
      <c r="AT184" s="217" t="s">
        <v>300</v>
      </c>
      <c r="AU184" s="217" t="s">
        <v>82</v>
      </c>
      <c r="AY184" s="19" t="s">
        <v>188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124</v>
      </c>
      <c r="BM184" s="217" t="s">
        <v>1379</v>
      </c>
    </row>
    <row r="185" s="2" customFormat="1" ht="24.15" customHeight="1">
      <c r="A185" s="40"/>
      <c r="B185" s="41"/>
      <c r="C185" s="206" t="s">
        <v>342</v>
      </c>
      <c r="D185" s="206" t="s">
        <v>191</v>
      </c>
      <c r="E185" s="207" t="s">
        <v>343</v>
      </c>
      <c r="F185" s="208" t="s">
        <v>344</v>
      </c>
      <c r="G185" s="209" t="s">
        <v>307</v>
      </c>
      <c r="H185" s="267"/>
      <c r="I185" s="211"/>
      <c r="J185" s="212">
        <f>ROUND(I185*H185,2)</f>
        <v>0</v>
      </c>
      <c r="K185" s="208" t="s">
        <v>749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124</v>
      </c>
      <c r="AT185" s="217" t="s">
        <v>191</v>
      </c>
      <c r="AU185" s="217" t="s">
        <v>82</v>
      </c>
      <c r="AY185" s="19" t="s">
        <v>188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124</v>
      </c>
      <c r="BM185" s="217" t="s">
        <v>1380</v>
      </c>
    </row>
    <row r="186" s="2" customFormat="1">
      <c r="A186" s="40"/>
      <c r="B186" s="41"/>
      <c r="C186" s="42"/>
      <c r="D186" s="219" t="s">
        <v>198</v>
      </c>
      <c r="E186" s="42"/>
      <c r="F186" s="220" t="s">
        <v>791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198</v>
      </c>
      <c r="AU186" s="19" t="s">
        <v>82</v>
      </c>
    </row>
    <row r="187" s="12" customFormat="1" ht="22.8" customHeight="1">
      <c r="A187" s="12"/>
      <c r="B187" s="190"/>
      <c r="C187" s="191"/>
      <c r="D187" s="192" t="s">
        <v>71</v>
      </c>
      <c r="E187" s="204" t="s">
        <v>347</v>
      </c>
      <c r="F187" s="204" t="s">
        <v>348</v>
      </c>
      <c r="G187" s="191"/>
      <c r="H187" s="191"/>
      <c r="I187" s="194"/>
      <c r="J187" s="205">
        <f>BK187</f>
        <v>0</v>
      </c>
      <c r="K187" s="191"/>
      <c r="L187" s="196"/>
      <c r="M187" s="197"/>
      <c r="N187" s="198"/>
      <c r="O187" s="198"/>
      <c r="P187" s="199">
        <f>SUM(P188:P223)</f>
        <v>0</v>
      </c>
      <c r="Q187" s="198"/>
      <c r="R187" s="199">
        <f>SUM(R188:R223)</f>
        <v>1.05677091</v>
      </c>
      <c r="S187" s="198"/>
      <c r="T187" s="200">
        <f>SUM(T188:T223)</f>
        <v>0.16319600000000001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1" t="s">
        <v>82</v>
      </c>
      <c r="AT187" s="202" t="s">
        <v>71</v>
      </c>
      <c r="AU187" s="202" t="s">
        <v>80</v>
      </c>
      <c r="AY187" s="201" t="s">
        <v>188</v>
      </c>
      <c r="BK187" s="203">
        <f>SUM(BK188:BK223)</f>
        <v>0</v>
      </c>
    </row>
    <row r="188" s="2" customFormat="1" ht="16.5" customHeight="1">
      <c r="A188" s="40"/>
      <c r="B188" s="41"/>
      <c r="C188" s="206" t="s">
        <v>349</v>
      </c>
      <c r="D188" s="206" t="s">
        <v>191</v>
      </c>
      <c r="E188" s="207" t="s">
        <v>350</v>
      </c>
      <c r="F188" s="208" t="s">
        <v>351</v>
      </c>
      <c r="G188" s="209" t="s">
        <v>194</v>
      </c>
      <c r="H188" s="210">
        <v>61.411999999999999</v>
      </c>
      <c r="I188" s="211"/>
      <c r="J188" s="212">
        <f>ROUND(I188*H188,2)</f>
        <v>0</v>
      </c>
      <c r="K188" s="208" t="s">
        <v>749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0.0025000000000000001</v>
      </c>
      <c r="T188" s="216">
        <f>S188*H188</f>
        <v>0.15353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124</v>
      </c>
      <c r="AT188" s="217" t="s">
        <v>191</v>
      </c>
      <c r="AU188" s="217" t="s">
        <v>82</v>
      </c>
      <c r="AY188" s="19" t="s">
        <v>188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124</v>
      </c>
      <c r="BM188" s="217" t="s">
        <v>1381</v>
      </c>
    </row>
    <row r="189" s="2" customFormat="1">
      <c r="A189" s="40"/>
      <c r="B189" s="41"/>
      <c r="C189" s="42"/>
      <c r="D189" s="219" t="s">
        <v>198</v>
      </c>
      <c r="E189" s="42"/>
      <c r="F189" s="220" t="s">
        <v>793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198</v>
      </c>
      <c r="AU189" s="19" t="s">
        <v>82</v>
      </c>
    </row>
    <row r="190" s="14" customFormat="1">
      <c r="A190" s="14"/>
      <c r="B190" s="235"/>
      <c r="C190" s="236"/>
      <c r="D190" s="226" t="s">
        <v>200</v>
      </c>
      <c r="E190" s="237" t="s">
        <v>19</v>
      </c>
      <c r="F190" s="238" t="s">
        <v>574</v>
      </c>
      <c r="G190" s="236"/>
      <c r="H190" s="239">
        <v>59.189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200</v>
      </c>
      <c r="AU190" s="245" t="s">
        <v>82</v>
      </c>
      <c r="AV190" s="14" t="s">
        <v>82</v>
      </c>
      <c r="AW190" s="14" t="s">
        <v>33</v>
      </c>
      <c r="AX190" s="14" t="s">
        <v>72</v>
      </c>
      <c r="AY190" s="245" t="s">
        <v>188</v>
      </c>
    </row>
    <row r="191" s="14" customFormat="1">
      <c r="A191" s="14"/>
      <c r="B191" s="235"/>
      <c r="C191" s="236"/>
      <c r="D191" s="226" t="s">
        <v>200</v>
      </c>
      <c r="E191" s="237" t="s">
        <v>19</v>
      </c>
      <c r="F191" s="238" t="s">
        <v>575</v>
      </c>
      <c r="G191" s="236"/>
      <c r="H191" s="239">
        <v>2.0880000000000001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200</v>
      </c>
      <c r="AU191" s="245" t="s">
        <v>82</v>
      </c>
      <c r="AV191" s="14" t="s">
        <v>82</v>
      </c>
      <c r="AW191" s="14" t="s">
        <v>33</v>
      </c>
      <c r="AX191" s="14" t="s">
        <v>72</v>
      </c>
      <c r="AY191" s="245" t="s">
        <v>188</v>
      </c>
    </row>
    <row r="192" s="14" customFormat="1">
      <c r="A192" s="14"/>
      <c r="B192" s="235"/>
      <c r="C192" s="236"/>
      <c r="D192" s="226" t="s">
        <v>200</v>
      </c>
      <c r="E192" s="237" t="s">
        <v>19</v>
      </c>
      <c r="F192" s="238" t="s">
        <v>576</v>
      </c>
      <c r="G192" s="236"/>
      <c r="H192" s="239">
        <v>0.13500000000000001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200</v>
      </c>
      <c r="AU192" s="245" t="s">
        <v>82</v>
      </c>
      <c r="AV192" s="14" t="s">
        <v>82</v>
      </c>
      <c r="AW192" s="14" t="s">
        <v>33</v>
      </c>
      <c r="AX192" s="14" t="s">
        <v>72</v>
      </c>
      <c r="AY192" s="245" t="s">
        <v>188</v>
      </c>
    </row>
    <row r="193" s="15" customFormat="1">
      <c r="A193" s="15"/>
      <c r="B193" s="246"/>
      <c r="C193" s="247"/>
      <c r="D193" s="226" t="s">
        <v>200</v>
      </c>
      <c r="E193" s="248" t="s">
        <v>19</v>
      </c>
      <c r="F193" s="249" t="s">
        <v>206</v>
      </c>
      <c r="G193" s="247"/>
      <c r="H193" s="250">
        <v>61.411999999999999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200</v>
      </c>
      <c r="AU193" s="256" t="s">
        <v>82</v>
      </c>
      <c r="AV193" s="15" t="s">
        <v>196</v>
      </c>
      <c r="AW193" s="15" t="s">
        <v>33</v>
      </c>
      <c r="AX193" s="15" t="s">
        <v>80</v>
      </c>
      <c r="AY193" s="256" t="s">
        <v>188</v>
      </c>
    </row>
    <row r="194" s="2" customFormat="1" ht="16.5" customHeight="1">
      <c r="A194" s="40"/>
      <c r="B194" s="41"/>
      <c r="C194" s="206" t="s">
        <v>354</v>
      </c>
      <c r="D194" s="206" t="s">
        <v>191</v>
      </c>
      <c r="E194" s="207" t="s">
        <v>355</v>
      </c>
      <c r="F194" s="208" t="s">
        <v>356</v>
      </c>
      <c r="G194" s="209" t="s">
        <v>357</v>
      </c>
      <c r="H194" s="210">
        <v>32.219999999999999</v>
      </c>
      <c r="I194" s="211"/>
      <c r="J194" s="212">
        <f>ROUND(I194*H194,2)</f>
        <v>0</v>
      </c>
      <c r="K194" s="208" t="s">
        <v>749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0.00029999999999999997</v>
      </c>
      <c r="T194" s="216">
        <f>S194*H194</f>
        <v>0.0096659999999999992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124</v>
      </c>
      <c r="AT194" s="217" t="s">
        <v>191</v>
      </c>
      <c r="AU194" s="217" t="s">
        <v>82</v>
      </c>
      <c r="AY194" s="19" t="s">
        <v>188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124</v>
      </c>
      <c r="BM194" s="217" t="s">
        <v>1382</v>
      </c>
    </row>
    <row r="195" s="2" customFormat="1">
      <c r="A195" s="40"/>
      <c r="B195" s="41"/>
      <c r="C195" s="42"/>
      <c r="D195" s="219" t="s">
        <v>198</v>
      </c>
      <c r="E195" s="42"/>
      <c r="F195" s="220" t="s">
        <v>796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198</v>
      </c>
      <c r="AU195" s="19" t="s">
        <v>82</v>
      </c>
    </row>
    <row r="196" s="14" customFormat="1">
      <c r="A196" s="14"/>
      <c r="B196" s="235"/>
      <c r="C196" s="236"/>
      <c r="D196" s="226" t="s">
        <v>200</v>
      </c>
      <c r="E196" s="237" t="s">
        <v>19</v>
      </c>
      <c r="F196" s="238" t="s">
        <v>605</v>
      </c>
      <c r="G196" s="236"/>
      <c r="H196" s="239">
        <v>32.219999999999999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200</v>
      </c>
      <c r="AU196" s="245" t="s">
        <v>82</v>
      </c>
      <c r="AV196" s="14" t="s">
        <v>82</v>
      </c>
      <c r="AW196" s="14" t="s">
        <v>33</v>
      </c>
      <c r="AX196" s="14" t="s">
        <v>80</v>
      </c>
      <c r="AY196" s="245" t="s">
        <v>188</v>
      </c>
    </row>
    <row r="197" s="2" customFormat="1" ht="21.75" customHeight="1">
      <c r="A197" s="40"/>
      <c r="B197" s="41"/>
      <c r="C197" s="206" t="s">
        <v>361</v>
      </c>
      <c r="D197" s="206" t="s">
        <v>191</v>
      </c>
      <c r="E197" s="207" t="s">
        <v>368</v>
      </c>
      <c r="F197" s="208" t="s">
        <v>369</v>
      </c>
      <c r="G197" s="209" t="s">
        <v>194</v>
      </c>
      <c r="H197" s="210">
        <v>61.411999999999999</v>
      </c>
      <c r="I197" s="211"/>
      <c r="J197" s="212">
        <f>ROUND(I197*H197,2)</f>
        <v>0</v>
      </c>
      <c r="K197" s="208" t="s">
        <v>749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124</v>
      </c>
      <c r="AT197" s="217" t="s">
        <v>191</v>
      </c>
      <c r="AU197" s="217" t="s">
        <v>82</v>
      </c>
      <c r="AY197" s="19" t="s">
        <v>188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124</v>
      </c>
      <c r="BM197" s="217" t="s">
        <v>1383</v>
      </c>
    </row>
    <row r="198" s="2" customFormat="1">
      <c r="A198" s="40"/>
      <c r="B198" s="41"/>
      <c r="C198" s="42"/>
      <c r="D198" s="219" t="s">
        <v>198</v>
      </c>
      <c r="E198" s="42"/>
      <c r="F198" s="220" t="s">
        <v>799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198</v>
      </c>
      <c r="AU198" s="19" t="s">
        <v>82</v>
      </c>
    </row>
    <row r="199" s="2" customFormat="1" ht="16.5" customHeight="1">
      <c r="A199" s="40"/>
      <c r="B199" s="41"/>
      <c r="C199" s="206" t="s">
        <v>367</v>
      </c>
      <c r="D199" s="206" t="s">
        <v>191</v>
      </c>
      <c r="E199" s="207" t="s">
        <v>372</v>
      </c>
      <c r="F199" s="208" t="s">
        <v>373</v>
      </c>
      <c r="G199" s="209" t="s">
        <v>194</v>
      </c>
      <c r="H199" s="210">
        <v>61.411999999999999</v>
      </c>
      <c r="I199" s="211"/>
      <c r="J199" s="212">
        <f>ROUND(I199*H199,2)</f>
        <v>0</v>
      </c>
      <c r="K199" s="208" t="s">
        <v>749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124</v>
      </c>
      <c r="AT199" s="217" t="s">
        <v>191</v>
      </c>
      <c r="AU199" s="217" t="s">
        <v>82</v>
      </c>
      <c r="AY199" s="19" t="s">
        <v>188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124</v>
      </c>
      <c r="BM199" s="217" t="s">
        <v>1384</v>
      </c>
    </row>
    <row r="200" s="2" customFormat="1">
      <c r="A200" s="40"/>
      <c r="B200" s="41"/>
      <c r="C200" s="42"/>
      <c r="D200" s="219" t="s">
        <v>198</v>
      </c>
      <c r="E200" s="42"/>
      <c r="F200" s="220" t="s">
        <v>801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198</v>
      </c>
      <c r="AU200" s="19" t="s">
        <v>82</v>
      </c>
    </row>
    <row r="201" s="2" customFormat="1" ht="16.5" customHeight="1">
      <c r="A201" s="40"/>
      <c r="B201" s="41"/>
      <c r="C201" s="206" t="s">
        <v>303</v>
      </c>
      <c r="D201" s="206" t="s">
        <v>191</v>
      </c>
      <c r="E201" s="207" t="s">
        <v>377</v>
      </c>
      <c r="F201" s="208" t="s">
        <v>378</v>
      </c>
      <c r="G201" s="209" t="s">
        <v>194</v>
      </c>
      <c r="H201" s="210">
        <v>122.824</v>
      </c>
      <c r="I201" s="211"/>
      <c r="J201" s="212">
        <f>ROUND(I201*H201,2)</f>
        <v>0</v>
      </c>
      <c r="K201" s="208" t="s">
        <v>749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3.0000000000000001E-05</v>
      </c>
      <c r="R201" s="215">
        <f>Q201*H201</f>
        <v>0.0036847199999999998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124</v>
      </c>
      <c r="AT201" s="217" t="s">
        <v>191</v>
      </c>
      <c r="AU201" s="217" t="s">
        <v>82</v>
      </c>
      <c r="AY201" s="19" t="s">
        <v>188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124</v>
      </c>
      <c r="BM201" s="217" t="s">
        <v>1385</v>
      </c>
    </row>
    <row r="202" s="2" customFormat="1">
      <c r="A202" s="40"/>
      <c r="B202" s="41"/>
      <c r="C202" s="42"/>
      <c r="D202" s="219" t="s">
        <v>198</v>
      </c>
      <c r="E202" s="42"/>
      <c r="F202" s="220" t="s">
        <v>803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198</v>
      </c>
      <c r="AU202" s="19" t="s">
        <v>82</v>
      </c>
    </row>
    <row r="203" s="13" customFormat="1">
      <c r="A203" s="13"/>
      <c r="B203" s="224"/>
      <c r="C203" s="225"/>
      <c r="D203" s="226" t="s">
        <v>200</v>
      </c>
      <c r="E203" s="227" t="s">
        <v>19</v>
      </c>
      <c r="F203" s="228" t="s">
        <v>381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200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188</v>
      </c>
    </row>
    <row r="204" s="14" customFormat="1">
      <c r="A204" s="14"/>
      <c r="B204" s="235"/>
      <c r="C204" s="236"/>
      <c r="D204" s="226" t="s">
        <v>200</v>
      </c>
      <c r="E204" s="237" t="s">
        <v>19</v>
      </c>
      <c r="F204" s="238" t="s">
        <v>578</v>
      </c>
      <c r="G204" s="236"/>
      <c r="H204" s="239">
        <v>61.411999999999999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200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188</v>
      </c>
    </row>
    <row r="205" s="13" customFormat="1">
      <c r="A205" s="13"/>
      <c r="B205" s="224"/>
      <c r="C205" s="225"/>
      <c r="D205" s="226" t="s">
        <v>200</v>
      </c>
      <c r="E205" s="227" t="s">
        <v>19</v>
      </c>
      <c r="F205" s="228" t="s">
        <v>382</v>
      </c>
      <c r="G205" s="225"/>
      <c r="H205" s="227" t="s">
        <v>19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200</v>
      </c>
      <c r="AU205" s="234" t="s">
        <v>82</v>
      </c>
      <c r="AV205" s="13" t="s">
        <v>80</v>
      </c>
      <c r="AW205" s="13" t="s">
        <v>33</v>
      </c>
      <c r="AX205" s="13" t="s">
        <v>72</v>
      </c>
      <c r="AY205" s="234" t="s">
        <v>188</v>
      </c>
    </row>
    <row r="206" s="14" customFormat="1">
      <c r="A206" s="14"/>
      <c r="B206" s="235"/>
      <c r="C206" s="236"/>
      <c r="D206" s="226" t="s">
        <v>200</v>
      </c>
      <c r="E206" s="237" t="s">
        <v>19</v>
      </c>
      <c r="F206" s="238" t="s">
        <v>578</v>
      </c>
      <c r="G206" s="236"/>
      <c r="H206" s="239">
        <v>61.411999999999999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200</v>
      </c>
      <c r="AU206" s="245" t="s">
        <v>82</v>
      </c>
      <c r="AV206" s="14" t="s">
        <v>82</v>
      </c>
      <c r="AW206" s="14" t="s">
        <v>33</v>
      </c>
      <c r="AX206" s="14" t="s">
        <v>72</v>
      </c>
      <c r="AY206" s="245" t="s">
        <v>188</v>
      </c>
    </row>
    <row r="207" s="15" customFormat="1">
      <c r="A207" s="15"/>
      <c r="B207" s="246"/>
      <c r="C207" s="247"/>
      <c r="D207" s="226" t="s">
        <v>200</v>
      </c>
      <c r="E207" s="248" t="s">
        <v>19</v>
      </c>
      <c r="F207" s="249" t="s">
        <v>206</v>
      </c>
      <c r="G207" s="247"/>
      <c r="H207" s="250">
        <v>122.824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200</v>
      </c>
      <c r="AU207" s="256" t="s">
        <v>82</v>
      </c>
      <c r="AV207" s="15" t="s">
        <v>196</v>
      </c>
      <c r="AW207" s="15" t="s">
        <v>33</v>
      </c>
      <c r="AX207" s="15" t="s">
        <v>80</v>
      </c>
      <c r="AY207" s="256" t="s">
        <v>188</v>
      </c>
    </row>
    <row r="208" s="2" customFormat="1" ht="21.75" customHeight="1">
      <c r="A208" s="40"/>
      <c r="B208" s="41"/>
      <c r="C208" s="206" t="s">
        <v>376</v>
      </c>
      <c r="D208" s="206" t="s">
        <v>191</v>
      </c>
      <c r="E208" s="207" t="s">
        <v>384</v>
      </c>
      <c r="F208" s="208" t="s">
        <v>385</v>
      </c>
      <c r="G208" s="209" t="s">
        <v>194</v>
      </c>
      <c r="H208" s="210">
        <v>61.411999999999999</v>
      </c>
      <c r="I208" s="211"/>
      <c r="J208" s="212">
        <f>ROUND(I208*H208,2)</f>
        <v>0</v>
      </c>
      <c r="K208" s="208" t="s">
        <v>749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0.012</v>
      </c>
      <c r="R208" s="215">
        <f>Q208*H208</f>
        <v>0.73694400000000004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124</v>
      </c>
      <c r="AT208" s="217" t="s">
        <v>191</v>
      </c>
      <c r="AU208" s="217" t="s">
        <v>82</v>
      </c>
      <c r="AY208" s="19" t="s">
        <v>188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124</v>
      </c>
      <c r="BM208" s="217" t="s">
        <v>1386</v>
      </c>
    </row>
    <row r="209" s="2" customFormat="1">
      <c r="A209" s="40"/>
      <c r="B209" s="41"/>
      <c r="C209" s="42"/>
      <c r="D209" s="219" t="s">
        <v>198</v>
      </c>
      <c r="E209" s="42"/>
      <c r="F209" s="220" t="s">
        <v>806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198</v>
      </c>
      <c r="AU209" s="19" t="s">
        <v>82</v>
      </c>
    </row>
    <row r="210" s="2" customFormat="1" ht="16.5" customHeight="1">
      <c r="A210" s="40"/>
      <c r="B210" s="41"/>
      <c r="C210" s="206" t="s">
        <v>383</v>
      </c>
      <c r="D210" s="206" t="s">
        <v>191</v>
      </c>
      <c r="E210" s="207" t="s">
        <v>389</v>
      </c>
      <c r="F210" s="208" t="s">
        <v>390</v>
      </c>
      <c r="G210" s="209" t="s">
        <v>194</v>
      </c>
      <c r="H210" s="210">
        <v>61.411999999999999</v>
      </c>
      <c r="I210" s="211"/>
      <c r="J210" s="212">
        <f>ROUND(I210*H210,2)</f>
        <v>0</v>
      </c>
      <c r="K210" s="208" t="s">
        <v>195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0.00029999999999999997</v>
      </c>
      <c r="R210" s="215">
        <f>Q210*H210</f>
        <v>0.018423599999999998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124</v>
      </c>
      <c r="AT210" s="217" t="s">
        <v>191</v>
      </c>
      <c r="AU210" s="217" t="s">
        <v>82</v>
      </c>
      <c r="AY210" s="19" t="s">
        <v>188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124</v>
      </c>
      <c r="BM210" s="217" t="s">
        <v>1387</v>
      </c>
    </row>
    <row r="211" s="2" customFormat="1">
      <c r="A211" s="40"/>
      <c r="B211" s="41"/>
      <c r="C211" s="42"/>
      <c r="D211" s="219" t="s">
        <v>198</v>
      </c>
      <c r="E211" s="42"/>
      <c r="F211" s="220" t="s">
        <v>392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198</v>
      </c>
      <c r="AU211" s="19" t="s">
        <v>82</v>
      </c>
    </row>
    <row r="212" s="2" customFormat="1" ht="24.15" customHeight="1">
      <c r="A212" s="40"/>
      <c r="B212" s="41"/>
      <c r="C212" s="257" t="s">
        <v>388</v>
      </c>
      <c r="D212" s="257" t="s">
        <v>300</v>
      </c>
      <c r="E212" s="258" t="s">
        <v>394</v>
      </c>
      <c r="F212" s="259" t="s">
        <v>395</v>
      </c>
      <c r="G212" s="260" t="s">
        <v>194</v>
      </c>
      <c r="H212" s="261">
        <v>67.552999999999997</v>
      </c>
      <c r="I212" s="262"/>
      <c r="J212" s="263">
        <f>ROUND(I212*H212,2)</f>
        <v>0</v>
      </c>
      <c r="K212" s="259" t="s">
        <v>195</v>
      </c>
      <c r="L212" s="264"/>
      <c r="M212" s="265" t="s">
        <v>19</v>
      </c>
      <c r="N212" s="266" t="s">
        <v>43</v>
      </c>
      <c r="O212" s="86"/>
      <c r="P212" s="215">
        <f>O212*H212</f>
        <v>0</v>
      </c>
      <c r="Q212" s="215">
        <v>0.0042900000000000004</v>
      </c>
      <c r="R212" s="215">
        <f>Q212*H212</f>
        <v>0.28980237000000003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303</v>
      </c>
      <c r="AT212" s="217" t="s">
        <v>300</v>
      </c>
      <c r="AU212" s="217" t="s">
        <v>82</v>
      </c>
      <c r="AY212" s="19" t="s">
        <v>188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124</v>
      </c>
      <c r="BM212" s="217" t="s">
        <v>1388</v>
      </c>
    </row>
    <row r="213" s="14" customFormat="1">
      <c r="A213" s="14"/>
      <c r="B213" s="235"/>
      <c r="C213" s="236"/>
      <c r="D213" s="226" t="s">
        <v>200</v>
      </c>
      <c r="E213" s="236"/>
      <c r="F213" s="238" t="s">
        <v>612</v>
      </c>
      <c r="G213" s="236"/>
      <c r="H213" s="239">
        <v>67.552999999999997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200</v>
      </c>
      <c r="AU213" s="245" t="s">
        <v>82</v>
      </c>
      <c r="AV213" s="14" t="s">
        <v>82</v>
      </c>
      <c r="AW213" s="14" t="s">
        <v>4</v>
      </c>
      <c r="AX213" s="14" t="s">
        <v>80</v>
      </c>
      <c r="AY213" s="245" t="s">
        <v>188</v>
      </c>
    </row>
    <row r="214" s="2" customFormat="1" ht="16.5" customHeight="1">
      <c r="A214" s="40"/>
      <c r="B214" s="41"/>
      <c r="C214" s="206" t="s">
        <v>393</v>
      </c>
      <c r="D214" s="206" t="s">
        <v>191</v>
      </c>
      <c r="E214" s="207" t="s">
        <v>399</v>
      </c>
      <c r="F214" s="208" t="s">
        <v>400</v>
      </c>
      <c r="G214" s="209" t="s">
        <v>357</v>
      </c>
      <c r="H214" s="210">
        <v>32.219999999999999</v>
      </c>
      <c r="I214" s="211"/>
      <c r="J214" s="212">
        <f>ROUND(I214*H214,2)</f>
        <v>0</v>
      </c>
      <c r="K214" s="208" t="s">
        <v>749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1.0000000000000001E-05</v>
      </c>
      <c r="R214" s="215">
        <f>Q214*H214</f>
        <v>0.00032220000000000003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124</v>
      </c>
      <c r="AT214" s="217" t="s">
        <v>191</v>
      </c>
      <c r="AU214" s="217" t="s">
        <v>82</v>
      </c>
      <c r="AY214" s="19" t="s">
        <v>188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124</v>
      </c>
      <c r="BM214" s="217" t="s">
        <v>1389</v>
      </c>
    </row>
    <row r="215" s="2" customFormat="1">
      <c r="A215" s="40"/>
      <c r="B215" s="41"/>
      <c r="C215" s="42"/>
      <c r="D215" s="219" t="s">
        <v>198</v>
      </c>
      <c r="E215" s="42"/>
      <c r="F215" s="220" t="s">
        <v>811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198</v>
      </c>
      <c r="AU215" s="19" t="s">
        <v>82</v>
      </c>
    </row>
    <row r="216" s="2" customFormat="1" ht="16.5" customHeight="1">
      <c r="A216" s="40"/>
      <c r="B216" s="41"/>
      <c r="C216" s="257" t="s">
        <v>398</v>
      </c>
      <c r="D216" s="257" t="s">
        <v>300</v>
      </c>
      <c r="E216" s="258" t="s">
        <v>404</v>
      </c>
      <c r="F216" s="259" t="s">
        <v>405</v>
      </c>
      <c r="G216" s="260" t="s">
        <v>357</v>
      </c>
      <c r="H216" s="261">
        <v>33.831000000000003</v>
      </c>
      <c r="I216" s="262"/>
      <c r="J216" s="263">
        <f>ROUND(I216*H216,2)</f>
        <v>0</v>
      </c>
      <c r="K216" s="259" t="s">
        <v>749</v>
      </c>
      <c r="L216" s="264"/>
      <c r="M216" s="265" t="s">
        <v>19</v>
      </c>
      <c r="N216" s="266" t="s">
        <v>43</v>
      </c>
      <c r="O216" s="86"/>
      <c r="P216" s="215">
        <f>O216*H216</f>
        <v>0</v>
      </c>
      <c r="Q216" s="215">
        <v>0.00022000000000000001</v>
      </c>
      <c r="R216" s="215">
        <f>Q216*H216</f>
        <v>0.007442820000000001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303</v>
      </c>
      <c r="AT216" s="217" t="s">
        <v>300</v>
      </c>
      <c r="AU216" s="217" t="s">
        <v>82</v>
      </c>
      <c r="AY216" s="19" t="s">
        <v>188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124</v>
      </c>
      <c r="BM216" s="217" t="s">
        <v>1390</v>
      </c>
    </row>
    <row r="217" s="14" customFormat="1">
      <c r="A217" s="14"/>
      <c r="B217" s="235"/>
      <c r="C217" s="236"/>
      <c r="D217" s="226" t="s">
        <v>200</v>
      </c>
      <c r="E217" s="236"/>
      <c r="F217" s="238" t="s">
        <v>615</v>
      </c>
      <c r="G217" s="236"/>
      <c r="H217" s="239">
        <v>33.831000000000003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200</v>
      </c>
      <c r="AU217" s="245" t="s">
        <v>82</v>
      </c>
      <c r="AV217" s="14" t="s">
        <v>82</v>
      </c>
      <c r="AW217" s="14" t="s">
        <v>4</v>
      </c>
      <c r="AX217" s="14" t="s">
        <v>80</v>
      </c>
      <c r="AY217" s="245" t="s">
        <v>188</v>
      </c>
    </row>
    <row r="218" s="2" customFormat="1" ht="16.5" customHeight="1">
      <c r="A218" s="40"/>
      <c r="B218" s="41"/>
      <c r="C218" s="206" t="s">
        <v>403</v>
      </c>
      <c r="D218" s="206" t="s">
        <v>191</v>
      </c>
      <c r="E218" s="207" t="s">
        <v>409</v>
      </c>
      <c r="F218" s="208" t="s">
        <v>410</v>
      </c>
      <c r="G218" s="209" t="s">
        <v>357</v>
      </c>
      <c r="H218" s="210">
        <v>0.90000000000000002</v>
      </c>
      <c r="I218" s="211"/>
      <c r="J218" s="212">
        <f>ROUND(I218*H218,2)</f>
        <v>0</v>
      </c>
      <c r="K218" s="208" t="s">
        <v>749</v>
      </c>
      <c r="L218" s="46"/>
      <c r="M218" s="213" t="s">
        <v>19</v>
      </c>
      <c r="N218" s="214" t="s">
        <v>43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124</v>
      </c>
      <c r="AT218" s="217" t="s">
        <v>191</v>
      </c>
      <c r="AU218" s="217" t="s">
        <v>82</v>
      </c>
      <c r="AY218" s="19" t="s">
        <v>188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80</v>
      </c>
      <c r="BK218" s="218">
        <f>ROUND(I218*H218,2)</f>
        <v>0</v>
      </c>
      <c r="BL218" s="19" t="s">
        <v>124</v>
      </c>
      <c r="BM218" s="217" t="s">
        <v>1391</v>
      </c>
    </row>
    <row r="219" s="2" customFormat="1">
      <c r="A219" s="40"/>
      <c r="B219" s="41"/>
      <c r="C219" s="42"/>
      <c r="D219" s="219" t="s">
        <v>198</v>
      </c>
      <c r="E219" s="42"/>
      <c r="F219" s="220" t="s">
        <v>815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198</v>
      </c>
      <c r="AU219" s="19" t="s">
        <v>82</v>
      </c>
    </row>
    <row r="220" s="2" customFormat="1" ht="16.5" customHeight="1">
      <c r="A220" s="40"/>
      <c r="B220" s="41"/>
      <c r="C220" s="257" t="s">
        <v>408</v>
      </c>
      <c r="D220" s="257" t="s">
        <v>300</v>
      </c>
      <c r="E220" s="258" t="s">
        <v>415</v>
      </c>
      <c r="F220" s="259" t="s">
        <v>416</v>
      </c>
      <c r="G220" s="260" t="s">
        <v>357</v>
      </c>
      <c r="H220" s="261">
        <v>0.94499999999999995</v>
      </c>
      <c r="I220" s="262"/>
      <c r="J220" s="263">
        <f>ROUND(I220*H220,2)</f>
        <v>0</v>
      </c>
      <c r="K220" s="259" t="s">
        <v>749</v>
      </c>
      <c r="L220" s="264"/>
      <c r="M220" s="265" t="s">
        <v>19</v>
      </c>
      <c r="N220" s="266" t="s">
        <v>43</v>
      </c>
      <c r="O220" s="86"/>
      <c r="P220" s="215">
        <f>O220*H220</f>
        <v>0</v>
      </c>
      <c r="Q220" s="215">
        <v>0.00016000000000000001</v>
      </c>
      <c r="R220" s="215">
        <f>Q220*H220</f>
        <v>0.00015120000000000002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303</v>
      </c>
      <c r="AT220" s="217" t="s">
        <v>300</v>
      </c>
      <c r="AU220" s="217" t="s">
        <v>82</v>
      </c>
      <c r="AY220" s="19" t="s">
        <v>188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124</v>
      </c>
      <c r="BM220" s="217" t="s">
        <v>1392</v>
      </c>
    </row>
    <row r="221" s="14" customFormat="1">
      <c r="A221" s="14"/>
      <c r="B221" s="235"/>
      <c r="C221" s="236"/>
      <c r="D221" s="226" t="s">
        <v>200</v>
      </c>
      <c r="E221" s="236"/>
      <c r="F221" s="238" t="s">
        <v>618</v>
      </c>
      <c r="G221" s="236"/>
      <c r="H221" s="239">
        <v>0.94499999999999995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200</v>
      </c>
      <c r="AU221" s="245" t="s">
        <v>82</v>
      </c>
      <c r="AV221" s="14" t="s">
        <v>82</v>
      </c>
      <c r="AW221" s="14" t="s">
        <v>4</v>
      </c>
      <c r="AX221" s="14" t="s">
        <v>80</v>
      </c>
      <c r="AY221" s="245" t="s">
        <v>188</v>
      </c>
    </row>
    <row r="222" s="2" customFormat="1" ht="24.15" customHeight="1">
      <c r="A222" s="40"/>
      <c r="B222" s="41"/>
      <c r="C222" s="206" t="s">
        <v>414</v>
      </c>
      <c r="D222" s="206" t="s">
        <v>191</v>
      </c>
      <c r="E222" s="207" t="s">
        <v>430</v>
      </c>
      <c r="F222" s="208" t="s">
        <v>431</v>
      </c>
      <c r="G222" s="209" t="s">
        <v>307</v>
      </c>
      <c r="H222" s="267"/>
      <c r="I222" s="211"/>
      <c r="J222" s="212">
        <f>ROUND(I222*H222,2)</f>
        <v>0</v>
      </c>
      <c r="K222" s="208" t="s">
        <v>749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124</v>
      </c>
      <c r="AT222" s="217" t="s">
        <v>191</v>
      </c>
      <c r="AU222" s="217" t="s">
        <v>82</v>
      </c>
      <c r="AY222" s="19" t="s">
        <v>188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124</v>
      </c>
      <c r="BM222" s="217" t="s">
        <v>1393</v>
      </c>
    </row>
    <row r="223" s="2" customFormat="1">
      <c r="A223" s="40"/>
      <c r="B223" s="41"/>
      <c r="C223" s="42"/>
      <c r="D223" s="219" t="s">
        <v>198</v>
      </c>
      <c r="E223" s="42"/>
      <c r="F223" s="220" t="s">
        <v>818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198</v>
      </c>
      <c r="AU223" s="19" t="s">
        <v>82</v>
      </c>
    </row>
    <row r="224" s="12" customFormat="1" ht="22.8" customHeight="1">
      <c r="A224" s="12"/>
      <c r="B224" s="190"/>
      <c r="C224" s="191"/>
      <c r="D224" s="192" t="s">
        <v>71</v>
      </c>
      <c r="E224" s="204" t="s">
        <v>434</v>
      </c>
      <c r="F224" s="204" t="s">
        <v>435</v>
      </c>
      <c r="G224" s="191"/>
      <c r="H224" s="191"/>
      <c r="I224" s="194"/>
      <c r="J224" s="205">
        <f>BK224</f>
        <v>0</v>
      </c>
      <c r="K224" s="191"/>
      <c r="L224" s="196"/>
      <c r="M224" s="197"/>
      <c r="N224" s="198"/>
      <c r="O224" s="198"/>
      <c r="P224" s="199">
        <f>SUM(P225:P248)</f>
        <v>0</v>
      </c>
      <c r="Q224" s="198"/>
      <c r="R224" s="199">
        <f>SUM(R225:R248)</f>
        <v>0.0003675000000000001</v>
      </c>
      <c r="S224" s="198"/>
      <c r="T224" s="200">
        <f>SUM(T225:T248)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1" t="s">
        <v>82</v>
      </c>
      <c r="AT224" s="202" t="s">
        <v>71</v>
      </c>
      <c r="AU224" s="202" t="s">
        <v>80</v>
      </c>
      <c r="AY224" s="201" t="s">
        <v>188</v>
      </c>
      <c r="BK224" s="203">
        <f>SUM(BK225:BK248)</f>
        <v>0</v>
      </c>
    </row>
    <row r="225" s="2" customFormat="1" ht="16.5" customHeight="1">
      <c r="A225" s="40"/>
      <c r="B225" s="41"/>
      <c r="C225" s="206" t="s">
        <v>419</v>
      </c>
      <c r="D225" s="206" t="s">
        <v>191</v>
      </c>
      <c r="E225" s="207" t="s">
        <v>437</v>
      </c>
      <c r="F225" s="208" t="s">
        <v>438</v>
      </c>
      <c r="G225" s="209" t="s">
        <v>194</v>
      </c>
      <c r="H225" s="210">
        <v>1.2250000000000001</v>
      </c>
      <c r="I225" s="211"/>
      <c r="J225" s="212">
        <f>ROUND(I225*H225,2)</f>
        <v>0</v>
      </c>
      <c r="K225" s="208" t="s">
        <v>749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6.0000000000000002E-05</v>
      </c>
      <c r="R225" s="215">
        <f>Q225*H225</f>
        <v>7.3500000000000011E-05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124</v>
      </c>
      <c r="AT225" s="217" t="s">
        <v>191</v>
      </c>
      <c r="AU225" s="217" t="s">
        <v>82</v>
      </c>
      <c r="AY225" s="19" t="s">
        <v>188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124</v>
      </c>
      <c r="BM225" s="217" t="s">
        <v>1394</v>
      </c>
    </row>
    <row r="226" s="2" customFormat="1">
      <c r="A226" s="40"/>
      <c r="B226" s="41"/>
      <c r="C226" s="42"/>
      <c r="D226" s="219" t="s">
        <v>198</v>
      </c>
      <c r="E226" s="42"/>
      <c r="F226" s="220" t="s">
        <v>820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198</v>
      </c>
      <c r="AU226" s="19" t="s">
        <v>82</v>
      </c>
    </row>
    <row r="227" s="13" customFormat="1">
      <c r="A227" s="13"/>
      <c r="B227" s="224"/>
      <c r="C227" s="225"/>
      <c r="D227" s="226" t="s">
        <v>200</v>
      </c>
      <c r="E227" s="227" t="s">
        <v>19</v>
      </c>
      <c r="F227" s="228" t="s">
        <v>621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200</v>
      </c>
      <c r="AU227" s="234" t="s">
        <v>82</v>
      </c>
      <c r="AV227" s="13" t="s">
        <v>80</v>
      </c>
      <c r="AW227" s="13" t="s">
        <v>33</v>
      </c>
      <c r="AX227" s="13" t="s">
        <v>72</v>
      </c>
      <c r="AY227" s="234" t="s">
        <v>188</v>
      </c>
    </row>
    <row r="228" s="14" customFormat="1">
      <c r="A228" s="14"/>
      <c r="B228" s="235"/>
      <c r="C228" s="236"/>
      <c r="D228" s="226" t="s">
        <v>200</v>
      </c>
      <c r="E228" s="237" t="s">
        <v>19</v>
      </c>
      <c r="F228" s="238" t="s">
        <v>622</v>
      </c>
      <c r="G228" s="236"/>
      <c r="H228" s="239">
        <v>1.2250000000000001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200</v>
      </c>
      <c r="AU228" s="245" t="s">
        <v>82</v>
      </c>
      <c r="AV228" s="14" t="s">
        <v>82</v>
      </c>
      <c r="AW228" s="14" t="s">
        <v>33</v>
      </c>
      <c r="AX228" s="14" t="s">
        <v>80</v>
      </c>
      <c r="AY228" s="245" t="s">
        <v>188</v>
      </c>
    </row>
    <row r="229" s="2" customFormat="1" ht="16.5" customHeight="1">
      <c r="A229" s="40"/>
      <c r="B229" s="41"/>
      <c r="C229" s="206" t="s">
        <v>424</v>
      </c>
      <c r="D229" s="206" t="s">
        <v>191</v>
      </c>
      <c r="E229" s="207" t="s">
        <v>444</v>
      </c>
      <c r="F229" s="208" t="s">
        <v>445</v>
      </c>
      <c r="G229" s="209" t="s">
        <v>194</v>
      </c>
      <c r="H229" s="210">
        <v>1.2250000000000001</v>
      </c>
      <c r="I229" s="211"/>
      <c r="J229" s="212">
        <f>ROUND(I229*H229,2)</f>
        <v>0</v>
      </c>
      <c r="K229" s="208" t="s">
        <v>749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0.00012</v>
      </c>
      <c r="R229" s="215">
        <f>Q229*H229</f>
        <v>0.00014700000000000002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124</v>
      </c>
      <c r="AT229" s="217" t="s">
        <v>191</v>
      </c>
      <c r="AU229" s="217" t="s">
        <v>82</v>
      </c>
      <c r="AY229" s="19" t="s">
        <v>188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124</v>
      </c>
      <c r="BM229" s="217" t="s">
        <v>1395</v>
      </c>
    </row>
    <row r="230" s="2" customFormat="1">
      <c r="A230" s="40"/>
      <c r="B230" s="41"/>
      <c r="C230" s="42"/>
      <c r="D230" s="219" t="s">
        <v>198</v>
      </c>
      <c r="E230" s="42"/>
      <c r="F230" s="220" t="s">
        <v>822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198</v>
      </c>
      <c r="AU230" s="19" t="s">
        <v>82</v>
      </c>
    </row>
    <row r="231" s="2" customFormat="1" ht="16.5" customHeight="1">
      <c r="A231" s="40"/>
      <c r="B231" s="41"/>
      <c r="C231" s="206" t="s">
        <v>429</v>
      </c>
      <c r="D231" s="206" t="s">
        <v>191</v>
      </c>
      <c r="E231" s="207" t="s">
        <v>449</v>
      </c>
      <c r="F231" s="208" t="s">
        <v>450</v>
      </c>
      <c r="G231" s="209" t="s">
        <v>194</v>
      </c>
      <c r="H231" s="210">
        <v>1.2250000000000001</v>
      </c>
      <c r="I231" s="211"/>
      <c r="J231" s="212">
        <f>ROUND(I231*H231,2)</f>
        <v>0</v>
      </c>
      <c r="K231" s="208" t="s">
        <v>749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0.00012</v>
      </c>
      <c r="R231" s="215">
        <f>Q231*H231</f>
        <v>0.00014700000000000002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124</v>
      </c>
      <c r="AT231" s="217" t="s">
        <v>191</v>
      </c>
      <c r="AU231" s="217" t="s">
        <v>82</v>
      </c>
      <c r="AY231" s="19" t="s">
        <v>188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124</v>
      </c>
      <c r="BM231" s="217" t="s">
        <v>1396</v>
      </c>
    </row>
    <row r="232" s="2" customFormat="1">
      <c r="A232" s="40"/>
      <c r="B232" s="41"/>
      <c r="C232" s="42"/>
      <c r="D232" s="219" t="s">
        <v>198</v>
      </c>
      <c r="E232" s="42"/>
      <c r="F232" s="220" t="s">
        <v>824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198</v>
      </c>
      <c r="AU232" s="19" t="s">
        <v>82</v>
      </c>
    </row>
    <row r="233" s="2" customFormat="1" ht="16.5" customHeight="1">
      <c r="A233" s="40"/>
      <c r="B233" s="41"/>
      <c r="C233" s="206" t="s">
        <v>436</v>
      </c>
      <c r="D233" s="206" t="s">
        <v>191</v>
      </c>
      <c r="E233" s="207" t="s">
        <v>454</v>
      </c>
      <c r="F233" s="208" t="s">
        <v>455</v>
      </c>
      <c r="G233" s="209" t="s">
        <v>194</v>
      </c>
      <c r="H233" s="210">
        <v>31.638999999999999</v>
      </c>
      <c r="I233" s="211"/>
      <c r="J233" s="212">
        <f>ROUND(I233*H233,2)</f>
        <v>0</v>
      </c>
      <c r="K233" s="208" t="s">
        <v>195</v>
      </c>
      <c r="L233" s="46"/>
      <c r="M233" s="213" t="s">
        <v>19</v>
      </c>
      <c r="N233" s="214" t="s">
        <v>43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124</v>
      </c>
      <c r="AT233" s="217" t="s">
        <v>191</v>
      </c>
      <c r="AU233" s="217" t="s">
        <v>82</v>
      </c>
      <c r="AY233" s="19" t="s">
        <v>188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124</v>
      </c>
      <c r="BM233" s="217" t="s">
        <v>1397</v>
      </c>
    </row>
    <row r="234" s="2" customFormat="1">
      <c r="A234" s="40"/>
      <c r="B234" s="41"/>
      <c r="C234" s="42"/>
      <c r="D234" s="219" t="s">
        <v>198</v>
      </c>
      <c r="E234" s="42"/>
      <c r="F234" s="220" t="s">
        <v>457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198</v>
      </c>
      <c r="AU234" s="19" t="s">
        <v>82</v>
      </c>
    </row>
    <row r="235" s="13" customFormat="1">
      <c r="A235" s="13"/>
      <c r="B235" s="224"/>
      <c r="C235" s="225"/>
      <c r="D235" s="226" t="s">
        <v>200</v>
      </c>
      <c r="E235" s="227" t="s">
        <v>19</v>
      </c>
      <c r="F235" s="228" t="s">
        <v>458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200</v>
      </c>
      <c r="AU235" s="234" t="s">
        <v>82</v>
      </c>
      <c r="AV235" s="13" t="s">
        <v>80</v>
      </c>
      <c r="AW235" s="13" t="s">
        <v>33</v>
      </c>
      <c r="AX235" s="13" t="s">
        <v>72</v>
      </c>
      <c r="AY235" s="234" t="s">
        <v>188</v>
      </c>
    </row>
    <row r="236" s="13" customFormat="1">
      <c r="A236" s="13"/>
      <c r="B236" s="224"/>
      <c r="C236" s="225"/>
      <c r="D236" s="226" t="s">
        <v>200</v>
      </c>
      <c r="E236" s="227" t="s">
        <v>19</v>
      </c>
      <c r="F236" s="228" t="s">
        <v>459</v>
      </c>
      <c r="G236" s="225"/>
      <c r="H236" s="227" t="s">
        <v>19</v>
      </c>
      <c r="I236" s="229"/>
      <c r="J236" s="225"/>
      <c r="K236" s="225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200</v>
      </c>
      <c r="AU236" s="234" t="s">
        <v>82</v>
      </c>
      <c r="AV236" s="13" t="s">
        <v>80</v>
      </c>
      <c r="AW236" s="13" t="s">
        <v>33</v>
      </c>
      <c r="AX236" s="13" t="s">
        <v>72</v>
      </c>
      <c r="AY236" s="234" t="s">
        <v>188</v>
      </c>
    </row>
    <row r="237" s="14" customFormat="1">
      <c r="A237" s="14"/>
      <c r="B237" s="235"/>
      <c r="C237" s="236"/>
      <c r="D237" s="226" t="s">
        <v>200</v>
      </c>
      <c r="E237" s="237" t="s">
        <v>19</v>
      </c>
      <c r="F237" s="238" t="s">
        <v>626</v>
      </c>
      <c r="G237" s="236"/>
      <c r="H237" s="239">
        <v>33.831000000000003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200</v>
      </c>
      <c r="AU237" s="245" t="s">
        <v>82</v>
      </c>
      <c r="AV237" s="14" t="s">
        <v>82</v>
      </c>
      <c r="AW237" s="14" t="s">
        <v>33</v>
      </c>
      <c r="AX237" s="14" t="s">
        <v>72</v>
      </c>
      <c r="AY237" s="245" t="s">
        <v>188</v>
      </c>
    </row>
    <row r="238" s="14" customFormat="1">
      <c r="A238" s="14"/>
      <c r="B238" s="235"/>
      <c r="C238" s="236"/>
      <c r="D238" s="226" t="s">
        <v>200</v>
      </c>
      <c r="E238" s="237" t="s">
        <v>19</v>
      </c>
      <c r="F238" s="238" t="s">
        <v>627</v>
      </c>
      <c r="G238" s="236"/>
      <c r="H238" s="239">
        <v>-2.7719999999999998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200</v>
      </c>
      <c r="AU238" s="245" t="s">
        <v>82</v>
      </c>
      <c r="AV238" s="14" t="s">
        <v>82</v>
      </c>
      <c r="AW238" s="14" t="s">
        <v>33</v>
      </c>
      <c r="AX238" s="14" t="s">
        <v>72</v>
      </c>
      <c r="AY238" s="245" t="s">
        <v>188</v>
      </c>
    </row>
    <row r="239" s="14" customFormat="1">
      <c r="A239" s="14"/>
      <c r="B239" s="235"/>
      <c r="C239" s="236"/>
      <c r="D239" s="226" t="s">
        <v>200</v>
      </c>
      <c r="E239" s="237" t="s">
        <v>19</v>
      </c>
      <c r="F239" s="238" t="s">
        <v>628</v>
      </c>
      <c r="G239" s="236"/>
      <c r="H239" s="239">
        <v>0.57999999999999996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200</v>
      </c>
      <c r="AU239" s="245" t="s">
        <v>82</v>
      </c>
      <c r="AV239" s="14" t="s">
        <v>82</v>
      </c>
      <c r="AW239" s="14" t="s">
        <v>33</v>
      </c>
      <c r="AX239" s="14" t="s">
        <v>72</v>
      </c>
      <c r="AY239" s="245" t="s">
        <v>188</v>
      </c>
    </row>
    <row r="240" s="15" customFormat="1">
      <c r="A240" s="15"/>
      <c r="B240" s="246"/>
      <c r="C240" s="247"/>
      <c r="D240" s="226" t="s">
        <v>200</v>
      </c>
      <c r="E240" s="248" t="s">
        <v>19</v>
      </c>
      <c r="F240" s="249" t="s">
        <v>206</v>
      </c>
      <c r="G240" s="247"/>
      <c r="H240" s="250">
        <v>31.638999999999999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200</v>
      </c>
      <c r="AU240" s="256" t="s">
        <v>82</v>
      </c>
      <c r="AV240" s="15" t="s">
        <v>196</v>
      </c>
      <c r="AW240" s="15" t="s">
        <v>33</v>
      </c>
      <c r="AX240" s="15" t="s">
        <v>80</v>
      </c>
      <c r="AY240" s="256" t="s">
        <v>188</v>
      </c>
    </row>
    <row r="241" s="2" customFormat="1" ht="16.5" customHeight="1">
      <c r="A241" s="40"/>
      <c r="B241" s="41"/>
      <c r="C241" s="206" t="s">
        <v>443</v>
      </c>
      <c r="D241" s="206" t="s">
        <v>191</v>
      </c>
      <c r="E241" s="207" t="s">
        <v>462</v>
      </c>
      <c r="F241" s="208" t="s">
        <v>463</v>
      </c>
      <c r="G241" s="209" t="s">
        <v>194</v>
      </c>
      <c r="H241" s="210">
        <v>45.198</v>
      </c>
      <c r="I241" s="211"/>
      <c r="J241" s="212">
        <f>ROUND(I241*H241,2)</f>
        <v>0</v>
      </c>
      <c r="K241" s="208" t="s">
        <v>749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124</v>
      </c>
      <c r="AT241" s="217" t="s">
        <v>191</v>
      </c>
      <c r="AU241" s="217" t="s">
        <v>82</v>
      </c>
      <c r="AY241" s="19" t="s">
        <v>188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124</v>
      </c>
      <c r="BM241" s="217" t="s">
        <v>1398</v>
      </c>
    </row>
    <row r="242" s="2" customFormat="1">
      <c r="A242" s="40"/>
      <c r="B242" s="41"/>
      <c r="C242" s="42"/>
      <c r="D242" s="219" t="s">
        <v>198</v>
      </c>
      <c r="E242" s="42"/>
      <c r="F242" s="220" t="s">
        <v>828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198</v>
      </c>
      <c r="AU242" s="19" t="s">
        <v>82</v>
      </c>
    </row>
    <row r="243" s="13" customFormat="1">
      <c r="A243" s="13"/>
      <c r="B243" s="224"/>
      <c r="C243" s="225"/>
      <c r="D243" s="226" t="s">
        <v>200</v>
      </c>
      <c r="E243" s="227" t="s">
        <v>19</v>
      </c>
      <c r="F243" s="228" t="s">
        <v>466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200</v>
      </c>
      <c r="AU243" s="234" t="s">
        <v>82</v>
      </c>
      <c r="AV243" s="13" t="s">
        <v>80</v>
      </c>
      <c r="AW243" s="13" t="s">
        <v>33</v>
      </c>
      <c r="AX243" s="13" t="s">
        <v>72</v>
      </c>
      <c r="AY243" s="234" t="s">
        <v>188</v>
      </c>
    </row>
    <row r="244" s="14" customFormat="1">
      <c r="A244" s="14"/>
      <c r="B244" s="235"/>
      <c r="C244" s="236"/>
      <c r="D244" s="226" t="s">
        <v>200</v>
      </c>
      <c r="E244" s="237" t="s">
        <v>19</v>
      </c>
      <c r="F244" s="238" t="s">
        <v>561</v>
      </c>
      <c r="G244" s="236"/>
      <c r="H244" s="239">
        <v>45.198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200</v>
      </c>
      <c r="AU244" s="245" t="s">
        <v>82</v>
      </c>
      <c r="AV244" s="14" t="s">
        <v>82</v>
      </c>
      <c r="AW244" s="14" t="s">
        <v>33</v>
      </c>
      <c r="AX244" s="14" t="s">
        <v>80</v>
      </c>
      <c r="AY244" s="245" t="s">
        <v>188</v>
      </c>
    </row>
    <row r="245" s="2" customFormat="1" ht="16.5" customHeight="1">
      <c r="A245" s="40"/>
      <c r="B245" s="41"/>
      <c r="C245" s="206" t="s">
        <v>448</v>
      </c>
      <c r="D245" s="206" t="s">
        <v>191</v>
      </c>
      <c r="E245" s="207" t="s">
        <v>468</v>
      </c>
      <c r="F245" s="208" t="s">
        <v>469</v>
      </c>
      <c r="G245" s="209" t="s">
        <v>194</v>
      </c>
      <c r="H245" s="210">
        <v>45.198</v>
      </c>
      <c r="I245" s="211"/>
      <c r="J245" s="212">
        <f>ROUND(I245*H245,2)</f>
        <v>0</v>
      </c>
      <c r="K245" s="208" t="s">
        <v>19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124</v>
      </c>
      <c r="AT245" s="217" t="s">
        <v>191</v>
      </c>
      <c r="AU245" s="217" t="s">
        <v>82</v>
      </c>
      <c r="AY245" s="19" t="s">
        <v>188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80</v>
      </c>
      <c r="BK245" s="218">
        <f>ROUND(I245*H245,2)</f>
        <v>0</v>
      </c>
      <c r="BL245" s="19" t="s">
        <v>124</v>
      </c>
      <c r="BM245" s="217" t="s">
        <v>1399</v>
      </c>
    </row>
    <row r="246" s="14" customFormat="1">
      <c r="A246" s="14"/>
      <c r="B246" s="235"/>
      <c r="C246" s="236"/>
      <c r="D246" s="226" t="s">
        <v>200</v>
      </c>
      <c r="E246" s="237" t="s">
        <v>19</v>
      </c>
      <c r="F246" s="238" t="s">
        <v>561</v>
      </c>
      <c r="G246" s="236"/>
      <c r="H246" s="239">
        <v>45.198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200</v>
      </c>
      <c r="AU246" s="245" t="s">
        <v>82</v>
      </c>
      <c r="AV246" s="14" t="s">
        <v>82</v>
      </c>
      <c r="AW246" s="14" t="s">
        <v>33</v>
      </c>
      <c r="AX246" s="14" t="s">
        <v>80</v>
      </c>
      <c r="AY246" s="245" t="s">
        <v>188</v>
      </c>
    </row>
    <row r="247" s="2" customFormat="1" ht="16.5" customHeight="1">
      <c r="A247" s="40"/>
      <c r="B247" s="41"/>
      <c r="C247" s="206" t="s">
        <v>453</v>
      </c>
      <c r="D247" s="206" t="s">
        <v>191</v>
      </c>
      <c r="E247" s="207" t="s">
        <v>472</v>
      </c>
      <c r="F247" s="208" t="s">
        <v>473</v>
      </c>
      <c r="G247" s="209" t="s">
        <v>296</v>
      </c>
      <c r="H247" s="210">
        <v>3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43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124</v>
      </c>
      <c r="AT247" s="217" t="s">
        <v>191</v>
      </c>
      <c r="AU247" s="217" t="s">
        <v>82</v>
      </c>
      <c r="AY247" s="19" t="s">
        <v>188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80</v>
      </c>
      <c r="BK247" s="218">
        <f>ROUND(I247*H247,2)</f>
        <v>0</v>
      </c>
      <c r="BL247" s="19" t="s">
        <v>124</v>
      </c>
      <c r="BM247" s="217" t="s">
        <v>1400</v>
      </c>
    </row>
    <row r="248" s="2" customFormat="1" ht="16.5" customHeight="1">
      <c r="A248" s="40"/>
      <c r="B248" s="41"/>
      <c r="C248" s="206" t="s">
        <v>461</v>
      </c>
      <c r="D248" s="206" t="s">
        <v>191</v>
      </c>
      <c r="E248" s="207" t="s">
        <v>476</v>
      </c>
      <c r="F248" s="208" t="s">
        <v>477</v>
      </c>
      <c r="G248" s="209" t="s">
        <v>478</v>
      </c>
      <c r="H248" s="210">
        <v>1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124</v>
      </c>
      <c r="AT248" s="217" t="s">
        <v>191</v>
      </c>
      <c r="AU248" s="217" t="s">
        <v>82</v>
      </c>
      <c r="AY248" s="19" t="s">
        <v>188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124</v>
      </c>
      <c r="BM248" s="217" t="s">
        <v>1401</v>
      </c>
    </row>
    <row r="249" s="12" customFormat="1" ht="22.8" customHeight="1">
      <c r="A249" s="12"/>
      <c r="B249" s="190"/>
      <c r="C249" s="191"/>
      <c r="D249" s="192" t="s">
        <v>71</v>
      </c>
      <c r="E249" s="204" t="s">
        <v>480</v>
      </c>
      <c r="F249" s="204" t="s">
        <v>481</v>
      </c>
      <c r="G249" s="191"/>
      <c r="H249" s="191"/>
      <c r="I249" s="194"/>
      <c r="J249" s="205">
        <f>BK249</f>
        <v>0</v>
      </c>
      <c r="K249" s="191"/>
      <c r="L249" s="196"/>
      <c r="M249" s="197"/>
      <c r="N249" s="198"/>
      <c r="O249" s="198"/>
      <c r="P249" s="199">
        <f>SUM(P250:P284)</f>
        <v>0</v>
      </c>
      <c r="Q249" s="198"/>
      <c r="R249" s="199">
        <f>SUM(R250:R284)</f>
        <v>0.11132359999999998</v>
      </c>
      <c r="S249" s="198"/>
      <c r="T249" s="200">
        <f>SUM(T250:T284)</f>
        <v>0.01676294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82</v>
      </c>
      <c r="AT249" s="202" t="s">
        <v>71</v>
      </c>
      <c r="AU249" s="202" t="s">
        <v>80</v>
      </c>
      <c r="AY249" s="201" t="s">
        <v>188</v>
      </c>
      <c r="BK249" s="203">
        <f>SUM(BK250:BK284)</f>
        <v>0</v>
      </c>
    </row>
    <row r="250" s="2" customFormat="1" ht="16.5" customHeight="1">
      <c r="A250" s="40"/>
      <c r="B250" s="41"/>
      <c r="C250" s="206" t="s">
        <v>467</v>
      </c>
      <c r="D250" s="206" t="s">
        <v>191</v>
      </c>
      <c r="E250" s="207" t="s">
        <v>483</v>
      </c>
      <c r="F250" s="208" t="s">
        <v>484</v>
      </c>
      <c r="G250" s="209" t="s">
        <v>194</v>
      </c>
      <c r="H250" s="210">
        <v>54.073999999999998</v>
      </c>
      <c r="I250" s="211"/>
      <c r="J250" s="212">
        <f>ROUND(I250*H250,2)</f>
        <v>0</v>
      </c>
      <c r="K250" s="208" t="s">
        <v>749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0.001</v>
      </c>
      <c r="R250" s="215">
        <f>Q250*H250</f>
        <v>0.054073999999999997</v>
      </c>
      <c r="S250" s="215">
        <v>0.00031</v>
      </c>
      <c r="T250" s="216">
        <f>S250*H250</f>
        <v>0.01676294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124</v>
      </c>
      <c r="AT250" s="217" t="s">
        <v>191</v>
      </c>
      <c r="AU250" s="217" t="s">
        <v>82</v>
      </c>
      <c r="AY250" s="19" t="s">
        <v>188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124</v>
      </c>
      <c r="BM250" s="217" t="s">
        <v>1402</v>
      </c>
    </row>
    <row r="251" s="2" customFormat="1">
      <c r="A251" s="40"/>
      <c r="B251" s="41"/>
      <c r="C251" s="42"/>
      <c r="D251" s="219" t="s">
        <v>198</v>
      </c>
      <c r="E251" s="42"/>
      <c r="F251" s="220" t="s">
        <v>833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198</v>
      </c>
      <c r="AU251" s="19" t="s">
        <v>82</v>
      </c>
    </row>
    <row r="252" s="13" customFormat="1">
      <c r="A252" s="13"/>
      <c r="B252" s="224"/>
      <c r="C252" s="225"/>
      <c r="D252" s="226" t="s">
        <v>200</v>
      </c>
      <c r="E252" s="227" t="s">
        <v>19</v>
      </c>
      <c r="F252" s="228" t="s">
        <v>458</v>
      </c>
      <c r="G252" s="225"/>
      <c r="H252" s="227" t="s">
        <v>19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200</v>
      </c>
      <c r="AU252" s="234" t="s">
        <v>82</v>
      </c>
      <c r="AV252" s="13" t="s">
        <v>80</v>
      </c>
      <c r="AW252" s="13" t="s">
        <v>33</v>
      </c>
      <c r="AX252" s="13" t="s">
        <v>72</v>
      </c>
      <c r="AY252" s="234" t="s">
        <v>188</v>
      </c>
    </row>
    <row r="253" s="13" customFormat="1">
      <c r="A253" s="13"/>
      <c r="B253" s="224"/>
      <c r="C253" s="225"/>
      <c r="D253" s="226" t="s">
        <v>200</v>
      </c>
      <c r="E253" s="227" t="s">
        <v>19</v>
      </c>
      <c r="F253" s="228" t="s">
        <v>487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200</v>
      </c>
      <c r="AU253" s="234" t="s">
        <v>82</v>
      </c>
      <c r="AV253" s="13" t="s">
        <v>80</v>
      </c>
      <c r="AW253" s="13" t="s">
        <v>33</v>
      </c>
      <c r="AX253" s="13" t="s">
        <v>72</v>
      </c>
      <c r="AY253" s="234" t="s">
        <v>188</v>
      </c>
    </row>
    <row r="254" s="14" customFormat="1">
      <c r="A254" s="14"/>
      <c r="B254" s="235"/>
      <c r="C254" s="236"/>
      <c r="D254" s="226" t="s">
        <v>200</v>
      </c>
      <c r="E254" s="237" t="s">
        <v>19</v>
      </c>
      <c r="F254" s="238" t="s">
        <v>634</v>
      </c>
      <c r="G254" s="236"/>
      <c r="H254" s="239">
        <v>55.424999999999997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200</v>
      </c>
      <c r="AU254" s="245" t="s">
        <v>82</v>
      </c>
      <c r="AV254" s="14" t="s">
        <v>82</v>
      </c>
      <c r="AW254" s="14" t="s">
        <v>33</v>
      </c>
      <c r="AX254" s="14" t="s">
        <v>72</v>
      </c>
      <c r="AY254" s="245" t="s">
        <v>188</v>
      </c>
    </row>
    <row r="255" s="14" customFormat="1">
      <c r="A255" s="14"/>
      <c r="B255" s="235"/>
      <c r="C255" s="236"/>
      <c r="D255" s="226" t="s">
        <v>200</v>
      </c>
      <c r="E255" s="237" t="s">
        <v>19</v>
      </c>
      <c r="F255" s="238" t="s">
        <v>490</v>
      </c>
      <c r="G255" s="236"/>
      <c r="H255" s="239">
        <v>-9.2070000000000007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5" t="s">
        <v>200</v>
      </c>
      <c r="AU255" s="245" t="s">
        <v>82</v>
      </c>
      <c r="AV255" s="14" t="s">
        <v>82</v>
      </c>
      <c r="AW255" s="14" t="s">
        <v>33</v>
      </c>
      <c r="AX255" s="14" t="s">
        <v>72</v>
      </c>
      <c r="AY255" s="245" t="s">
        <v>188</v>
      </c>
    </row>
    <row r="256" s="14" customFormat="1">
      <c r="A256" s="14"/>
      <c r="B256" s="235"/>
      <c r="C256" s="236"/>
      <c r="D256" s="226" t="s">
        <v>200</v>
      </c>
      <c r="E256" s="237" t="s">
        <v>19</v>
      </c>
      <c r="F256" s="238" t="s">
        <v>635</v>
      </c>
      <c r="G256" s="236"/>
      <c r="H256" s="239">
        <v>3.7210000000000001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200</v>
      </c>
      <c r="AU256" s="245" t="s">
        <v>82</v>
      </c>
      <c r="AV256" s="14" t="s">
        <v>82</v>
      </c>
      <c r="AW256" s="14" t="s">
        <v>33</v>
      </c>
      <c r="AX256" s="14" t="s">
        <v>72</v>
      </c>
      <c r="AY256" s="245" t="s">
        <v>188</v>
      </c>
    </row>
    <row r="257" s="14" customFormat="1">
      <c r="A257" s="14"/>
      <c r="B257" s="235"/>
      <c r="C257" s="236"/>
      <c r="D257" s="226" t="s">
        <v>200</v>
      </c>
      <c r="E257" s="237" t="s">
        <v>19</v>
      </c>
      <c r="F257" s="238" t="s">
        <v>636</v>
      </c>
      <c r="G257" s="236"/>
      <c r="H257" s="239">
        <v>-0.45000000000000001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200</v>
      </c>
      <c r="AU257" s="245" t="s">
        <v>82</v>
      </c>
      <c r="AV257" s="14" t="s">
        <v>82</v>
      </c>
      <c r="AW257" s="14" t="s">
        <v>33</v>
      </c>
      <c r="AX257" s="14" t="s">
        <v>72</v>
      </c>
      <c r="AY257" s="245" t="s">
        <v>188</v>
      </c>
    </row>
    <row r="258" s="14" customFormat="1">
      <c r="A258" s="14"/>
      <c r="B258" s="235"/>
      <c r="C258" s="236"/>
      <c r="D258" s="226" t="s">
        <v>200</v>
      </c>
      <c r="E258" s="237" t="s">
        <v>19</v>
      </c>
      <c r="F258" s="238" t="s">
        <v>637</v>
      </c>
      <c r="G258" s="236"/>
      <c r="H258" s="239">
        <v>4.585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200</v>
      </c>
      <c r="AU258" s="245" t="s">
        <v>82</v>
      </c>
      <c r="AV258" s="14" t="s">
        <v>82</v>
      </c>
      <c r="AW258" s="14" t="s">
        <v>33</v>
      </c>
      <c r="AX258" s="14" t="s">
        <v>72</v>
      </c>
      <c r="AY258" s="245" t="s">
        <v>188</v>
      </c>
    </row>
    <row r="259" s="15" customFormat="1">
      <c r="A259" s="15"/>
      <c r="B259" s="246"/>
      <c r="C259" s="247"/>
      <c r="D259" s="226" t="s">
        <v>200</v>
      </c>
      <c r="E259" s="248" t="s">
        <v>19</v>
      </c>
      <c r="F259" s="249" t="s">
        <v>206</v>
      </c>
      <c r="G259" s="247"/>
      <c r="H259" s="250">
        <v>54.073999999999998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200</v>
      </c>
      <c r="AU259" s="256" t="s">
        <v>82</v>
      </c>
      <c r="AV259" s="15" t="s">
        <v>196</v>
      </c>
      <c r="AW259" s="15" t="s">
        <v>33</v>
      </c>
      <c r="AX259" s="15" t="s">
        <v>80</v>
      </c>
      <c r="AY259" s="256" t="s">
        <v>188</v>
      </c>
    </row>
    <row r="260" s="2" customFormat="1" ht="16.5" customHeight="1">
      <c r="A260" s="40"/>
      <c r="B260" s="41"/>
      <c r="C260" s="206" t="s">
        <v>471</v>
      </c>
      <c r="D260" s="206" t="s">
        <v>191</v>
      </c>
      <c r="E260" s="207" t="s">
        <v>493</v>
      </c>
      <c r="F260" s="208" t="s">
        <v>494</v>
      </c>
      <c r="G260" s="209" t="s">
        <v>194</v>
      </c>
      <c r="H260" s="210">
        <v>119.27</v>
      </c>
      <c r="I260" s="211"/>
      <c r="J260" s="212">
        <f>ROUND(I260*H260,2)</f>
        <v>0</v>
      </c>
      <c r="K260" s="208" t="s">
        <v>749</v>
      </c>
      <c r="L260" s="46"/>
      <c r="M260" s="213" t="s">
        <v>19</v>
      </c>
      <c r="N260" s="214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124</v>
      </c>
      <c r="AT260" s="217" t="s">
        <v>191</v>
      </c>
      <c r="AU260" s="217" t="s">
        <v>82</v>
      </c>
      <c r="AY260" s="19" t="s">
        <v>188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124</v>
      </c>
      <c r="BM260" s="217" t="s">
        <v>1403</v>
      </c>
    </row>
    <row r="261" s="2" customFormat="1">
      <c r="A261" s="40"/>
      <c r="B261" s="41"/>
      <c r="C261" s="42"/>
      <c r="D261" s="219" t="s">
        <v>198</v>
      </c>
      <c r="E261" s="42"/>
      <c r="F261" s="220" t="s">
        <v>837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198</v>
      </c>
      <c r="AU261" s="19" t="s">
        <v>82</v>
      </c>
    </row>
    <row r="262" s="13" customFormat="1">
      <c r="A262" s="13"/>
      <c r="B262" s="224"/>
      <c r="C262" s="225"/>
      <c r="D262" s="226" t="s">
        <v>200</v>
      </c>
      <c r="E262" s="227" t="s">
        <v>19</v>
      </c>
      <c r="F262" s="228" t="s">
        <v>497</v>
      </c>
      <c r="G262" s="225"/>
      <c r="H262" s="227" t="s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200</v>
      </c>
      <c r="AU262" s="234" t="s">
        <v>82</v>
      </c>
      <c r="AV262" s="13" t="s">
        <v>80</v>
      </c>
      <c r="AW262" s="13" t="s">
        <v>33</v>
      </c>
      <c r="AX262" s="13" t="s">
        <v>72</v>
      </c>
      <c r="AY262" s="234" t="s">
        <v>188</v>
      </c>
    </row>
    <row r="263" s="14" customFormat="1">
      <c r="A263" s="14"/>
      <c r="B263" s="235"/>
      <c r="C263" s="236"/>
      <c r="D263" s="226" t="s">
        <v>200</v>
      </c>
      <c r="E263" s="237" t="s">
        <v>19</v>
      </c>
      <c r="F263" s="238" t="s">
        <v>639</v>
      </c>
      <c r="G263" s="236"/>
      <c r="H263" s="239">
        <v>60.081000000000003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200</v>
      </c>
      <c r="AU263" s="245" t="s">
        <v>82</v>
      </c>
      <c r="AV263" s="14" t="s">
        <v>82</v>
      </c>
      <c r="AW263" s="14" t="s">
        <v>33</v>
      </c>
      <c r="AX263" s="14" t="s">
        <v>72</v>
      </c>
      <c r="AY263" s="245" t="s">
        <v>188</v>
      </c>
    </row>
    <row r="264" s="13" customFormat="1">
      <c r="A264" s="13"/>
      <c r="B264" s="224"/>
      <c r="C264" s="225"/>
      <c r="D264" s="226" t="s">
        <v>200</v>
      </c>
      <c r="E264" s="227" t="s">
        <v>19</v>
      </c>
      <c r="F264" s="228" t="s">
        <v>499</v>
      </c>
      <c r="G264" s="225"/>
      <c r="H264" s="227" t="s">
        <v>19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200</v>
      </c>
      <c r="AU264" s="234" t="s">
        <v>82</v>
      </c>
      <c r="AV264" s="13" t="s">
        <v>80</v>
      </c>
      <c r="AW264" s="13" t="s">
        <v>33</v>
      </c>
      <c r="AX264" s="13" t="s">
        <v>72</v>
      </c>
      <c r="AY264" s="234" t="s">
        <v>188</v>
      </c>
    </row>
    <row r="265" s="14" customFormat="1">
      <c r="A265" s="14"/>
      <c r="B265" s="235"/>
      <c r="C265" s="236"/>
      <c r="D265" s="226" t="s">
        <v>200</v>
      </c>
      <c r="E265" s="237" t="s">
        <v>19</v>
      </c>
      <c r="F265" s="238" t="s">
        <v>640</v>
      </c>
      <c r="G265" s="236"/>
      <c r="H265" s="239">
        <v>59.189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200</v>
      </c>
      <c r="AU265" s="245" t="s">
        <v>82</v>
      </c>
      <c r="AV265" s="14" t="s">
        <v>82</v>
      </c>
      <c r="AW265" s="14" t="s">
        <v>33</v>
      </c>
      <c r="AX265" s="14" t="s">
        <v>72</v>
      </c>
      <c r="AY265" s="245" t="s">
        <v>188</v>
      </c>
    </row>
    <row r="266" s="15" customFormat="1">
      <c r="A266" s="15"/>
      <c r="B266" s="246"/>
      <c r="C266" s="247"/>
      <c r="D266" s="226" t="s">
        <v>200</v>
      </c>
      <c r="E266" s="248" t="s">
        <v>19</v>
      </c>
      <c r="F266" s="249" t="s">
        <v>206</v>
      </c>
      <c r="G266" s="247"/>
      <c r="H266" s="250">
        <v>119.27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56" t="s">
        <v>200</v>
      </c>
      <c r="AU266" s="256" t="s">
        <v>82</v>
      </c>
      <c r="AV266" s="15" t="s">
        <v>196</v>
      </c>
      <c r="AW266" s="15" t="s">
        <v>33</v>
      </c>
      <c r="AX266" s="15" t="s">
        <v>80</v>
      </c>
      <c r="AY266" s="256" t="s">
        <v>188</v>
      </c>
    </row>
    <row r="267" s="2" customFormat="1" ht="24.15" customHeight="1">
      <c r="A267" s="40"/>
      <c r="B267" s="41"/>
      <c r="C267" s="206" t="s">
        <v>475</v>
      </c>
      <c r="D267" s="206" t="s">
        <v>191</v>
      </c>
      <c r="E267" s="207" t="s">
        <v>502</v>
      </c>
      <c r="F267" s="208" t="s">
        <v>503</v>
      </c>
      <c r="G267" s="209" t="s">
        <v>357</v>
      </c>
      <c r="H267" s="210">
        <v>39.780000000000001</v>
      </c>
      <c r="I267" s="211"/>
      <c r="J267" s="212">
        <f>ROUND(I267*H267,2)</f>
        <v>0</v>
      </c>
      <c r="K267" s="208" t="s">
        <v>749</v>
      </c>
      <c r="L267" s="46"/>
      <c r="M267" s="213" t="s">
        <v>19</v>
      </c>
      <c r="N267" s="214" t="s">
        <v>43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124</v>
      </c>
      <c r="AT267" s="217" t="s">
        <v>191</v>
      </c>
      <c r="AU267" s="217" t="s">
        <v>82</v>
      </c>
      <c r="AY267" s="19" t="s">
        <v>188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80</v>
      </c>
      <c r="BK267" s="218">
        <f>ROUND(I267*H267,2)</f>
        <v>0</v>
      </c>
      <c r="BL267" s="19" t="s">
        <v>124</v>
      </c>
      <c r="BM267" s="217" t="s">
        <v>1404</v>
      </c>
    </row>
    <row r="268" s="2" customFormat="1">
      <c r="A268" s="40"/>
      <c r="B268" s="41"/>
      <c r="C268" s="42"/>
      <c r="D268" s="219" t="s">
        <v>198</v>
      </c>
      <c r="E268" s="42"/>
      <c r="F268" s="220" t="s">
        <v>841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198</v>
      </c>
      <c r="AU268" s="19" t="s">
        <v>82</v>
      </c>
    </row>
    <row r="269" s="13" customFormat="1">
      <c r="A269" s="13"/>
      <c r="B269" s="224"/>
      <c r="C269" s="225"/>
      <c r="D269" s="226" t="s">
        <v>200</v>
      </c>
      <c r="E269" s="227" t="s">
        <v>19</v>
      </c>
      <c r="F269" s="228" t="s">
        <v>506</v>
      </c>
      <c r="G269" s="225"/>
      <c r="H269" s="227" t="s">
        <v>19</v>
      </c>
      <c r="I269" s="229"/>
      <c r="J269" s="225"/>
      <c r="K269" s="225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200</v>
      </c>
      <c r="AU269" s="234" t="s">
        <v>82</v>
      </c>
      <c r="AV269" s="13" t="s">
        <v>80</v>
      </c>
      <c r="AW269" s="13" t="s">
        <v>33</v>
      </c>
      <c r="AX269" s="13" t="s">
        <v>72</v>
      </c>
      <c r="AY269" s="234" t="s">
        <v>188</v>
      </c>
    </row>
    <row r="270" s="14" customFormat="1">
      <c r="A270" s="14"/>
      <c r="B270" s="235"/>
      <c r="C270" s="236"/>
      <c r="D270" s="226" t="s">
        <v>200</v>
      </c>
      <c r="E270" s="237" t="s">
        <v>19</v>
      </c>
      <c r="F270" s="238" t="s">
        <v>507</v>
      </c>
      <c r="G270" s="236"/>
      <c r="H270" s="239">
        <v>39.780000000000001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200</v>
      </c>
      <c r="AU270" s="245" t="s">
        <v>82</v>
      </c>
      <c r="AV270" s="14" t="s">
        <v>82</v>
      </c>
      <c r="AW270" s="14" t="s">
        <v>33</v>
      </c>
      <c r="AX270" s="14" t="s">
        <v>80</v>
      </c>
      <c r="AY270" s="245" t="s">
        <v>188</v>
      </c>
    </row>
    <row r="271" s="2" customFormat="1" ht="16.5" customHeight="1">
      <c r="A271" s="40"/>
      <c r="B271" s="41"/>
      <c r="C271" s="257" t="s">
        <v>482</v>
      </c>
      <c r="D271" s="257" t="s">
        <v>300</v>
      </c>
      <c r="E271" s="258" t="s">
        <v>511</v>
      </c>
      <c r="F271" s="259" t="s">
        <v>512</v>
      </c>
      <c r="G271" s="260" t="s">
        <v>357</v>
      </c>
      <c r="H271" s="261">
        <v>47.735999999999997</v>
      </c>
      <c r="I271" s="262"/>
      <c r="J271" s="263">
        <f>ROUND(I271*H271,2)</f>
        <v>0</v>
      </c>
      <c r="K271" s="259" t="s">
        <v>749</v>
      </c>
      <c r="L271" s="264"/>
      <c r="M271" s="265" t="s">
        <v>19</v>
      </c>
      <c r="N271" s="266" t="s">
        <v>43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303</v>
      </c>
      <c r="AT271" s="217" t="s">
        <v>300</v>
      </c>
      <c r="AU271" s="217" t="s">
        <v>82</v>
      </c>
      <c r="AY271" s="19" t="s">
        <v>188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80</v>
      </c>
      <c r="BK271" s="218">
        <f>ROUND(I271*H271,2)</f>
        <v>0</v>
      </c>
      <c r="BL271" s="19" t="s">
        <v>124</v>
      </c>
      <c r="BM271" s="217" t="s">
        <v>1405</v>
      </c>
    </row>
    <row r="272" s="14" customFormat="1">
      <c r="A272" s="14"/>
      <c r="B272" s="235"/>
      <c r="C272" s="236"/>
      <c r="D272" s="226" t="s">
        <v>200</v>
      </c>
      <c r="E272" s="236"/>
      <c r="F272" s="238" t="s">
        <v>643</v>
      </c>
      <c r="G272" s="236"/>
      <c r="H272" s="239">
        <v>47.735999999999997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200</v>
      </c>
      <c r="AU272" s="245" t="s">
        <v>82</v>
      </c>
      <c r="AV272" s="14" t="s">
        <v>82</v>
      </c>
      <c r="AW272" s="14" t="s">
        <v>4</v>
      </c>
      <c r="AX272" s="14" t="s">
        <v>80</v>
      </c>
      <c r="AY272" s="245" t="s">
        <v>188</v>
      </c>
    </row>
    <row r="273" s="2" customFormat="1" ht="24.15" customHeight="1">
      <c r="A273" s="40"/>
      <c r="B273" s="41"/>
      <c r="C273" s="206" t="s">
        <v>492</v>
      </c>
      <c r="D273" s="206" t="s">
        <v>191</v>
      </c>
      <c r="E273" s="207" t="s">
        <v>516</v>
      </c>
      <c r="F273" s="208" t="s">
        <v>517</v>
      </c>
      <c r="G273" s="209" t="s">
        <v>194</v>
      </c>
      <c r="H273" s="210">
        <v>14.642</v>
      </c>
      <c r="I273" s="211"/>
      <c r="J273" s="212">
        <f>ROUND(I273*H273,2)</f>
        <v>0</v>
      </c>
      <c r="K273" s="208" t="s">
        <v>749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124</v>
      </c>
      <c r="AT273" s="217" t="s">
        <v>191</v>
      </c>
      <c r="AU273" s="217" t="s">
        <v>82</v>
      </c>
      <c r="AY273" s="19" t="s">
        <v>188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124</v>
      </c>
      <c r="BM273" s="217" t="s">
        <v>1406</v>
      </c>
    </row>
    <row r="274" s="2" customFormat="1">
      <c r="A274" s="40"/>
      <c r="B274" s="41"/>
      <c r="C274" s="42"/>
      <c r="D274" s="219" t="s">
        <v>198</v>
      </c>
      <c r="E274" s="42"/>
      <c r="F274" s="220" t="s">
        <v>844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198</v>
      </c>
      <c r="AU274" s="19" t="s">
        <v>82</v>
      </c>
    </row>
    <row r="275" s="13" customFormat="1">
      <c r="A275" s="13"/>
      <c r="B275" s="224"/>
      <c r="C275" s="225"/>
      <c r="D275" s="226" t="s">
        <v>200</v>
      </c>
      <c r="E275" s="227" t="s">
        <v>19</v>
      </c>
      <c r="F275" s="228" t="s">
        <v>506</v>
      </c>
      <c r="G275" s="225"/>
      <c r="H275" s="227" t="s">
        <v>19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200</v>
      </c>
      <c r="AU275" s="234" t="s">
        <v>82</v>
      </c>
      <c r="AV275" s="13" t="s">
        <v>80</v>
      </c>
      <c r="AW275" s="13" t="s">
        <v>33</v>
      </c>
      <c r="AX275" s="13" t="s">
        <v>72</v>
      </c>
      <c r="AY275" s="234" t="s">
        <v>188</v>
      </c>
    </row>
    <row r="276" s="14" customFormat="1">
      <c r="A276" s="14"/>
      <c r="B276" s="235"/>
      <c r="C276" s="236"/>
      <c r="D276" s="226" t="s">
        <v>200</v>
      </c>
      <c r="E276" s="237" t="s">
        <v>19</v>
      </c>
      <c r="F276" s="238" t="s">
        <v>520</v>
      </c>
      <c r="G276" s="236"/>
      <c r="H276" s="239">
        <v>14.642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200</v>
      </c>
      <c r="AU276" s="245" t="s">
        <v>82</v>
      </c>
      <c r="AV276" s="14" t="s">
        <v>82</v>
      </c>
      <c r="AW276" s="14" t="s">
        <v>33</v>
      </c>
      <c r="AX276" s="14" t="s">
        <v>80</v>
      </c>
      <c r="AY276" s="245" t="s">
        <v>188</v>
      </c>
    </row>
    <row r="277" s="2" customFormat="1" ht="16.5" customHeight="1">
      <c r="A277" s="40"/>
      <c r="B277" s="41"/>
      <c r="C277" s="257" t="s">
        <v>501</v>
      </c>
      <c r="D277" s="257" t="s">
        <v>300</v>
      </c>
      <c r="E277" s="258" t="s">
        <v>523</v>
      </c>
      <c r="F277" s="259" t="s">
        <v>524</v>
      </c>
      <c r="G277" s="260" t="s">
        <v>194</v>
      </c>
      <c r="H277" s="261">
        <v>17.57</v>
      </c>
      <c r="I277" s="262"/>
      <c r="J277" s="263">
        <f>ROUND(I277*H277,2)</f>
        <v>0</v>
      </c>
      <c r="K277" s="259" t="s">
        <v>749</v>
      </c>
      <c r="L277" s="264"/>
      <c r="M277" s="265" t="s">
        <v>19</v>
      </c>
      <c r="N277" s="266" t="s">
        <v>43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303</v>
      </c>
      <c r="AT277" s="217" t="s">
        <v>300</v>
      </c>
      <c r="AU277" s="217" t="s">
        <v>82</v>
      </c>
      <c r="AY277" s="19" t="s">
        <v>188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80</v>
      </c>
      <c r="BK277" s="218">
        <f>ROUND(I277*H277,2)</f>
        <v>0</v>
      </c>
      <c r="BL277" s="19" t="s">
        <v>124</v>
      </c>
      <c r="BM277" s="217" t="s">
        <v>1407</v>
      </c>
    </row>
    <row r="278" s="14" customFormat="1">
      <c r="A278" s="14"/>
      <c r="B278" s="235"/>
      <c r="C278" s="236"/>
      <c r="D278" s="226" t="s">
        <v>200</v>
      </c>
      <c r="E278" s="236"/>
      <c r="F278" s="238" t="s">
        <v>646</v>
      </c>
      <c r="G278" s="236"/>
      <c r="H278" s="239">
        <v>17.57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200</v>
      </c>
      <c r="AU278" s="245" t="s">
        <v>82</v>
      </c>
      <c r="AV278" s="14" t="s">
        <v>82</v>
      </c>
      <c r="AW278" s="14" t="s">
        <v>4</v>
      </c>
      <c r="AX278" s="14" t="s">
        <v>80</v>
      </c>
      <c r="AY278" s="245" t="s">
        <v>188</v>
      </c>
    </row>
    <row r="279" s="2" customFormat="1" ht="16.5" customHeight="1">
      <c r="A279" s="40"/>
      <c r="B279" s="41"/>
      <c r="C279" s="206" t="s">
        <v>510</v>
      </c>
      <c r="D279" s="206" t="s">
        <v>191</v>
      </c>
      <c r="E279" s="207" t="s">
        <v>528</v>
      </c>
      <c r="F279" s="208" t="s">
        <v>529</v>
      </c>
      <c r="G279" s="209" t="s">
        <v>194</v>
      </c>
      <c r="H279" s="210">
        <v>119.27</v>
      </c>
      <c r="I279" s="211"/>
      <c r="J279" s="212">
        <f>ROUND(I279*H279,2)</f>
        <v>0</v>
      </c>
      <c r="K279" s="208" t="s">
        <v>749</v>
      </c>
      <c r="L279" s="46"/>
      <c r="M279" s="213" t="s">
        <v>19</v>
      </c>
      <c r="N279" s="214" t="s">
        <v>43</v>
      </c>
      <c r="O279" s="86"/>
      <c r="P279" s="215">
        <f>O279*H279</f>
        <v>0</v>
      </c>
      <c r="Q279" s="215">
        <v>0.00020000000000000001</v>
      </c>
      <c r="R279" s="215">
        <f>Q279*H279</f>
        <v>0.023854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124</v>
      </c>
      <c r="AT279" s="217" t="s">
        <v>191</v>
      </c>
      <c r="AU279" s="217" t="s">
        <v>82</v>
      </c>
      <c r="AY279" s="19" t="s">
        <v>188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124</v>
      </c>
      <c r="BM279" s="217" t="s">
        <v>1408</v>
      </c>
    </row>
    <row r="280" s="2" customFormat="1">
      <c r="A280" s="40"/>
      <c r="B280" s="41"/>
      <c r="C280" s="42"/>
      <c r="D280" s="219" t="s">
        <v>198</v>
      </c>
      <c r="E280" s="42"/>
      <c r="F280" s="220" t="s">
        <v>847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198</v>
      </c>
      <c r="AU280" s="19" t="s">
        <v>82</v>
      </c>
    </row>
    <row r="281" s="2" customFormat="1" ht="24.15" customHeight="1">
      <c r="A281" s="40"/>
      <c r="B281" s="41"/>
      <c r="C281" s="206" t="s">
        <v>515</v>
      </c>
      <c r="D281" s="206" t="s">
        <v>191</v>
      </c>
      <c r="E281" s="207" t="s">
        <v>533</v>
      </c>
      <c r="F281" s="208" t="s">
        <v>534</v>
      </c>
      <c r="G281" s="209" t="s">
        <v>194</v>
      </c>
      <c r="H281" s="210">
        <v>119.27</v>
      </c>
      <c r="I281" s="211"/>
      <c r="J281" s="212">
        <f>ROUND(I281*H281,2)</f>
        <v>0</v>
      </c>
      <c r="K281" s="208" t="s">
        <v>749</v>
      </c>
      <c r="L281" s="46"/>
      <c r="M281" s="213" t="s">
        <v>19</v>
      </c>
      <c r="N281" s="214" t="s">
        <v>43</v>
      </c>
      <c r="O281" s="86"/>
      <c r="P281" s="215">
        <f>O281*H281</f>
        <v>0</v>
      </c>
      <c r="Q281" s="215">
        <v>0.00025999999999999998</v>
      </c>
      <c r="R281" s="215">
        <f>Q281*H281</f>
        <v>0.031010199999999995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124</v>
      </c>
      <c r="AT281" s="217" t="s">
        <v>191</v>
      </c>
      <c r="AU281" s="217" t="s">
        <v>82</v>
      </c>
      <c r="AY281" s="19" t="s">
        <v>188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124</v>
      </c>
      <c r="BM281" s="217" t="s">
        <v>1409</v>
      </c>
    </row>
    <row r="282" s="2" customFormat="1">
      <c r="A282" s="40"/>
      <c r="B282" s="41"/>
      <c r="C282" s="42"/>
      <c r="D282" s="219" t="s">
        <v>198</v>
      </c>
      <c r="E282" s="42"/>
      <c r="F282" s="220" t="s">
        <v>849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198</v>
      </c>
      <c r="AU282" s="19" t="s">
        <v>82</v>
      </c>
    </row>
    <row r="283" s="2" customFormat="1" ht="24.15" customHeight="1">
      <c r="A283" s="40"/>
      <c r="B283" s="41"/>
      <c r="C283" s="206" t="s">
        <v>522</v>
      </c>
      <c r="D283" s="206" t="s">
        <v>191</v>
      </c>
      <c r="E283" s="207" t="s">
        <v>538</v>
      </c>
      <c r="F283" s="208" t="s">
        <v>539</v>
      </c>
      <c r="G283" s="209" t="s">
        <v>194</v>
      </c>
      <c r="H283" s="210">
        <v>119.27</v>
      </c>
      <c r="I283" s="211"/>
      <c r="J283" s="212">
        <f>ROUND(I283*H283,2)</f>
        <v>0</v>
      </c>
      <c r="K283" s="208" t="s">
        <v>749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2.0000000000000002E-05</v>
      </c>
      <c r="R283" s="215">
        <f>Q283*H283</f>
        <v>0.0023854000000000002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124</v>
      </c>
      <c r="AT283" s="217" t="s">
        <v>191</v>
      </c>
      <c r="AU283" s="217" t="s">
        <v>82</v>
      </c>
      <c r="AY283" s="19" t="s">
        <v>188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124</v>
      </c>
      <c r="BM283" s="217" t="s">
        <v>1410</v>
      </c>
    </row>
    <row r="284" s="2" customFormat="1">
      <c r="A284" s="40"/>
      <c r="B284" s="41"/>
      <c r="C284" s="42"/>
      <c r="D284" s="219" t="s">
        <v>198</v>
      </c>
      <c r="E284" s="42"/>
      <c r="F284" s="220" t="s">
        <v>851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198</v>
      </c>
      <c r="AU284" s="19" t="s">
        <v>82</v>
      </c>
    </row>
    <row r="285" s="12" customFormat="1" ht="25.92" customHeight="1">
      <c r="A285" s="12"/>
      <c r="B285" s="190"/>
      <c r="C285" s="191"/>
      <c r="D285" s="192" t="s">
        <v>71</v>
      </c>
      <c r="E285" s="193" t="s">
        <v>542</v>
      </c>
      <c r="F285" s="193" t="s">
        <v>543</v>
      </c>
      <c r="G285" s="191"/>
      <c r="H285" s="191"/>
      <c r="I285" s="194"/>
      <c r="J285" s="195">
        <f>BK285</f>
        <v>0</v>
      </c>
      <c r="K285" s="191"/>
      <c r="L285" s="196"/>
      <c r="M285" s="197"/>
      <c r="N285" s="198"/>
      <c r="O285" s="198"/>
      <c r="P285" s="199">
        <f>P286</f>
        <v>0</v>
      </c>
      <c r="Q285" s="198"/>
      <c r="R285" s="199">
        <f>R286</f>
        <v>0</v>
      </c>
      <c r="S285" s="198"/>
      <c r="T285" s="200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1" t="s">
        <v>231</v>
      </c>
      <c r="AT285" s="202" t="s">
        <v>71</v>
      </c>
      <c r="AU285" s="202" t="s">
        <v>72</v>
      </c>
      <c r="AY285" s="201" t="s">
        <v>188</v>
      </c>
      <c r="BK285" s="203">
        <f>BK286</f>
        <v>0</v>
      </c>
    </row>
    <row r="286" s="12" customFormat="1" ht="22.8" customHeight="1">
      <c r="A286" s="12"/>
      <c r="B286" s="190"/>
      <c r="C286" s="191"/>
      <c r="D286" s="192" t="s">
        <v>71</v>
      </c>
      <c r="E286" s="204" t="s">
        <v>544</v>
      </c>
      <c r="F286" s="204" t="s">
        <v>545</v>
      </c>
      <c r="G286" s="191"/>
      <c r="H286" s="191"/>
      <c r="I286" s="194"/>
      <c r="J286" s="205">
        <f>BK286</f>
        <v>0</v>
      </c>
      <c r="K286" s="191"/>
      <c r="L286" s="196"/>
      <c r="M286" s="197"/>
      <c r="N286" s="198"/>
      <c r="O286" s="198"/>
      <c r="P286" s="199">
        <f>SUM(P287:P289)</f>
        <v>0</v>
      </c>
      <c r="Q286" s="198"/>
      <c r="R286" s="199">
        <f>SUM(R287:R289)</f>
        <v>0</v>
      </c>
      <c r="S286" s="198"/>
      <c r="T286" s="200">
        <f>SUM(T287:T289)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1" t="s">
        <v>231</v>
      </c>
      <c r="AT286" s="202" t="s">
        <v>71</v>
      </c>
      <c r="AU286" s="202" t="s">
        <v>80</v>
      </c>
      <c r="AY286" s="201" t="s">
        <v>188</v>
      </c>
      <c r="BK286" s="203">
        <f>SUM(BK287:BK289)</f>
        <v>0</v>
      </c>
    </row>
    <row r="287" s="2" customFormat="1" ht="16.5" customHeight="1">
      <c r="A287" s="40"/>
      <c r="B287" s="41"/>
      <c r="C287" s="206" t="s">
        <v>527</v>
      </c>
      <c r="D287" s="206" t="s">
        <v>191</v>
      </c>
      <c r="E287" s="207" t="s">
        <v>650</v>
      </c>
      <c r="F287" s="208" t="s">
        <v>651</v>
      </c>
      <c r="G287" s="209" t="s">
        <v>478</v>
      </c>
      <c r="H287" s="210">
        <v>1</v>
      </c>
      <c r="I287" s="211"/>
      <c r="J287" s="212">
        <f>ROUND(I287*H287,2)</f>
        <v>0</v>
      </c>
      <c r="K287" s="208" t="s">
        <v>19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196</v>
      </c>
      <c r="AT287" s="217" t="s">
        <v>191</v>
      </c>
      <c r="AU287" s="217" t="s">
        <v>82</v>
      </c>
      <c r="AY287" s="19" t="s">
        <v>188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196</v>
      </c>
      <c r="BM287" s="217" t="s">
        <v>1411</v>
      </c>
    </row>
    <row r="288" s="2" customFormat="1" ht="16.5" customHeight="1">
      <c r="A288" s="40"/>
      <c r="B288" s="41"/>
      <c r="C288" s="206" t="s">
        <v>532</v>
      </c>
      <c r="D288" s="206" t="s">
        <v>191</v>
      </c>
      <c r="E288" s="207" t="s">
        <v>653</v>
      </c>
      <c r="F288" s="208" t="s">
        <v>654</v>
      </c>
      <c r="G288" s="209" t="s">
        <v>478</v>
      </c>
      <c r="H288" s="210">
        <v>1</v>
      </c>
      <c r="I288" s="211"/>
      <c r="J288" s="212">
        <f>ROUND(I288*H288,2)</f>
        <v>0</v>
      </c>
      <c r="K288" s="208" t="s">
        <v>19</v>
      </c>
      <c r="L288" s="46"/>
      <c r="M288" s="213" t="s">
        <v>19</v>
      </c>
      <c r="N288" s="214" t="s">
        <v>43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196</v>
      </c>
      <c r="AT288" s="217" t="s">
        <v>191</v>
      </c>
      <c r="AU288" s="217" t="s">
        <v>82</v>
      </c>
      <c r="AY288" s="19" t="s">
        <v>188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80</v>
      </c>
      <c r="BK288" s="218">
        <f>ROUND(I288*H288,2)</f>
        <v>0</v>
      </c>
      <c r="BL288" s="19" t="s">
        <v>196</v>
      </c>
      <c r="BM288" s="217" t="s">
        <v>1412</v>
      </c>
    </row>
    <row r="289" s="2" customFormat="1" ht="21.75" customHeight="1">
      <c r="A289" s="40"/>
      <c r="B289" s="41"/>
      <c r="C289" s="206" t="s">
        <v>537</v>
      </c>
      <c r="D289" s="206" t="s">
        <v>191</v>
      </c>
      <c r="E289" s="207" t="s">
        <v>547</v>
      </c>
      <c r="F289" s="208" t="s">
        <v>548</v>
      </c>
      <c r="G289" s="209" t="s">
        <v>478</v>
      </c>
      <c r="H289" s="210">
        <v>1</v>
      </c>
      <c r="I289" s="211"/>
      <c r="J289" s="212">
        <f>ROUND(I289*H289,2)</f>
        <v>0</v>
      </c>
      <c r="K289" s="208" t="s">
        <v>19</v>
      </c>
      <c r="L289" s="46"/>
      <c r="M289" s="268" t="s">
        <v>19</v>
      </c>
      <c r="N289" s="269" t="s">
        <v>43</v>
      </c>
      <c r="O289" s="270"/>
      <c r="P289" s="271">
        <f>O289*H289</f>
        <v>0</v>
      </c>
      <c r="Q289" s="271">
        <v>0</v>
      </c>
      <c r="R289" s="271">
        <f>Q289*H289</f>
        <v>0</v>
      </c>
      <c r="S289" s="271">
        <v>0</v>
      </c>
      <c r="T289" s="272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196</v>
      </c>
      <c r="AT289" s="217" t="s">
        <v>191</v>
      </c>
      <c r="AU289" s="217" t="s">
        <v>82</v>
      </c>
      <c r="AY289" s="19" t="s">
        <v>188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80</v>
      </c>
      <c r="BK289" s="218">
        <f>ROUND(I289*H289,2)</f>
        <v>0</v>
      </c>
      <c r="BL289" s="19" t="s">
        <v>196</v>
      </c>
      <c r="BM289" s="217" t="s">
        <v>1413</v>
      </c>
    </row>
    <row r="290" s="2" customFormat="1" ht="6.96" customHeight="1">
      <c r="A290" s="40"/>
      <c r="B290" s="61"/>
      <c r="C290" s="62"/>
      <c r="D290" s="62"/>
      <c r="E290" s="62"/>
      <c r="F290" s="62"/>
      <c r="G290" s="62"/>
      <c r="H290" s="62"/>
      <c r="I290" s="62"/>
      <c r="J290" s="62"/>
      <c r="K290" s="62"/>
      <c r="L290" s="46"/>
      <c r="M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</row>
  </sheetData>
  <sheetProtection sheet="1" autoFilter="0" formatColumns="0" formatRows="0" objects="1" scenarios="1" spinCount="100000" saltValue="k3GDPzXMOvxi5FpHzFAo5NgfVbvVFNAwi7sFsI3dJ/FAPNrBFqFAHOW82b+QFuaytJ4/mEIFesseeoTbQwUDBw==" hashValue="GXp1k1TnyHM5N4Ajh5WSt8hziR8qfLY0+BdG4MIRMMvfNrbshsTieDntqcKBpl/oCiEbiM033fDaX5ITiqfIGw==" algorithmName="SHA-512" password="80EB"/>
  <autoFilter ref="C91:K289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1/612325411"/>
    <hyperlink ref="F105" r:id="rId2" display="https://podminky.urs.cz/item/CS_URS_2024_01/612325412"/>
    <hyperlink ref="F112" r:id="rId3" display="https://podminky.urs.cz/item/CS_URS_2024_01/612131121"/>
    <hyperlink ref="F119" r:id="rId4" display="https://podminky.urs.cz/item/CS_URS_2024_01/612311131"/>
    <hyperlink ref="F123" r:id="rId5" display="https://podminky.urs.cz/item/CS_URS_2022_01/978013121"/>
    <hyperlink ref="F132" r:id="rId6" display="https://podminky.urs.cz/item/CS_URS_2022_01/978013141"/>
    <hyperlink ref="F141" r:id="rId7" display="https://podminky.urs.cz/item/CS_URS_2022_01/949101111"/>
    <hyperlink ref="F147" r:id="rId8" display="https://podminky.urs.cz/item/CS_URS_2022_01/952901111"/>
    <hyperlink ref="F151" r:id="rId9" display="https://podminky.urs.cz/item/CS_URS_2022_01/997002611"/>
    <hyperlink ref="F153" r:id="rId10" display="https://podminky.urs.cz/item/CS_URS_2022_01/997013212"/>
    <hyperlink ref="F155" r:id="rId11" display="https://podminky.urs.cz/item/CS_URS_2022_01/997013501"/>
    <hyperlink ref="F157" r:id="rId12" display="https://podminky.urs.cz/item/CS_URS_2022_01/997013509"/>
    <hyperlink ref="F160" r:id="rId13" display="https://podminky.urs.cz/item/CS_URS_2022_01/997013631"/>
    <hyperlink ref="F163" r:id="rId14" display="https://podminky.urs.cz/item/CS_URS_2022_01/998018002"/>
    <hyperlink ref="F167" r:id="rId15" display="https://podminky.urs.cz/item/CS_URS_2022_01/763131411"/>
    <hyperlink ref="F171" r:id="rId16" display="https://podminky.urs.cz/item/CS_URS_2022_01/998763402"/>
    <hyperlink ref="F175" r:id="rId17" display="https://podminky.urs.cz/item/CS_URS_2022_01/766691914"/>
    <hyperlink ref="F177" r:id="rId18" display="https://podminky.urs.cz/item/CS_URS_2024_01/766660002"/>
    <hyperlink ref="F180" r:id="rId19" display="https://podminky.urs.cz/item/CS_URS_2022_01/766660729"/>
    <hyperlink ref="F183" r:id="rId20" display="https://podminky.urs.cz/item/CS_URS_2022_01/766660728"/>
    <hyperlink ref="F186" r:id="rId21" display="https://podminky.urs.cz/item/CS_URS_2022_01/998766202"/>
    <hyperlink ref="F189" r:id="rId22" display="https://podminky.urs.cz/item/CS_URS_2022_01/776201811"/>
    <hyperlink ref="F195" r:id="rId23" display="https://podminky.urs.cz/item/CS_URS_2022_01/776410811"/>
    <hyperlink ref="F198" r:id="rId24" display="https://podminky.urs.cz/item/CS_URS_2022_01/776111117"/>
    <hyperlink ref="F200" r:id="rId25" display="https://podminky.urs.cz/item/CS_URS_2022_01/776111311"/>
    <hyperlink ref="F202" r:id="rId26" display="https://podminky.urs.cz/item/CS_URS_2022_01/776121112"/>
    <hyperlink ref="F209" r:id="rId27" display="https://podminky.urs.cz/item/CS_URS_2022_01/776141113"/>
    <hyperlink ref="F211" r:id="rId28" display="https://podminky.urs.cz/item/CS_URS_2024_01/776231111"/>
    <hyperlink ref="F215" r:id="rId29" display="https://podminky.urs.cz/item/CS_URS_2022_01/776411111"/>
    <hyperlink ref="F219" r:id="rId30" display="https://podminky.urs.cz/item/CS_URS_2022_01/776421312"/>
    <hyperlink ref="F223" r:id="rId31" display="https://podminky.urs.cz/item/CS_URS_2022_01/998776202"/>
    <hyperlink ref="F226" r:id="rId32" display="https://podminky.urs.cz/item/CS_URS_2022_01/783306801"/>
    <hyperlink ref="F230" r:id="rId33" display="https://podminky.urs.cz/item/CS_URS_2022_01/783315101"/>
    <hyperlink ref="F232" r:id="rId34" display="https://podminky.urs.cz/item/CS_URS_2022_01/783317101"/>
    <hyperlink ref="F234" r:id="rId35" display="https://podminky.urs.cz/item/CS_URS_2024_01/783806805"/>
    <hyperlink ref="F242" r:id="rId36" display="https://podminky.urs.cz/item/CS_URS_2022_01/783801403"/>
    <hyperlink ref="F251" r:id="rId37" display="https://podminky.urs.cz/item/CS_URS_2022_01/784121001"/>
    <hyperlink ref="F261" r:id="rId38" display="https://podminky.urs.cz/item/CS_URS_2022_01/784111001"/>
    <hyperlink ref="F268" r:id="rId39" display="https://podminky.urs.cz/item/CS_URS_2022_01/784171001"/>
    <hyperlink ref="F274" r:id="rId40" display="https://podminky.urs.cz/item/CS_URS_2022_01/784171111"/>
    <hyperlink ref="F280" r:id="rId41" display="https://podminky.urs.cz/item/CS_URS_2022_01/784181121"/>
    <hyperlink ref="F282" r:id="rId42" display="https://podminky.urs.cz/item/CS_URS_2022_01/784211101"/>
    <hyperlink ref="F284" r:id="rId43" display="https://podminky.urs.cz/item/CS_URS_2022_01/78421116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1414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ROUND((SUM(BE85:BE147)),  2)</f>
        <v>0</v>
      </c>
      <c r="G33" s="40"/>
      <c r="H33" s="40"/>
      <c r="I33" s="150">
        <v>0.20999999999999999</v>
      </c>
      <c r="J33" s="149">
        <f>ROUND(((SUM(BE85:BE147))*I33),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ROUND((SUM(BF85:BF147)),  2)</f>
        <v>0</v>
      </c>
      <c r="G34" s="40"/>
      <c r="H34" s="40"/>
      <c r="I34" s="150">
        <v>0.14999999999999999</v>
      </c>
      <c r="J34" s="149">
        <f>ROUND(((SUM(BF85:BF147))*I34),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ROUND((SUM(BG85:BG147)),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ROUND((SUM(BH85:BH147)),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ROUND((SUM(BI85:BI147)),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13 - podlaha chodby 3.NP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160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163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165</v>
      </c>
      <c r="E62" s="170"/>
      <c r="F62" s="170"/>
      <c r="G62" s="170"/>
      <c r="H62" s="170"/>
      <c r="I62" s="170"/>
      <c r="J62" s="171">
        <f>J99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168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171</v>
      </c>
      <c r="E64" s="170"/>
      <c r="F64" s="170"/>
      <c r="G64" s="170"/>
      <c r="H64" s="170"/>
      <c r="I64" s="170"/>
      <c r="J64" s="171">
        <f>J145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172</v>
      </c>
      <c r="E65" s="176"/>
      <c r="F65" s="176"/>
      <c r="G65" s="176"/>
      <c r="H65" s="176"/>
      <c r="I65" s="176"/>
      <c r="J65" s="177">
        <f>J146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173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ZŠ Pionýrů, Sokolov - Oprava elektroinstalace učeben v 2.NP 2. stupně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154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13 - podlaha chodby 3.NP - stavební část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Sokolov, Pionýrů 1614</v>
      </c>
      <c r="G79" s="42"/>
      <c r="H79" s="42"/>
      <c r="I79" s="34" t="s">
        <v>23</v>
      </c>
      <c r="J79" s="74" t="str">
        <f>IF(J12="","",J12)</f>
        <v>8. 2. 2024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Město Sokolov</v>
      </c>
      <c r="G81" s="42"/>
      <c r="H81" s="42"/>
      <c r="I81" s="34" t="s">
        <v>31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Michal Kubelka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174</v>
      </c>
      <c r="D84" s="182" t="s">
        <v>57</v>
      </c>
      <c r="E84" s="182" t="s">
        <v>53</v>
      </c>
      <c r="F84" s="182" t="s">
        <v>54</v>
      </c>
      <c r="G84" s="182" t="s">
        <v>175</v>
      </c>
      <c r="H84" s="182" t="s">
        <v>176</v>
      </c>
      <c r="I84" s="182" t="s">
        <v>177</v>
      </c>
      <c r="J84" s="182" t="s">
        <v>158</v>
      </c>
      <c r="K84" s="183" t="s">
        <v>178</v>
      </c>
      <c r="L84" s="184"/>
      <c r="M84" s="94" t="s">
        <v>19</v>
      </c>
      <c r="N84" s="95" t="s">
        <v>42</v>
      </c>
      <c r="O84" s="95" t="s">
        <v>179</v>
      </c>
      <c r="P84" s="95" t="s">
        <v>180</v>
      </c>
      <c r="Q84" s="95" t="s">
        <v>181</v>
      </c>
      <c r="R84" s="95" t="s">
        <v>182</v>
      </c>
      <c r="S84" s="95" t="s">
        <v>183</v>
      </c>
      <c r="T84" s="96" t="s">
        <v>184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185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P86+P99+P145</f>
        <v>0</v>
      </c>
      <c r="Q85" s="98"/>
      <c r="R85" s="187">
        <f>R86+R99+R145</f>
        <v>1.2706299800000001</v>
      </c>
      <c r="S85" s="98"/>
      <c r="T85" s="188">
        <f>T86+T99+T145</f>
        <v>0.19919250000000002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159</v>
      </c>
      <c r="BK85" s="189">
        <f>BK86+BK99+BK145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186</v>
      </c>
      <c r="F86" s="193" t="s">
        <v>187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</f>
        <v>0</v>
      </c>
      <c r="Q86" s="198"/>
      <c r="R86" s="199">
        <f>R87</f>
        <v>0</v>
      </c>
      <c r="S86" s="198"/>
      <c r="T86" s="20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80</v>
      </c>
      <c r="AT86" s="202" t="s">
        <v>71</v>
      </c>
      <c r="AU86" s="202" t="s">
        <v>72</v>
      </c>
      <c r="AY86" s="201" t="s">
        <v>188</v>
      </c>
      <c r="BK86" s="203">
        <f>BK87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256</v>
      </c>
      <c r="F87" s="204" t="s">
        <v>257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SUM(P88:P98)</f>
        <v>0</v>
      </c>
      <c r="Q87" s="198"/>
      <c r="R87" s="199">
        <f>SUM(R88:R98)</f>
        <v>0</v>
      </c>
      <c r="S87" s="198"/>
      <c r="T87" s="200">
        <f>SUM(T88:T98)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80</v>
      </c>
      <c r="AY87" s="201" t="s">
        <v>188</v>
      </c>
      <c r="BK87" s="203">
        <f>SUM(BK88:BK98)</f>
        <v>0</v>
      </c>
    </row>
    <row r="88" s="2" customFormat="1" ht="16.5" customHeight="1">
      <c r="A88" s="40"/>
      <c r="B88" s="41"/>
      <c r="C88" s="206" t="s">
        <v>80</v>
      </c>
      <c r="D88" s="206" t="s">
        <v>191</v>
      </c>
      <c r="E88" s="207" t="s">
        <v>258</v>
      </c>
      <c r="F88" s="208" t="s">
        <v>259</v>
      </c>
      <c r="G88" s="209" t="s">
        <v>260</v>
      </c>
      <c r="H88" s="210">
        <v>0.19900000000000001</v>
      </c>
      <c r="I88" s="211"/>
      <c r="J88" s="212">
        <f>ROUND(I88*H88,2)</f>
        <v>0</v>
      </c>
      <c r="K88" s="208" t="s">
        <v>195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196</v>
      </c>
      <c r="AT88" s="217" t="s">
        <v>191</v>
      </c>
      <c r="AU88" s="217" t="s">
        <v>82</v>
      </c>
      <c r="AY88" s="19" t="s">
        <v>188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196</v>
      </c>
      <c r="BM88" s="217" t="s">
        <v>1415</v>
      </c>
    </row>
    <row r="89" s="2" customFormat="1">
      <c r="A89" s="40"/>
      <c r="B89" s="41"/>
      <c r="C89" s="42"/>
      <c r="D89" s="219" t="s">
        <v>198</v>
      </c>
      <c r="E89" s="42"/>
      <c r="F89" s="220" t="s">
        <v>262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198</v>
      </c>
      <c r="AU89" s="19" t="s">
        <v>82</v>
      </c>
    </row>
    <row r="90" s="2" customFormat="1" ht="24.15" customHeight="1">
      <c r="A90" s="40"/>
      <c r="B90" s="41"/>
      <c r="C90" s="206" t="s">
        <v>82</v>
      </c>
      <c r="D90" s="206" t="s">
        <v>191</v>
      </c>
      <c r="E90" s="207" t="s">
        <v>263</v>
      </c>
      <c r="F90" s="208" t="s">
        <v>264</v>
      </c>
      <c r="G90" s="209" t="s">
        <v>260</v>
      </c>
      <c r="H90" s="210">
        <v>0.19900000000000001</v>
      </c>
      <c r="I90" s="211"/>
      <c r="J90" s="212">
        <f>ROUND(I90*H90,2)</f>
        <v>0</v>
      </c>
      <c r="K90" s="208" t="s">
        <v>195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196</v>
      </c>
      <c r="AT90" s="217" t="s">
        <v>191</v>
      </c>
      <c r="AU90" s="217" t="s">
        <v>82</v>
      </c>
      <c r="AY90" s="19" t="s">
        <v>188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196</v>
      </c>
      <c r="BM90" s="217" t="s">
        <v>1416</v>
      </c>
    </row>
    <row r="91" s="2" customFormat="1">
      <c r="A91" s="40"/>
      <c r="B91" s="41"/>
      <c r="C91" s="42"/>
      <c r="D91" s="219" t="s">
        <v>198</v>
      </c>
      <c r="E91" s="42"/>
      <c r="F91" s="220" t="s">
        <v>266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198</v>
      </c>
      <c r="AU91" s="19" t="s">
        <v>82</v>
      </c>
    </row>
    <row r="92" s="2" customFormat="1" ht="21.75" customHeight="1">
      <c r="A92" s="40"/>
      <c r="B92" s="41"/>
      <c r="C92" s="206" t="s">
        <v>216</v>
      </c>
      <c r="D92" s="206" t="s">
        <v>191</v>
      </c>
      <c r="E92" s="207" t="s">
        <v>267</v>
      </c>
      <c r="F92" s="208" t="s">
        <v>268</v>
      </c>
      <c r="G92" s="209" t="s">
        <v>260</v>
      </c>
      <c r="H92" s="210">
        <v>0.19900000000000001</v>
      </c>
      <c r="I92" s="211"/>
      <c r="J92" s="212">
        <f>ROUND(I92*H92,2)</f>
        <v>0</v>
      </c>
      <c r="K92" s="208" t="s">
        <v>195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196</v>
      </c>
      <c r="AT92" s="217" t="s">
        <v>191</v>
      </c>
      <c r="AU92" s="217" t="s">
        <v>82</v>
      </c>
      <c r="AY92" s="19" t="s">
        <v>188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196</v>
      </c>
      <c r="BM92" s="217" t="s">
        <v>1417</v>
      </c>
    </row>
    <row r="93" s="2" customFormat="1">
      <c r="A93" s="40"/>
      <c r="B93" s="41"/>
      <c r="C93" s="42"/>
      <c r="D93" s="219" t="s">
        <v>198</v>
      </c>
      <c r="E93" s="42"/>
      <c r="F93" s="220" t="s">
        <v>270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198</v>
      </c>
      <c r="AU93" s="19" t="s">
        <v>82</v>
      </c>
    </row>
    <row r="94" s="2" customFormat="1" ht="24.15" customHeight="1">
      <c r="A94" s="40"/>
      <c r="B94" s="41"/>
      <c r="C94" s="206" t="s">
        <v>196</v>
      </c>
      <c r="D94" s="206" t="s">
        <v>191</v>
      </c>
      <c r="E94" s="207" t="s">
        <v>271</v>
      </c>
      <c r="F94" s="208" t="s">
        <v>272</v>
      </c>
      <c r="G94" s="209" t="s">
        <v>260</v>
      </c>
      <c r="H94" s="210">
        <v>1.194</v>
      </c>
      <c r="I94" s="211"/>
      <c r="J94" s="212">
        <f>ROUND(I94*H94,2)</f>
        <v>0</v>
      </c>
      <c r="K94" s="208" t="s">
        <v>195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196</v>
      </c>
      <c r="AT94" s="217" t="s">
        <v>191</v>
      </c>
      <c r="AU94" s="217" t="s">
        <v>82</v>
      </c>
      <c r="AY94" s="19" t="s">
        <v>188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196</v>
      </c>
      <c r="BM94" s="217" t="s">
        <v>1418</v>
      </c>
    </row>
    <row r="95" s="2" customFormat="1">
      <c r="A95" s="40"/>
      <c r="B95" s="41"/>
      <c r="C95" s="42"/>
      <c r="D95" s="219" t="s">
        <v>198</v>
      </c>
      <c r="E95" s="42"/>
      <c r="F95" s="220" t="s">
        <v>274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198</v>
      </c>
      <c r="AU95" s="19" t="s">
        <v>82</v>
      </c>
    </row>
    <row r="96" s="14" customFormat="1">
      <c r="A96" s="14"/>
      <c r="B96" s="235"/>
      <c r="C96" s="236"/>
      <c r="D96" s="226" t="s">
        <v>200</v>
      </c>
      <c r="E96" s="237" t="s">
        <v>19</v>
      </c>
      <c r="F96" s="238" t="s">
        <v>1419</v>
      </c>
      <c r="G96" s="236"/>
      <c r="H96" s="239">
        <v>1.194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200</v>
      </c>
      <c r="AU96" s="245" t="s">
        <v>82</v>
      </c>
      <c r="AV96" s="14" t="s">
        <v>82</v>
      </c>
      <c r="AW96" s="14" t="s">
        <v>33</v>
      </c>
      <c r="AX96" s="14" t="s">
        <v>80</v>
      </c>
      <c r="AY96" s="245" t="s">
        <v>188</v>
      </c>
    </row>
    <row r="97" s="2" customFormat="1" ht="24.15" customHeight="1">
      <c r="A97" s="40"/>
      <c r="B97" s="41"/>
      <c r="C97" s="206" t="s">
        <v>231</v>
      </c>
      <c r="D97" s="206" t="s">
        <v>191</v>
      </c>
      <c r="E97" s="207" t="s">
        <v>276</v>
      </c>
      <c r="F97" s="208" t="s">
        <v>277</v>
      </c>
      <c r="G97" s="209" t="s">
        <v>260</v>
      </c>
      <c r="H97" s="210">
        <v>0.19900000000000001</v>
      </c>
      <c r="I97" s="211"/>
      <c r="J97" s="212">
        <f>ROUND(I97*H97,2)</f>
        <v>0</v>
      </c>
      <c r="K97" s="208" t="s">
        <v>195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196</v>
      </c>
      <c r="AT97" s="217" t="s">
        <v>191</v>
      </c>
      <c r="AU97" s="217" t="s">
        <v>82</v>
      </c>
      <c r="AY97" s="19" t="s">
        <v>188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196</v>
      </c>
      <c r="BM97" s="217" t="s">
        <v>1420</v>
      </c>
    </row>
    <row r="98" s="2" customFormat="1">
      <c r="A98" s="40"/>
      <c r="B98" s="41"/>
      <c r="C98" s="42"/>
      <c r="D98" s="219" t="s">
        <v>198</v>
      </c>
      <c r="E98" s="42"/>
      <c r="F98" s="220" t="s">
        <v>279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198</v>
      </c>
      <c r="AU98" s="19" t="s">
        <v>82</v>
      </c>
    </row>
    <row r="99" s="12" customFormat="1" ht="25.92" customHeight="1">
      <c r="A99" s="12"/>
      <c r="B99" s="190"/>
      <c r="C99" s="191"/>
      <c r="D99" s="192" t="s">
        <v>71</v>
      </c>
      <c r="E99" s="193" t="s">
        <v>286</v>
      </c>
      <c r="F99" s="193" t="s">
        <v>287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</f>
        <v>0</v>
      </c>
      <c r="Q99" s="198"/>
      <c r="R99" s="199">
        <f>R100</f>
        <v>1.2706299800000001</v>
      </c>
      <c r="S99" s="198"/>
      <c r="T99" s="200">
        <f>T100</f>
        <v>0.19919250000000002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82</v>
      </c>
      <c r="AT99" s="202" t="s">
        <v>71</v>
      </c>
      <c r="AU99" s="202" t="s">
        <v>72</v>
      </c>
      <c r="AY99" s="201" t="s">
        <v>188</v>
      </c>
      <c r="BK99" s="203">
        <f>BK100</f>
        <v>0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347</v>
      </c>
      <c r="F100" s="204" t="s">
        <v>348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SUM(P101:P144)</f>
        <v>0</v>
      </c>
      <c r="Q100" s="198"/>
      <c r="R100" s="199">
        <f>SUM(R101:R144)</f>
        <v>1.2706299800000001</v>
      </c>
      <c r="S100" s="198"/>
      <c r="T100" s="200">
        <f>SUM(T101:T144)</f>
        <v>0.19919250000000002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82</v>
      </c>
      <c r="AT100" s="202" t="s">
        <v>71</v>
      </c>
      <c r="AU100" s="202" t="s">
        <v>80</v>
      </c>
      <c r="AY100" s="201" t="s">
        <v>188</v>
      </c>
      <c r="BK100" s="203">
        <f>SUM(BK101:BK144)</f>
        <v>0</v>
      </c>
    </row>
    <row r="101" s="2" customFormat="1" ht="16.5" customHeight="1">
      <c r="A101" s="40"/>
      <c r="B101" s="41"/>
      <c r="C101" s="206" t="s">
        <v>189</v>
      </c>
      <c r="D101" s="206" t="s">
        <v>191</v>
      </c>
      <c r="E101" s="207" t="s">
        <v>350</v>
      </c>
      <c r="F101" s="208" t="s">
        <v>351</v>
      </c>
      <c r="G101" s="209" t="s">
        <v>194</v>
      </c>
      <c r="H101" s="210">
        <v>73.569000000000003</v>
      </c>
      <c r="I101" s="211"/>
      <c r="J101" s="212">
        <f>ROUND(I101*H101,2)</f>
        <v>0</v>
      </c>
      <c r="K101" s="208" t="s">
        <v>195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0.0025000000000000001</v>
      </c>
      <c r="T101" s="216">
        <f>S101*H101</f>
        <v>0.18392250000000002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124</v>
      </c>
      <c r="AT101" s="217" t="s">
        <v>191</v>
      </c>
      <c r="AU101" s="217" t="s">
        <v>82</v>
      </c>
      <c r="AY101" s="19" t="s">
        <v>188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124</v>
      </c>
      <c r="BM101" s="217" t="s">
        <v>1421</v>
      </c>
    </row>
    <row r="102" s="2" customFormat="1">
      <c r="A102" s="40"/>
      <c r="B102" s="41"/>
      <c r="C102" s="42"/>
      <c r="D102" s="219" t="s">
        <v>198</v>
      </c>
      <c r="E102" s="42"/>
      <c r="F102" s="220" t="s">
        <v>353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198</v>
      </c>
      <c r="AU102" s="19" t="s">
        <v>82</v>
      </c>
    </row>
    <row r="103" s="14" customFormat="1">
      <c r="A103" s="14"/>
      <c r="B103" s="235"/>
      <c r="C103" s="236"/>
      <c r="D103" s="226" t="s">
        <v>200</v>
      </c>
      <c r="E103" s="237" t="s">
        <v>19</v>
      </c>
      <c r="F103" s="238" t="s">
        <v>1422</v>
      </c>
      <c r="G103" s="236"/>
      <c r="H103" s="239">
        <v>34.881999999999998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200</v>
      </c>
      <c r="AU103" s="245" t="s">
        <v>82</v>
      </c>
      <c r="AV103" s="14" t="s">
        <v>82</v>
      </c>
      <c r="AW103" s="14" t="s">
        <v>33</v>
      </c>
      <c r="AX103" s="14" t="s">
        <v>72</v>
      </c>
      <c r="AY103" s="245" t="s">
        <v>188</v>
      </c>
    </row>
    <row r="104" s="14" customFormat="1">
      <c r="A104" s="14"/>
      <c r="B104" s="235"/>
      <c r="C104" s="236"/>
      <c r="D104" s="226" t="s">
        <v>200</v>
      </c>
      <c r="E104" s="237" t="s">
        <v>19</v>
      </c>
      <c r="F104" s="238" t="s">
        <v>1423</v>
      </c>
      <c r="G104" s="236"/>
      <c r="H104" s="239">
        <v>34.726999999999997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200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188</v>
      </c>
    </row>
    <row r="105" s="14" customFormat="1">
      <c r="A105" s="14"/>
      <c r="B105" s="235"/>
      <c r="C105" s="236"/>
      <c r="D105" s="226" t="s">
        <v>200</v>
      </c>
      <c r="E105" s="237" t="s">
        <v>19</v>
      </c>
      <c r="F105" s="238" t="s">
        <v>248</v>
      </c>
      <c r="G105" s="236"/>
      <c r="H105" s="239">
        <v>3.96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200</v>
      </c>
      <c r="AU105" s="245" t="s">
        <v>82</v>
      </c>
      <c r="AV105" s="14" t="s">
        <v>82</v>
      </c>
      <c r="AW105" s="14" t="s">
        <v>33</v>
      </c>
      <c r="AX105" s="14" t="s">
        <v>72</v>
      </c>
      <c r="AY105" s="245" t="s">
        <v>188</v>
      </c>
    </row>
    <row r="106" s="15" customFormat="1">
      <c r="A106" s="15"/>
      <c r="B106" s="246"/>
      <c r="C106" s="247"/>
      <c r="D106" s="226" t="s">
        <v>200</v>
      </c>
      <c r="E106" s="248" t="s">
        <v>19</v>
      </c>
      <c r="F106" s="249" t="s">
        <v>206</v>
      </c>
      <c r="G106" s="247"/>
      <c r="H106" s="250">
        <v>73.568999999999988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56" t="s">
        <v>200</v>
      </c>
      <c r="AU106" s="256" t="s">
        <v>82</v>
      </c>
      <c r="AV106" s="15" t="s">
        <v>196</v>
      </c>
      <c r="AW106" s="15" t="s">
        <v>33</v>
      </c>
      <c r="AX106" s="15" t="s">
        <v>80</v>
      </c>
      <c r="AY106" s="256" t="s">
        <v>188</v>
      </c>
    </row>
    <row r="107" s="2" customFormat="1" ht="16.5" customHeight="1">
      <c r="A107" s="40"/>
      <c r="B107" s="41"/>
      <c r="C107" s="206" t="s">
        <v>241</v>
      </c>
      <c r="D107" s="206" t="s">
        <v>191</v>
      </c>
      <c r="E107" s="207" t="s">
        <v>355</v>
      </c>
      <c r="F107" s="208" t="s">
        <v>356</v>
      </c>
      <c r="G107" s="209" t="s">
        <v>357</v>
      </c>
      <c r="H107" s="210">
        <v>48</v>
      </c>
      <c r="I107" s="211"/>
      <c r="J107" s="212">
        <f>ROUND(I107*H107,2)</f>
        <v>0</v>
      </c>
      <c r="K107" s="208" t="s">
        <v>195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0.00029999999999999997</v>
      </c>
      <c r="T107" s="216">
        <f>S107*H107</f>
        <v>0.0144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124</v>
      </c>
      <c r="AT107" s="217" t="s">
        <v>191</v>
      </c>
      <c r="AU107" s="217" t="s">
        <v>82</v>
      </c>
      <c r="AY107" s="19" t="s">
        <v>188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124</v>
      </c>
      <c r="BM107" s="217" t="s">
        <v>1424</v>
      </c>
    </row>
    <row r="108" s="2" customFormat="1">
      <c r="A108" s="40"/>
      <c r="B108" s="41"/>
      <c r="C108" s="42"/>
      <c r="D108" s="219" t="s">
        <v>198</v>
      </c>
      <c r="E108" s="42"/>
      <c r="F108" s="220" t="s">
        <v>359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198</v>
      </c>
      <c r="AU108" s="19" t="s">
        <v>82</v>
      </c>
    </row>
    <row r="109" s="14" customFormat="1">
      <c r="A109" s="14"/>
      <c r="B109" s="235"/>
      <c r="C109" s="236"/>
      <c r="D109" s="226" t="s">
        <v>200</v>
      </c>
      <c r="E109" s="237" t="s">
        <v>19</v>
      </c>
      <c r="F109" s="238" t="s">
        <v>1425</v>
      </c>
      <c r="G109" s="236"/>
      <c r="H109" s="239">
        <v>48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200</v>
      </c>
      <c r="AU109" s="245" t="s">
        <v>82</v>
      </c>
      <c r="AV109" s="14" t="s">
        <v>82</v>
      </c>
      <c r="AW109" s="14" t="s">
        <v>33</v>
      </c>
      <c r="AX109" s="14" t="s">
        <v>80</v>
      </c>
      <c r="AY109" s="245" t="s">
        <v>188</v>
      </c>
    </row>
    <row r="110" s="2" customFormat="1" ht="16.5" customHeight="1">
      <c r="A110" s="40"/>
      <c r="B110" s="41"/>
      <c r="C110" s="206" t="s">
        <v>250</v>
      </c>
      <c r="D110" s="206" t="s">
        <v>191</v>
      </c>
      <c r="E110" s="207" t="s">
        <v>362</v>
      </c>
      <c r="F110" s="208" t="s">
        <v>363</v>
      </c>
      <c r="G110" s="209" t="s">
        <v>357</v>
      </c>
      <c r="H110" s="210">
        <v>2.8999999999999999</v>
      </c>
      <c r="I110" s="211"/>
      <c r="J110" s="212">
        <f>ROUND(I110*H110,2)</f>
        <v>0</v>
      </c>
      <c r="K110" s="208" t="s">
        <v>195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0.00029999999999999997</v>
      </c>
      <c r="T110" s="216">
        <f>S110*H110</f>
        <v>0.0008699999999999999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124</v>
      </c>
      <c r="AT110" s="217" t="s">
        <v>191</v>
      </c>
      <c r="AU110" s="217" t="s">
        <v>82</v>
      </c>
      <c r="AY110" s="19" t="s">
        <v>188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124</v>
      </c>
      <c r="BM110" s="217" t="s">
        <v>1426</v>
      </c>
    </row>
    <row r="111" s="2" customFormat="1">
      <c r="A111" s="40"/>
      <c r="B111" s="41"/>
      <c r="C111" s="42"/>
      <c r="D111" s="219" t="s">
        <v>198</v>
      </c>
      <c r="E111" s="42"/>
      <c r="F111" s="220" t="s">
        <v>365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198</v>
      </c>
      <c r="AU111" s="19" t="s">
        <v>82</v>
      </c>
    </row>
    <row r="112" s="14" customFormat="1">
      <c r="A112" s="14"/>
      <c r="B112" s="235"/>
      <c r="C112" s="236"/>
      <c r="D112" s="226" t="s">
        <v>200</v>
      </c>
      <c r="E112" s="237" t="s">
        <v>19</v>
      </c>
      <c r="F112" s="238" t="s">
        <v>366</v>
      </c>
      <c r="G112" s="236"/>
      <c r="H112" s="239">
        <v>2.8999999999999999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200</v>
      </c>
      <c r="AU112" s="245" t="s">
        <v>82</v>
      </c>
      <c r="AV112" s="14" t="s">
        <v>82</v>
      </c>
      <c r="AW112" s="14" t="s">
        <v>33</v>
      </c>
      <c r="AX112" s="14" t="s">
        <v>80</v>
      </c>
      <c r="AY112" s="245" t="s">
        <v>188</v>
      </c>
    </row>
    <row r="113" s="2" customFormat="1" ht="21.75" customHeight="1">
      <c r="A113" s="40"/>
      <c r="B113" s="41"/>
      <c r="C113" s="206" t="s">
        <v>229</v>
      </c>
      <c r="D113" s="206" t="s">
        <v>191</v>
      </c>
      <c r="E113" s="207" t="s">
        <v>368</v>
      </c>
      <c r="F113" s="208" t="s">
        <v>369</v>
      </c>
      <c r="G113" s="209" t="s">
        <v>194</v>
      </c>
      <c r="H113" s="210">
        <v>73.569000000000003</v>
      </c>
      <c r="I113" s="211"/>
      <c r="J113" s="212">
        <f>ROUND(I113*H113,2)</f>
        <v>0</v>
      </c>
      <c r="K113" s="208" t="s">
        <v>195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124</v>
      </c>
      <c r="AT113" s="217" t="s">
        <v>191</v>
      </c>
      <c r="AU113" s="217" t="s">
        <v>82</v>
      </c>
      <c r="AY113" s="19" t="s">
        <v>188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124</v>
      </c>
      <c r="BM113" s="217" t="s">
        <v>1427</v>
      </c>
    </row>
    <row r="114" s="2" customFormat="1">
      <c r="A114" s="40"/>
      <c r="B114" s="41"/>
      <c r="C114" s="42"/>
      <c r="D114" s="219" t="s">
        <v>198</v>
      </c>
      <c r="E114" s="42"/>
      <c r="F114" s="220" t="s">
        <v>371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198</v>
      </c>
      <c r="AU114" s="19" t="s">
        <v>82</v>
      </c>
    </row>
    <row r="115" s="2" customFormat="1" ht="16.5" customHeight="1">
      <c r="A115" s="40"/>
      <c r="B115" s="41"/>
      <c r="C115" s="206" t="s">
        <v>107</v>
      </c>
      <c r="D115" s="206" t="s">
        <v>191</v>
      </c>
      <c r="E115" s="207" t="s">
        <v>372</v>
      </c>
      <c r="F115" s="208" t="s">
        <v>373</v>
      </c>
      <c r="G115" s="209" t="s">
        <v>194</v>
      </c>
      <c r="H115" s="210">
        <v>73.569000000000003</v>
      </c>
      <c r="I115" s="211"/>
      <c r="J115" s="212">
        <f>ROUND(I115*H115,2)</f>
        <v>0</v>
      </c>
      <c r="K115" s="208" t="s">
        <v>195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124</v>
      </c>
      <c r="AT115" s="217" t="s">
        <v>191</v>
      </c>
      <c r="AU115" s="217" t="s">
        <v>82</v>
      </c>
      <c r="AY115" s="19" t="s">
        <v>188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124</v>
      </c>
      <c r="BM115" s="217" t="s">
        <v>1428</v>
      </c>
    </row>
    <row r="116" s="2" customFormat="1">
      <c r="A116" s="40"/>
      <c r="B116" s="41"/>
      <c r="C116" s="42"/>
      <c r="D116" s="219" t="s">
        <v>198</v>
      </c>
      <c r="E116" s="42"/>
      <c r="F116" s="220" t="s">
        <v>375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198</v>
      </c>
      <c r="AU116" s="19" t="s">
        <v>82</v>
      </c>
    </row>
    <row r="117" s="2" customFormat="1" ht="16.5" customHeight="1">
      <c r="A117" s="40"/>
      <c r="B117" s="41"/>
      <c r="C117" s="206" t="s">
        <v>110</v>
      </c>
      <c r="D117" s="206" t="s">
        <v>191</v>
      </c>
      <c r="E117" s="207" t="s">
        <v>377</v>
      </c>
      <c r="F117" s="208" t="s">
        <v>378</v>
      </c>
      <c r="G117" s="209" t="s">
        <v>194</v>
      </c>
      <c r="H117" s="210">
        <v>147.13800000000001</v>
      </c>
      <c r="I117" s="211"/>
      <c r="J117" s="212">
        <f>ROUND(I117*H117,2)</f>
        <v>0</v>
      </c>
      <c r="K117" s="208" t="s">
        <v>195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3.0000000000000001E-05</v>
      </c>
      <c r="R117" s="215">
        <f>Q117*H117</f>
        <v>0.0044141400000000004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124</v>
      </c>
      <c r="AT117" s="217" t="s">
        <v>191</v>
      </c>
      <c r="AU117" s="217" t="s">
        <v>82</v>
      </c>
      <c r="AY117" s="19" t="s">
        <v>188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124</v>
      </c>
      <c r="BM117" s="217" t="s">
        <v>1429</v>
      </c>
    </row>
    <row r="118" s="2" customFormat="1">
      <c r="A118" s="40"/>
      <c r="B118" s="41"/>
      <c r="C118" s="42"/>
      <c r="D118" s="219" t="s">
        <v>198</v>
      </c>
      <c r="E118" s="42"/>
      <c r="F118" s="220" t="s">
        <v>380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198</v>
      </c>
      <c r="AU118" s="19" t="s">
        <v>82</v>
      </c>
    </row>
    <row r="119" s="13" customFormat="1">
      <c r="A119" s="13"/>
      <c r="B119" s="224"/>
      <c r="C119" s="225"/>
      <c r="D119" s="226" t="s">
        <v>200</v>
      </c>
      <c r="E119" s="227" t="s">
        <v>19</v>
      </c>
      <c r="F119" s="228" t="s">
        <v>381</v>
      </c>
      <c r="G119" s="225"/>
      <c r="H119" s="227" t="s">
        <v>19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200</v>
      </c>
      <c r="AU119" s="234" t="s">
        <v>82</v>
      </c>
      <c r="AV119" s="13" t="s">
        <v>80</v>
      </c>
      <c r="AW119" s="13" t="s">
        <v>33</v>
      </c>
      <c r="AX119" s="13" t="s">
        <v>72</v>
      </c>
      <c r="AY119" s="234" t="s">
        <v>188</v>
      </c>
    </row>
    <row r="120" s="14" customFormat="1">
      <c r="A120" s="14"/>
      <c r="B120" s="235"/>
      <c r="C120" s="236"/>
      <c r="D120" s="226" t="s">
        <v>200</v>
      </c>
      <c r="E120" s="237" t="s">
        <v>19</v>
      </c>
      <c r="F120" s="238" t="s">
        <v>1430</v>
      </c>
      <c r="G120" s="236"/>
      <c r="H120" s="239">
        <v>73.569000000000003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200</v>
      </c>
      <c r="AU120" s="245" t="s">
        <v>82</v>
      </c>
      <c r="AV120" s="14" t="s">
        <v>82</v>
      </c>
      <c r="AW120" s="14" t="s">
        <v>33</v>
      </c>
      <c r="AX120" s="14" t="s">
        <v>72</v>
      </c>
      <c r="AY120" s="245" t="s">
        <v>188</v>
      </c>
    </row>
    <row r="121" s="13" customFormat="1">
      <c r="A121" s="13"/>
      <c r="B121" s="224"/>
      <c r="C121" s="225"/>
      <c r="D121" s="226" t="s">
        <v>200</v>
      </c>
      <c r="E121" s="227" t="s">
        <v>19</v>
      </c>
      <c r="F121" s="228" t="s">
        <v>382</v>
      </c>
      <c r="G121" s="225"/>
      <c r="H121" s="227" t="s">
        <v>19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200</v>
      </c>
      <c r="AU121" s="234" t="s">
        <v>82</v>
      </c>
      <c r="AV121" s="13" t="s">
        <v>80</v>
      </c>
      <c r="AW121" s="13" t="s">
        <v>33</v>
      </c>
      <c r="AX121" s="13" t="s">
        <v>72</v>
      </c>
      <c r="AY121" s="234" t="s">
        <v>188</v>
      </c>
    </row>
    <row r="122" s="14" customFormat="1">
      <c r="A122" s="14"/>
      <c r="B122" s="235"/>
      <c r="C122" s="236"/>
      <c r="D122" s="226" t="s">
        <v>200</v>
      </c>
      <c r="E122" s="237" t="s">
        <v>19</v>
      </c>
      <c r="F122" s="238" t="s">
        <v>1430</v>
      </c>
      <c r="G122" s="236"/>
      <c r="H122" s="239">
        <v>73.569000000000003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200</v>
      </c>
      <c r="AU122" s="245" t="s">
        <v>82</v>
      </c>
      <c r="AV122" s="14" t="s">
        <v>82</v>
      </c>
      <c r="AW122" s="14" t="s">
        <v>33</v>
      </c>
      <c r="AX122" s="14" t="s">
        <v>72</v>
      </c>
      <c r="AY122" s="245" t="s">
        <v>188</v>
      </c>
    </row>
    <row r="123" s="15" customFormat="1">
      <c r="A123" s="15"/>
      <c r="B123" s="246"/>
      <c r="C123" s="247"/>
      <c r="D123" s="226" t="s">
        <v>200</v>
      </c>
      <c r="E123" s="248" t="s">
        <v>19</v>
      </c>
      <c r="F123" s="249" t="s">
        <v>206</v>
      </c>
      <c r="G123" s="247"/>
      <c r="H123" s="250">
        <v>147.13800000000001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200</v>
      </c>
      <c r="AU123" s="256" t="s">
        <v>82</v>
      </c>
      <c r="AV123" s="15" t="s">
        <v>196</v>
      </c>
      <c r="AW123" s="15" t="s">
        <v>33</v>
      </c>
      <c r="AX123" s="15" t="s">
        <v>80</v>
      </c>
      <c r="AY123" s="256" t="s">
        <v>188</v>
      </c>
    </row>
    <row r="124" s="2" customFormat="1" ht="21.75" customHeight="1">
      <c r="A124" s="40"/>
      <c r="B124" s="41"/>
      <c r="C124" s="206" t="s">
        <v>113</v>
      </c>
      <c r="D124" s="206" t="s">
        <v>191</v>
      </c>
      <c r="E124" s="207" t="s">
        <v>384</v>
      </c>
      <c r="F124" s="208" t="s">
        <v>385</v>
      </c>
      <c r="G124" s="209" t="s">
        <v>194</v>
      </c>
      <c r="H124" s="210">
        <v>73.569000000000003</v>
      </c>
      <c r="I124" s="211"/>
      <c r="J124" s="212">
        <f>ROUND(I124*H124,2)</f>
        <v>0</v>
      </c>
      <c r="K124" s="208" t="s">
        <v>195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0.012</v>
      </c>
      <c r="R124" s="215">
        <f>Q124*H124</f>
        <v>0.88282800000000006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124</v>
      </c>
      <c r="AT124" s="217" t="s">
        <v>191</v>
      </c>
      <c r="AU124" s="217" t="s">
        <v>82</v>
      </c>
      <c r="AY124" s="19" t="s">
        <v>188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124</v>
      </c>
      <c r="BM124" s="217" t="s">
        <v>1431</v>
      </c>
    </row>
    <row r="125" s="2" customFormat="1">
      <c r="A125" s="40"/>
      <c r="B125" s="41"/>
      <c r="C125" s="42"/>
      <c r="D125" s="219" t="s">
        <v>198</v>
      </c>
      <c r="E125" s="42"/>
      <c r="F125" s="220" t="s">
        <v>387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198</v>
      </c>
      <c r="AU125" s="19" t="s">
        <v>82</v>
      </c>
    </row>
    <row r="126" s="2" customFormat="1" ht="16.5" customHeight="1">
      <c r="A126" s="40"/>
      <c r="B126" s="41"/>
      <c r="C126" s="206" t="s">
        <v>116</v>
      </c>
      <c r="D126" s="206" t="s">
        <v>191</v>
      </c>
      <c r="E126" s="207" t="s">
        <v>389</v>
      </c>
      <c r="F126" s="208" t="s">
        <v>390</v>
      </c>
      <c r="G126" s="209" t="s">
        <v>194</v>
      </c>
      <c r="H126" s="210">
        <v>73.569000000000003</v>
      </c>
      <c r="I126" s="211"/>
      <c r="J126" s="212">
        <f>ROUND(I126*H126,2)</f>
        <v>0</v>
      </c>
      <c r="K126" s="208" t="s">
        <v>195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0.00029999999999999997</v>
      </c>
      <c r="R126" s="215">
        <f>Q126*H126</f>
        <v>0.022070699999999999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124</v>
      </c>
      <c r="AT126" s="217" t="s">
        <v>191</v>
      </c>
      <c r="AU126" s="217" t="s">
        <v>82</v>
      </c>
      <c r="AY126" s="19" t="s">
        <v>188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124</v>
      </c>
      <c r="BM126" s="217" t="s">
        <v>1432</v>
      </c>
    </row>
    <row r="127" s="2" customFormat="1">
      <c r="A127" s="40"/>
      <c r="B127" s="41"/>
      <c r="C127" s="42"/>
      <c r="D127" s="219" t="s">
        <v>198</v>
      </c>
      <c r="E127" s="42"/>
      <c r="F127" s="220" t="s">
        <v>392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198</v>
      </c>
      <c r="AU127" s="19" t="s">
        <v>82</v>
      </c>
    </row>
    <row r="128" s="2" customFormat="1" ht="24.15" customHeight="1">
      <c r="A128" s="40"/>
      <c r="B128" s="41"/>
      <c r="C128" s="257" t="s">
        <v>119</v>
      </c>
      <c r="D128" s="257" t="s">
        <v>300</v>
      </c>
      <c r="E128" s="258" t="s">
        <v>394</v>
      </c>
      <c r="F128" s="259" t="s">
        <v>395</v>
      </c>
      <c r="G128" s="260" t="s">
        <v>194</v>
      </c>
      <c r="H128" s="261">
        <v>80.926000000000002</v>
      </c>
      <c r="I128" s="262"/>
      <c r="J128" s="263">
        <f>ROUND(I128*H128,2)</f>
        <v>0</v>
      </c>
      <c r="K128" s="259" t="s">
        <v>195</v>
      </c>
      <c r="L128" s="264"/>
      <c r="M128" s="265" t="s">
        <v>19</v>
      </c>
      <c r="N128" s="266" t="s">
        <v>43</v>
      </c>
      <c r="O128" s="86"/>
      <c r="P128" s="215">
        <f>O128*H128</f>
        <v>0</v>
      </c>
      <c r="Q128" s="215">
        <v>0.0042900000000000004</v>
      </c>
      <c r="R128" s="215">
        <f>Q128*H128</f>
        <v>0.34717254000000003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303</v>
      </c>
      <c r="AT128" s="217" t="s">
        <v>300</v>
      </c>
      <c r="AU128" s="217" t="s">
        <v>82</v>
      </c>
      <c r="AY128" s="19" t="s">
        <v>188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124</v>
      </c>
      <c r="BM128" s="217" t="s">
        <v>1433</v>
      </c>
    </row>
    <row r="129" s="14" customFormat="1">
      <c r="A129" s="14"/>
      <c r="B129" s="235"/>
      <c r="C129" s="236"/>
      <c r="D129" s="226" t="s">
        <v>200</v>
      </c>
      <c r="E129" s="236"/>
      <c r="F129" s="238" t="s">
        <v>1434</v>
      </c>
      <c r="G129" s="236"/>
      <c r="H129" s="239">
        <v>80.926000000000002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200</v>
      </c>
      <c r="AU129" s="245" t="s">
        <v>82</v>
      </c>
      <c r="AV129" s="14" t="s">
        <v>82</v>
      </c>
      <c r="AW129" s="14" t="s">
        <v>4</v>
      </c>
      <c r="AX129" s="14" t="s">
        <v>80</v>
      </c>
      <c r="AY129" s="245" t="s">
        <v>188</v>
      </c>
    </row>
    <row r="130" s="2" customFormat="1" ht="16.5" customHeight="1">
      <c r="A130" s="40"/>
      <c r="B130" s="41"/>
      <c r="C130" s="206" t="s">
        <v>8</v>
      </c>
      <c r="D130" s="206" t="s">
        <v>191</v>
      </c>
      <c r="E130" s="207" t="s">
        <v>399</v>
      </c>
      <c r="F130" s="208" t="s">
        <v>400</v>
      </c>
      <c r="G130" s="209" t="s">
        <v>357</v>
      </c>
      <c r="H130" s="210">
        <v>48</v>
      </c>
      <c r="I130" s="211"/>
      <c r="J130" s="212">
        <f>ROUND(I130*H130,2)</f>
        <v>0</v>
      </c>
      <c r="K130" s="208" t="s">
        <v>195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1.0000000000000001E-05</v>
      </c>
      <c r="R130" s="215">
        <f>Q130*H130</f>
        <v>0.00048000000000000007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124</v>
      </c>
      <c r="AT130" s="217" t="s">
        <v>191</v>
      </c>
      <c r="AU130" s="217" t="s">
        <v>82</v>
      </c>
      <c r="AY130" s="19" t="s">
        <v>188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124</v>
      </c>
      <c r="BM130" s="217" t="s">
        <v>1435</v>
      </c>
    </row>
    <row r="131" s="2" customFormat="1">
      <c r="A131" s="40"/>
      <c r="B131" s="41"/>
      <c r="C131" s="42"/>
      <c r="D131" s="219" t="s">
        <v>198</v>
      </c>
      <c r="E131" s="42"/>
      <c r="F131" s="220" t="s">
        <v>402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198</v>
      </c>
      <c r="AU131" s="19" t="s">
        <v>82</v>
      </c>
    </row>
    <row r="132" s="2" customFormat="1" ht="16.5" customHeight="1">
      <c r="A132" s="40"/>
      <c r="B132" s="41"/>
      <c r="C132" s="257" t="s">
        <v>124</v>
      </c>
      <c r="D132" s="257" t="s">
        <v>300</v>
      </c>
      <c r="E132" s="258" t="s">
        <v>404</v>
      </c>
      <c r="F132" s="259" t="s">
        <v>405</v>
      </c>
      <c r="G132" s="260" t="s">
        <v>357</v>
      </c>
      <c r="H132" s="261">
        <v>50.399999999999999</v>
      </c>
      <c r="I132" s="262"/>
      <c r="J132" s="263">
        <f>ROUND(I132*H132,2)</f>
        <v>0</v>
      </c>
      <c r="K132" s="259" t="s">
        <v>195</v>
      </c>
      <c r="L132" s="264"/>
      <c r="M132" s="265" t="s">
        <v>19</v>
      </c>
      <c r="N132" s="266" t="s">
        <v>43</v>
      </c>
      <c r="O132" s="86"/>
      <c r="P132" s="215">
        <f>O132*H132</f>
        <v>0</v>
      </c>
      <c r="Q132" s="215">
        <v>0.00022000000000000001</v>
      </c>
      <c r="R132" s="215">
        <f>Q132*H132</f>
        <v>0.011088000000000001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303</v>
      </c>
      <c r="AT132" s="217" t="s">
        <v>300</v>
      </c>
      <c r="AU132" s="217" t="s">
        <v>82</v>
      </c>
      <c r="AY132" s="19" t="s">
        <v>188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124</v>
      </c>
      <c r="BM132" s="217" t="s">
        <v>1436</v>
      </c>
    </row>
    <row r="133" s="14" customFormat="1">
      <c r="A133" s="14"/>
      <c r="B133" s="235"/>
      <c r="C133" s="236"/>
      <c r="D133" s="226" t="s">
        <v>200</v>
      </c>
      <c r="E133" s="236"/>
      <c r="F133" s="238" t="s">
        <v>1437</v>
      </c>
      <c r="G133" s="236"/>
      <c r="H133" s="239">
        <v>50.399999999999999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200</v>
      </c>
      <c r="AU133" s="245" t="s">
        <v>82</v>
      </c>
      <c r="AV133" s="14" t="s">
        <v>82</v>
      </c>
      <c r="AW133" s="14" t="s">
        <v>4</v>
      </c>
      <c r="AX133" s="14" t="s">
        <v>80</v>
      </c>
      <c r="AY133" s="245" t="s">
        <v>188</v>
      </c>
    </row>
    <row r="134" s="2" customFormat="1" ht="16.5" customHeight="1">
      <c r="A134" s="40"/>
      <c r="B134" s="41"/>
      <c r="C134" s="206" t="s">
        <v>127</v>
      </c>
      <c r="D134" s="206" t="s">
        <v>191</v>
      </c>
      <c r="E134" s="207" t="s">
        <v>409</v>
      </c>
      <c r="F134" s="208" t="s">
        <v>410</v>
      </c>
      <c r="G134" s="209" t="s">
        <v>357</v>
      </c>
      <c r="H134" s="210">
        <v>10.4</v>
      </c>
      <c r="I134" s="211"/>
      <c r="J134" s="212">
        <f>ROUND(I134*H134,2)</f>
        <v>0</v>
      </c>
      <c r="K134" s="208" t="s">
        <v>195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124</v>
      </c>
      <c r="AT134" s="217" t="s">
        <v>191</v>
      </c>
      <c r="AU134" s="217" t="s">
        <v>82</v>
      </c>
      <c r="AY134" s="19" t="s">
        <v>188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124</v>
      </c>
      <c r="BM134" s="217" t="s">
        <v>1438</v>
      </c>
    </row>
    <row r="135" s="2" customFormat="1">
      <c r="A135" s="40"/>
      <c r="B135" s="41"/>
      <c r="C135" s="42"/>
      <c r="D135" s="219" t="s">
        <v>198</v>
      </c>
      <c r="E135" s="42"/>
      <c r="F135" s="220" t="s">
        <v>412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198</v>
      </c>
      <c r="AU135" s="19" t="s">
        <v>82</v>
      </c>
    </row>
    <row r="136" s="14" customFormat="1">
      <c r="A136" s="14"/>
      <c r="B136" s="235"/>
      <c r="C136" s="236"/>
      <c r="D136" s="226" t="s">
        <v>200</v>
      </c>
      <c r="E136" s="237" t="s">
        <v>19</v>
      </c>
      <c r="F136" s="238" t="s">
        <v>1439</v>
      </c>
      <c r="G136" s="236"/>
      <c r="H136" s="239">
        <v>10.4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200</v>
      </c>
      <c r="AU136" s="245" t="s">
        <v>82</v>
      </c>
      <c r="AV136" s="14" t="s">
        <v>82</v>
      </c>
      <c r="AW136" s="14" t="s">
        <v>33</v>
      </c>
      <c r="AX136" s="14" t="s">
        <v>80</v>
      </c>
      <c r="AY136" s="245" t="s">
        <v>188</v>
      </c>
    </row>
    <row r="137" s="2" customFormat="1" ht="16.5" customHeight="1">
      <c r="A137" s="40"/>
      <c r="B137" s="41"/>
      <c r="C137" s="257" t="s">
        <v>130</v>
      </c>
      <c r="D137" s="257" t="s">
        <v>300</v>
      </c>
      <c r="E137" s="258" t="s">
        <v>415</v>
      </c>
      <c r="F137" s="259" t="s">
        <v>416</v>
      </c>
      <c r="G137" s="260" t="s">
        <v>357</v>
      </c>
      <c r="H137" s="261">
        <v>10.92</v>
      </c>
      <c r="I137" s="262"/>
      <c r="J137" s="263">
        <f>ROUND(I137*H137,2)</f>
        <v>0</v>
      </c>
      <c r="K137" s="259" t="s">
        <v>195</v>
      </c>
      <c r="L137" s="264"/>
      <c r="M137" s="265" t="s">
        <v>19</v>
      </c>
      <c r="N137" s="266" t="s">
        <v>43</v>
      </c>
      <c r="O137" s="86"/>
      <c r="P137" s="215">
        <f>O137*H137</f>
        <v>0</v>
      </c>
      <c r="Q137" s="215">
        <v>0.00016000000000000001</v>
      </c>
      <c r="R137" s="215">
        <f>Q137*H137</f>
        <v>0.0017472000000000002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303</v>
      </c>
      <c r="AT137" s="217" t="s">
        <v>300</v>
      </c>
      <c r="AU137" s="217" t="s">
        <v>82</v>
      </c>
      <c r="AY137" s="19" t="s">
        <v>188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124</v>
      </c>
      <c r="BM137" s="217" t="s">
        <v>1440</v>
      </c>
    </row>
    <row r="138" s="14" customFormat="1">
      <c r="A138" s="14"/>
      <c r="B138" s="235"/>
      <c r="C138" s="236"/>
      <c r="D138" s="226" t="s">
        <v>200</v>
      </c>
      <c r="E138" s="236"/>
      <c r="F138" s="238" t="s">
        <v>1441</v>
      </c>
      <c r="G138" s="236"/>
      <c r="H138" s="239">
        <v>10.92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200</v>
      </c>
      <c r="AU138" s="245" t="s">
        <v>82</v>
      </c>
      <c r="AV138" s="14" t="s">
        <v>82</v>
      </c>
      <c r="AW138" s="14" t="s">
        <v>4</v>
      </c>
      <c r="AX138" s="14" t="s">
        <v>80</v>
      </c>
      <c r="AY138" s="245" t="s">
        <v>188</v>
      </c>
    </row>
    <row r="139" s="2" customFormat="1" ht="16.5" customHeight="1">
      <c r="A139" s="40"/>
      <c r="B139" s="41"/>
      <c r="C139" s="206" t="s">
        <v>133</v>
      </c>
      <c r="D139" s="206" t="s">
        <v>191</v>
      </c>
      <c r="E139" s="207" t="s">
        <v>420</v>
      </c>
      <c r="F139" s="208" t="s">
        <v>421</v>
      </c>
      <c r="G139" s="209" t="s">
        <v>357</v>
      </c>
      <c r="H139" s="210">
        <v>2.8999999999999999</v>
      </c>
      <c r="I139" s="211"/>
      <c r="J139" s="212">
        <f>ROUND(I139*H139,2)</f>
        <v>0</v>
      </c>
      <c r="K139" s="208" t="s">
        <v>195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124</v>
      </c>
      <c r="AT139" s="217" t="s">
        <v>191</v>
      </c>
      <c r="AU139" s="217" t="s">
        <v>82</v>
      </c>
      <c r="AY139" s="19" t="s">
        <v>188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124</v>
      </c>
      <c r="BM139" s="217" t="s">
        <v>1442</v>
      </c>
    </row>
    <row r="140" s="2" customFormat="1">
      <c r="A140" s="40"/>
      <c r="B140" s="41"/>
      <c r="C140" s="42"/>
      <c r="D140" s="219" t="s">
        <v>198</v>
      </c>
      <c r="E140" s="42"/>
      <c r="F140" s="220" t="s">
        <v>423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198</v>
      </c>
      <c r="AU140" s="19" t="s">
        <v>82</v>
      </c>
    </row>
    <row r="141" s="2" customFormat="1" ht="16.5" customHeight="1">
      <c r="A141" s="40"/>
      <c r="B141" s="41"/>
      <c r="C141" s="257" t="s">
        <v>136</v>
      </c>
      <c r="D141" s="257" t="s">
        <v>300</v>
      </c>
      <c r="E141" s="258" t="s">
        <v>425</v>
      </c>
      <c r="F141" s="259" t="s">
        <v>426</v>
      </c>
      <c r="G141" s="260" t="s">
        <v>357</v>
      </c>
      <c r="H141" s="261">
        <v>3.1899999999999999</v>
      </c>
      <c r="I141" s="262"/>
      <c r="J141" s="263">
        <f>ROUND(I141*H141,2)</f>
        <v>0</v>
      </c>
      <c r="K141" s="259" t="s">
        <v>195</v>
      </c>
      <c r="L141" s="264"/>
      <c r="M141" s="265" t="s">
        <v>19</v>
      </c>
      <c r="N141" s="266" t="s">
        <v>43</v>
      </c>
      <c r="O141" s="86"/>
      <c r="P141" s="215">
        <f>O141*H141</f>
        <v>0</v>
      </c>
      <c r="Q141" s="215">
        <v>0.00025999999999999998</v>
      </c>
      <c r="R141" s="215">
        <f>Q141*H141</f>
        <v>0.00082939999999999989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303</v>
      </c>
      <c r="AT141" s="217" t="s">
        <v>300</v>
      </c>
      <c r="AU141" s="217" t="s">
        <v>82</v>
      </c>
      <c r="AY141" s="19" t="s">
        <v>188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124</v>
      </c>
      <c r="BM141" s="217" t="s">
        <v>1443</v>
      </c>
    </row>
    <row r="142" s="14" customFormat="1">
      <c r="A142" s="14"/>
      <c r="B142" s="235"/>
      <c r="C142" s="236"/>
      <c r="D142" s="226" t="s">
        <v>200</v>
      </c>
      <c r="E142" s="236"/>
      <c r="F142" s="238" t="s">
        <v>428</v>
      </c>
      <c r="G142" s="236"/>
      <c r="H142" s="239">
        <v>3.1899999999999999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200</v>
      </c>
      <c r="AU142" s="245" t="s">
        <v>82</v>
      </c>
      <c r="AV142" s="14" t="s">
        <v>82</v>
      </c>
      <c r="AW142" s="14" t="s">
        <v>4</v>
      </c>
      <c r="AX142" s="14" t="s">
        <v>80</v>
      </c>
      <c r="AY142" s="245" t="s">
        <v>188</v>
      </c>
    </row>
    <row r="143" s="2" customFormat="1" ht="24.15" customHeight="1">
      <c r="A143" s="40"/>
      <c r="B143" s="41"/>
      <c r="C143" s="206" t="s">
        <v>7</v>
      </c>
      <c r="D143" s="206" t="s">
        <v>191</v>
      </c>
      <c r="E143" s="207" t="s">
        <v>430</v>
      </c>
      <c r="F143" s="208" t="s">
        <v>431</v>
      </c>
      <c r="G143" s="209" t="s">
        <v>307</v>
      </c>
      <c r="H143" s="267"/>
      <c r="I143" s="211"/>
      <c r="J143" s="212">
        <f>ROUND(I143*H143,2)</f>
        <v>0</v>
      </c>
      <c r="K143" s="208" t="s">
        <v>195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124</v>
      </c>
      <c r="AT143" s="217" t="s">
        <v>191</v>
      </c>
      <c r="AU143" s="217" t="s">
        <v>82</v>
      </c>
      <c r="AY143" s="19" t="s">
        <v>188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124</v>
      </c>
      <c r="BM143" s="217" t="s">
        <v>1444</v>
      </c>
    </row>
    <row r="144" s="2" customFormat="1">
      <c r="A144" s="40"/>
      <c r="B144" s="41"/>
      <c r="C144" s="42"/>
      <c r="D144" s="219" t="s">
        <v>198</v>
      </c>
      <c r="E144" s="42"/>
      <c r="F144" s="220" t="s">
        <v>433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198</v>
      </c>
      <c r="AU144" s="19" t="s">
        <v>82</v>
      </c>
    </row>
    <row r="145" s="12" customFormat="1" ht="25.92" customHeight="1">
      <c r="A145" s="12"/>
      <c r="B145" s="190"/>
      <c r="C145" s="191"/>
      <c r="D145" s="192" t="s">
        <v>71</v>
      </c>
      <c r="E145" s="193" t="s">
        <v>542</v>
      </c>
      <c r="F145" s="193" t="s">
        <v>543</v>
      </c>
      <c r="G145" s="191"/>
      <c r="H145" s="191"/>
      <c r="I145" s="194"/>
      <c r="J145" s="195">
        <f>BK145</f>
        <v>0</v>
      </c>
      <c r="K145" s="191"/>
      <c r="L145" s="196"/>
      <c r="M145" s="197"/>
      <c r="N145" s="198"/>
      <c r="O145" s="198"/>
      <c r="P145" s="199">
        <f>P146</f>
        <v>0</v>
      </c>
      <c r="Q145" s="198"/>
      <c r="R145" s="199">
        <f>R146</f>
        <v>0</v>
      </c>
      <c r="S145" s="198"/>
      <c r="T145" s="200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231</v>
      </c>
      <c r="AT145" s="202" t="s">
        <v>71</v>
      </c>
      <c r="AU145" s="202" t="s">
        <v>72</v>
      </c>
      <c r="AY145" s="201" t="s">
        <v>188</v>
      </c>
      <c r="BK145" s="203">
        <f>BK146</f>
        <v>0</v>
      </c>
    </row>
    <row r="146" s="12" customFormat="1" ht="22.8" customHeight="1">
      <c r="A146" s="12"/>
      <c r="B146" s="190"/>
      <c r="C146" s="191"/>
      <c r="D146" s="192" t="s">
        <v>71</v>
      </c>
      <c r="E146" s="204" t="s">
        <v>544</v>
      </c>
      <c r="F146" s="204" t="s">
        <v>545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P147</f>
        <v>0</v>
      </c>
      <c r="Q146" s="198"/>
      <c r="R146" s="199">
        <f>R147</f>
        <v>0</v>
      </c>
      <c r="S146" s="198"/>
      <c r="T146" s="20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231</v>
      </c>
      <c r="AT146" s="202" t="s">
        <v>71</v>
      </c>
      <c r="AU146" s="202" t="s">
        <v>80</v>
      </c>
      <c r="AY146" s="201" t="s">
        <v>188</v>
      </c>
      <c r="BK146" s="203">
        <f>BK147</f>
        <v>0</v>
      </c>
    </row>
    <row r="147" s="2" customFormat="1" ht="21.75" customHeight="1">
      <c r="A147" s="40"/>
      <c r="B147" s="41"/>
      <c r="C147" s="206" t="s">
        <v>141</v>
      </c>
      <c r="D147" s="206" t="s">
        <v>191</v>
      </c>
      <c r="E147" s="207" t="s">
        <v>547</v>
      </c>
      <c r="F147" s="208" t="s">
        <v>548</v>
      </c>
      <c r="G147" s="209" t="s">
        <v>478</v>
      </c>
      <c r="H147" s="210">
        <v>1</v>
      </c>
      <c r="I147" s="211"/>
      <c r="J147" s="212">
        <f>ROUND(I147*H147,2)</f>
        <v>0</v>
      </c>
      <c r="K147" s="208" t="s">
        <v>19</v>
      </c>
      <c r="L147" s="46"/>
      <c r="M147" s="268" t="s">
        <v>19</v>
      </c>
      <c r="N147" s="269" t="s">
        <v>43</v>
      </c>
      <c r="O147" s="270"/>
      <c r="P147" s="271">
        <f>O147*H147</f>
        <v>0</v>
      </c>
      <c r="Q147" s="271">
        <v>0</v>
      </c>
      <c r="R147" s="271">
        <f>Q147*H147</f>
        <v>0</v>
      </c>
      <c r="S147" s="271">
        <v>0</v>
      </c>
      <c r="T147" s="272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196</v>
      </c>
      <c r="AT147" s="217" t="s">
        <v>191</v>
      </c>
      <c r="AU147" s="217" t="s">
        <v>82</v>
      </c>
      <c r="AY147" s="19" t="s">
        <v>188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196</v>
      </c>
      <c r="BM147" s="217" t="s">
        <v>1445</v>
      </c>
    </row>
    <row r="148" s="2" customFormat="1" ht="6.96" customHeight="1">
      <c r="A148" s="40"/>
      <c r="B148" s="61"/>
      <c r="C148" s="62"/>
      <c r="D148" s="62"/>
      <c r="E148" s="62"/>
      <c r="F148" s="62"/>
      <c r="G148" s="62"/>
      <c r="H148" s="62"/>
      <c r="I148" s="62"/>
      <c r="J148" s="62"/>
      <c r="K148" s="62"/>
      <c r="L148" s="46"/>
      <c r="M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</sheetData>
  <sheetProtection sheet="1" autoFilter="0" formatColumns="0" formatRows="0" objects="1" scenarios="1" spinCount="100000" saltValue="hVKCG+rudnlF6Vjzz8297SK3pyvoQKlYbJVLvegTSIqSmIuI2eWKXfB62NqmrXPHSmqLu0NZ1bdA7+mX/lxXsQ==" hashValue="SwBACKMR+/hUce3jcMnY5aIWK3GnAv55q4cmgdc7IVHLhcCetEVoHuoWCnCTMg10/UOkJw2cirePj3GqRmcrxg==" algorithmName="SHA-512" password="80EB"/>
  <autoFilter ref="C84:K14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997002611"/>
    <hyperlink ref="F91" r:id="rId2" display="https://podminky.urs.cz/item/CS_URS_2024_01/997013212"/>
    <hyperlink ref="F93" r:id="rId3" display="https://podminky.urs.cz/item/CS_URS_2024_01/997013501"/>
    <hyperlink ref="F95" r:id="rId4" display="https://podminky.urs.cz/item/CS_URS_2024_01/997013509"/>
    <hyperlink ref="F98" r:id="rId5" display="https://podminky.urs.cz/item/CS_URS_2024_01/997013631"/>
    <hyperlink ref="F102" r:id="rId6" display="https://podminky.urs.cz/item/CS_URS_2024_01/776201811"/>
    <hyperlink ref="F108" r:id="rId7" display="https://podminky.urs.cz/item/CS_URS_2024_01/776410811"/>
    <hyperlink ref="F111" r:id="rId8" display="https://podminky.urs.cz/item/CS_URS_2024_01/776430811"/>
    <hyperlink ref="F114" r:id="rId9" display="https://podminky.urs.cz/item/CS_URS_2024_01/776111117"/>
    <hyperlink ref="F116" r:id="rId10" display="https://podminky.urs.cz/item/CS_URS_2024_01/776111311"/>
    <hyperlink ref="F118" r:id="rId11" display="https://podminky.urs.cz/item/CS_URS_2024_01/776121112"/>
    <hyperlink ref="F125" r:id="rId12" display="https://podminky.urs.cz/item/CS_URS_2024_01/776141113"/>
    <hyperlink ref="F127" r:id="rId13" display="https://podminky.urs.cz/item/CS_URS_2024_01/776231111"/>
    <hyperlink ref="F131" r:id="rId14" display="https://podminky.urs.cz/item/CS_URS_2024_01/776411111"/>
    <hyperlink ref="F135" r:id="rId15" display="https://podminky.urs.cz/item/CS_URS_2024_01/776421312"/>
    <hyperlink ref="F140" r:id="rId16" display="https://podminky.urs.cz/item/CS_URS_2024_01/776431111"/>
    <hyperlink ref="F144" r:id="rId17" display="https://podminky.urs.cz/item/CS_URS_2024_01/998776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1446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ROUND((SUM(BE89:BE372)),  2)</f>
        <v>0</v>
      </c>
      <c r="G33" s="40"/>
      <c r="H33" s="40"/>
      <c r="I33" s="150">
        <v>0.20999999999999999</v>
      </c>
      <c r="J33" s="149">
        <f>ROUND(((SUM(BE89:BE372))*I33),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ROUND((SUM(BF89:BF372)),  2)</f>
        <v>0</v>
      </c>
      <c r="G34" s="40"/>
      <c r="H34" s="40"/>
      <c r="I34" s="150">
        <v>0.14999999999999999</v>
      </c>
      <c r="J34" s="149">
        <f>ROUND(((SUM(BF89:BF372))*I34),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ROUND((SUM(BG89:BG372)),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ROUND((SUM(BH89:BH372)),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ROUND((SUM(BI89:BI372)),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14 - elektroinstalace m.č. 204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1447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1449</v>
      </c>
      <c r="E62" s="176"/>
      <c r="F62" s="176"/>
      <c r="G62" s="176"/>
      <c r="H62" s="176"/>
      <c r="I62" s="176"/>
      <c r="J62" s="177">
        <f>J250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1450</v>
      </c>
      <c r="E63" s="176"/>
      <c r="F63" s="176"/>
      <c r="G63" s="176"/>
      <c r="H63" s="176"/>
      <c r="I63" s="176"/>
      <c r="J63" s="177">
        <f>J316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1451</v>
      </c>
      <c r="E64" s="176"/>
      <c r="F64" s="176"/>
      <c r="G64" s="176"/>
      <c r="H64" s="176"/>
      <c r="I64" s="176"/>
      <c r="J64" s="177">
        <f>J317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160</v>
      </c>
      <c r="E65" s="170"/>
      <c r="F65" s="170"/>
      <c r="G65" s="170"/>
      <c r="H65" s="170"/>
      <c r="I65" s="170"/>
      <c r="J65" s="171">
        <f>J322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162</v>
      </c>
      <c r="E66" s="176"/>
      <c r="F66" s="176"/>
      <c r="G66" s="176"/>
      <c r="H66" s="176"/>
      <c r="I66" s="176"/>
      <c r="J66" s="177">
        <f>J323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163</v>
      </c>
      <c r="E67" s="176"/>
      <c r="F67" s="176"/>
      <c r="G67" s="176"/>
      <c r="H67" s="176"/>
      <c r="I67" s="176"/>
      <c r="J67" s="177">
        <f>J330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1452</v>
      </c>
      <c r="E68" s="170"/>
      <c r="F68" s="170"/>
      <c r="G68" s="170"/>
      <c r="H68" s="170"/>
      <c r="I68" s="170"/>
      <c r="J68" s="171">
        <f>J342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1453</v>
      </c>
      <c r="E69" s="176"/>
      <c r="F69" s="176"/>
      <c r="G69" s="176"/>
      <c r="H69" s="176"/>
      <c r="I69" s="176"/>
      <c r="J69" s="177">
        <f>J343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ZŠ Pionýrů, Sokolov - Oprava elektroinstalace učeben v 2.NP 2. stupně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154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14 - elektroinstalace m.č. 204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Sokolov, Pionýrů 1614</v>
      </c>
      <c r="G83" s="42"/>
      <c r="H83" s="42"/>
      <c r="I83" s="34" t="s">
        <v>23</v>
      </c>
      <c r="J83" s="74" t="str">
        <f>IF(J12="","",J12)</f>
        <v>8. 2. 2024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Sokolov</v>
      </c>
      <c r="G85" s="42"/>
      <c r="H85" s="42"/>
      <c r="I85" s="34" t="s">
        <v>31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Michal Kubelka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174</v>
      </c>
      <c r="D88" s="182" t="s">
        <v>57</v>
      </c>
      <c r="E88" s="182" t="s">
        <v>53</v>
      </c>
      <c r="F88" s="182" t="s">
        <v>54</v>
      </c>
      <c r="G88" s="182" t="s">
        <v>175</v>
      </c>
      <c r="H88" s="182" t="s">
        <v>176</v>
      </c>
      <c r="I88" s="182" t="s">
        <v>177</v>
      </c>
      <c r="J88" s="182" t="s">
        <v>158</v>
      </c>
      <c r="K88" s="183" t="s">
        <v>178</v>
      </c>
      <c r="L88" s="184"/>
      <c r="M88" s="94" t="s">
        <v>19</v>
      </c>
      <c r="N88" s="95" t="s">
        <v>42</v>
      </c>
      <c r="O88" s="95" t="s">
        <v>179</v>
      </c>
      <c r="P88" s="95" t="s">
        <v>180</v>
      </c>
      <c r="Q88" s="95" t="s">
        <v>181</v>
      </c>
      <c r="R88" s="95" t="s">
        <v>182</v>
      </c>
      <c r="S88" s="95" t="s">
        <v>183</v>
      </c>
      <c r="T88" s="96" t="s">
        <v>184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185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P90+P322+P342</f>
        <v>0</v>
      </c>
      <c r="Q89" s="98"/>
      <c r="R89" s="187">
        <f>R90+R322+R342</f>
        <v>0.020149999999999998</v>
      </c>
      <c r="S89" s="98"/>
      <c r="T89" s="188">
        <f>T90+T322+T342</f>
        <v>0.23719999999999999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159</v>
      </c>
      <c r="BK89" s="189">
        <f>BK90+BK322+BK342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1454</v>
      </c>
      <c r="F90" s="193" t="s">
        <v>1455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P91+P250+P316</f>
        <v>0</v>
      </c>
      <c r="Q90" s="198"/>
      <c r="R90" s="199">
        <f>R91+R250+R316</f>
        <v>0</v>
      </c>
      <c r="S90" s="198"/>
      <c r="T90" s="200">
        <f>T91+T250+T316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188</v>
      </c>
      <c r="BK90" s="203">
        <f>BK91+BK250+BK316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1456</v>
      </c>
      <c r="F91" s="204" t="s">
        <v>1457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SUM(P92:P249)</f>
        <v>0</v>
      </c>
      <c r="Q91" s="198"/>
      <c r="R91" s="199">
        <f>SUM(R92:R249)</f>
        <v>0</v>
      </c>
      <c r="S91" s="198"/>
      <c r="T91" s="200">
        <f>SUM(T92:T249)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188</v>
      </c>
      <c r="BK91" s="203">
        <f>SUM(BK92:BK249)</f>
        <v>0</v>
      </c>
    </row>
    <row r="92" s="2" customFormat="1" ht="24.15" customHeight="1">
      <c r="A92" s="40"/>
      <c r="B92" s="41"/>
      <c r="C92" s="257" t="s">
        <v>80</v>
      </c>
      <c r="D92" s="257" t="s">
        <v>300</v>
      </c>
      <c r="E92" s="258" t="s">
        <v>1458</v>
      </c>
      <c r="F92" s="259" t="s">
        <v>1459</v>
      </c>
      <c r="G92" s="260" t="s">
        <v>296</v>
      </c>
      <c r="H92" s="261">
        <v>1</v>
      </c>
      <c r="I92" s="262"/>
      <c r="J92" s="263">
        <f>ROUND(I92*H92,2)</f>
        <v>0</v>
      </c>
      <c r="K92" s="259" t="s">
        <v>19</v>
      </c>
      <c r="L92" s="264"/>
      <c r="M92" s="265" t="s">
        <v>19</v>
      </c>
      <c r="N92" s="266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250</v>
      </c>
      <c r="AT92" s="217" t="s">
        <v>300</v>
      </c>
      <c r="AU92" s="217" t="s">
        <v>82</v>
      </c>
      <c r="AY92" s="19" t="s">
        <v>188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196</v>
      </c>
      <c r="BM92" s="217" t="s">
        <v>1460</v>
      </c>
    </row>
    <row r="93" s="13" customFormat="1">
      <c r="A93" s="13"/>
      <c r="B93" s="224"/>
      <c r="C93" s="225"/>
      <c r="D93" s="226" t="s">
        <v>200</v>
      </c>
      <c r="E93" s="227" t="s">
        <v>19</v>
      </c>
      <c r="F93" s="228" t="s">
        <v>1461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200</v>
      </c>
      <c r="AU93" s="234" t="s">
        <v>82</v>
      </c>
      <c r="AV93" s="13" t="s">
        <v>80</v>
      </c>
      <c r="AW93" s="13" t="s">
        <v>33</v>
      </c>
      <c r="AX93" s="13" t="s">
        <v>72</v>
      </c>
      <c r="AY93" s="234" t="s">
        <v>188</v>
      </c>
    </row>
    <row r="94" s="14" customFormat="1">
      <c r="A94" s="14"/>
      <c r="B94" s="235"/>
      <c r="C94" s="236"/>
      <c r="D94" s="226" t="s">
        <v>200</v>
      </c>
      <c r="E94" s="237" t="s">
        <v>19</v>
      </c>
      <c r="F94" s="238" t="s">
        <v>80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200</v>
      </c>
      <c r="AU94" s="245" t="s">
        <v>82</v>
      </c>
      <c r="AV94" s="14" t="s">
        <v>82</v>
      </c>
      <c r="AW94" s="14" t="s">
        <v>33</v>
      </c>
      <c r="AX94" s="14" t="s">
        <v>72</v>
      </c>
      <c r="AY94" s="245" t="s">
        <v>188</v>
      </c>
    </row>
    <row r="95" s="15" customFormat="1">
      <c r="A95" s="15"/>
      <c r="B95" s="246"/>
      <c r="C95" s="247"/>
      <c r="D95" s="226" t="s">
        <v>200</v>
      </c>
      <c r="E95" s="248" t="s">
        <v>19</v>
      </c>
      <c r="F95" s="249" t="s">
        <v>206</v>
      </c>
      <c r="G95" s="247"/>
      <c r="H95" s="250">
        <v>1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200</v>
      </c>
      <c r="AU95" s="256" t="s">
        <v>82</v>
      </c>
      <c r="AV95" s="15" t="s">
        <v>196</v>
      </c>
      <c r="AW95" s="15" t="s">
        <v>33</v>
      </c>
      <c r="AX95" s="15" t="s">
        <v>80</v>
      </c>
      <c r="AY95" s="256" t="s">
        <v>188</v>
      </c>
    </row>
    <row r="96" s="2" customFormat="1" ht="24.15" customHeight="1">
      <c r="A96" s="40"/>
      <c r="B96" s="41"/>
      <c r="C96" s="206" t="s">
        <v>82</v>
      </c>
      <c r="D96" s="206" t="s">
        <v>191</v>
      </c>
      <c r="E96" s="207" t="s">
        <v>1462</v>
      </c>
      <c r="F96" s="208" t="s">
        <v>1463</v>
      </c>
      <c r="G96" s="209" t="s">
        <v>357</v>
      </c>
      <c r="H96" s="210">
        <v>14</v>
      </c>
      <c r="I96" s="211"/>
      <c r="J96" s="212">
        <f>ROUND(I96*H96,2)</f>
        <v>0</v>
      </c>
      <c r="K96" s="208" t="s">
        <v>195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196</v>
      </c>
      <c r="AT96" s="217" t="s">
        <v>191</v>
      </c>
      <c r="AU96" s="217" t="s">
        <v>82</v>
      </c>
      <c r="AY96" s="19" t="s">
        <v>188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196</v>
      </c>
      <c r="BM96" s="217" t="s">
        <v>1464</v>
      </c>
    </row>
    <row r="97" s="2" customFormat="1">
      <c r="A97" s="40"/>
      <c r="B97" s="41"/>
      <c r="C97" s="42"/>
      <c r="D97" s="219" t="s">
        <v>198</v>
      </c>
      <c r="E97" s="42"/>
      <c r="F97" s="220" t="s">
        <v>1465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198</v>
      </c>
      <c r="AU97" s="19" t="s">
        <v>82</v>
      </c>
    </row>
    <row r="98" s="13" customFormat="1">
      <c r="A98" s="13"/>
      <c r="B98" s="224"/>
      <c r="C98" s="225"/>
      <c r="D98" s="226" t="s">
        <v>200</v>
      </c>
      <c r="E98" s="227" t="s">
        <v>19</v>
      </c>
      <c r="F98" s="228" t="s">
        <v>1461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200</v>
      </c>
      <c r="AU98" s="234" t="s">
        <v>82</v>
      </c>
      <c r="AV98" s="13" t="s">
        <v>80</v>
      </c>
      <c r="AW98" s="13" t="s">
        <v>33</v>
      </c>
      <c r="AX98" s="13" t="s">
        <v>72</v>
      </c>
      <c r="AY98" s="234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119</v>
      </c>
      <c r="G99" s="236"/>
      <c r="H99" s="239">
        <v>14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5" customFormat="1">
      <c r="A100" s="15"/>
      <c r="B100" s="246"/>
      <c r="C100" s="247"/>
      <c r="D100" s="226" t="s">
        <v>200</v>
      </c>
      <c r="E100" s="248" t="s">
        <v>19</v>
      </c>
      <c r="F100" s="249" t="s">
        <v>206</v>
      </c>
      <c r="G100" s="247"/>
      <c r="H100" s="250">
        <v>14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200</v>
      </c>
      <c r="AU100" s="256" t="s">
        <v>82</v>
      </c>
      <c r="AV100" s="15" t="s">
        <v>196</v>
      </c>
      <c r="AW100" s="15" t="s">
        <v>33</v>
      </c>
      <c r="AX100" s="15" t="s">
        <v>80</v>
      </c>
      <c r="AY100" s="256" t="s">
        <v>188</v>
      </c>
    </row>
    <row r="101" s="2" customFormat="1" ht="16.5" customHeight="1">
      <c r="A101" s="40"/>
      <c r="B101" s="41"/>
      <c r="C101" s="257" t="s">
        <v>216</v>
      </c>
      <c r="D101" s="257" t="s">
        <v>300</v>
      </c>
      <c r="E101" s="258" t="s">
        <v>1466</v>
      </c>
      <c r="F101" s="259" t="s">
        <v>1467</v>
      </c>
      <c r="G101" s="260" t="s">
        <v>357</v>
      </c>
      <c r="H101" s="261">
        <v>14</v>
      </c>
      <c r="I101" s="262"/>
      <c r="J101" s="263">
        <f>ROUND(I101*H101,2)</f>
        <v>0</v>
      </c>
      <c r="K101" s="259" t="s">
        <v>19</v>
      </c>
      <c r="L101" s="264"/>
      <c r="M101" s="265" t="s">
        <v>19</v>
      </c>
      <c r="N101" s="266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250</v>
      </c>
      <c r="AT101" s="217" t="s">
        <v>300</v>
      </c>
      <c r="AU101" s="217" t="s">
        <v>82</v>
      </c>
      <c r="AY101" s="19" t="s">
        <v>188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196</v>
      </c>
      <c r="BM101" s="217" t="s">
        <v>1468</v>
      </c>
    </row>
    <row r="102" s="2" customFormat="1">
      <c r="A102" s="40"/>
      <c r="B102" s="41"/>
      <c r="C102" s="42"/>
      <c r="D102" s="226" t="s">
        <v>571</v>
      </c>
      <c r="E102" s="42"/>
      <c r="F102" s="273" t="s">
        <v>1469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571</v>
      </c>
      <c r="AU102" s="19" t="s">
        <v>82</v>
      </c>
    </row>
    <row r="103" s="13" customFormat="1">
      <c r="A103" s="13"/>
      <c r="B103" s="224"/>
      <c r="C103" s="225"/>
      <c r="D103" s="226" t="s">
        <v>200</v>
      </c>
      <c r="E103" s="227" t="s">
        <v>19</v>
      </c>
      <c r="F103" s="228" t="s">
        <v>1461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200</v>
      </c>
      <c r="AU103" s="234" t="s">
        <v>82</v>
      </c>
      <c r="AV103" s="13" t="s">
        <v>80</v>
      </c>
      <c r="AW103" s="13" t="s">
        <v>33</v>
      </c>
      <c r="AX103" s="13" t="s">
        <v>72</v>
      </c>
      <c r="AY103" s="234" t="s">
        <v>188</v>
      </c>
    </row>
    <row r="104" s="14" customFormat="1">
      <c r="A104" s="14"/>
      <c r="B104" s="235"/>
      <c r="C104" s="236"/>
      <c r="D104" s="226" t="s">
        <v>200</v>
      </c>
      <c r="E104" s="237" t="s">
        <v>19</v>
      </c>
      <c r="F104" s="238" t="s">
        <v>119</v>
      </c>
      <c r="G104" s="236"/>
      <c r="H104" s="239">
        <v>14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200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188</v>
      </c>
    </row>
    <row r="105" s="15" customFormat="1">
      <c r="A105" s="15"/>
      <c r="B105" s="246"/>
      <c r="C105" s="247"/>
      <c r="D105" s="226" t="s">
        <v>200</v>
      </c>
      <c r="E105" s="248" t="s">
        <v>19</v>
      </c>
      <c r="F105" s="249" t="s">
        <v>206</v>
      </c>
      <c r="G105" s="247"/>
      <c r="H105" s="250">
        <v>14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200</v>
      </c>
      <c r="AU105" s="256" t="s">
        <v>82</v>
      </c>
      <c r="AV105" s="15" t="s">
        <v>196</v>
      </c>
      <c r="AW105" s="15" t="s">
        <v>33</v>
      </c>
      <c r="AX105" s="15" t="s">
        <v>80</v>
      </c>
      <c r="AY105" s="256" t="s">
        <v>188</v>
      </c>
    </row>
    <row r="106" s="2" customFormat="1" ht="24.15" customHeight="1">
      <c r="A106" s="40"/>
      <c r="B106" s="41"/>
      <c r="C106" s="206" t="s">
        <v>196</v>
      </c>
      <c r="D106" s="206" t="s">
        <v>191</v>
      </c>
      <c r="E106" s="207" t="s">
        <v>1470</v>
      </c>
      <c r="F106" s="208" t="s">
        <v>1471</v>
      </c>
      <c r="G106" s="209" t="s">
        <v>357</v>
      </c>
      <c r="H106" s="210">
        <v>84</v>
      </c>
      <c r="I106" s="211"/>
      <c r="J106" s="212">
        <f>ROUND(I106*H106,2)</f>
        <v>0</v>
      </c>
      <c r="K106" s="208" t="s">
        <v>195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196</v>
      </c>
      <c r="AT106" s="217" t="s">
        <v>191</v>
      </c>
      <c r="AU106" s="217" t="s">
        <v>82</v>
      </c>
      <c r="AY106" s="19" t="s">
        <v>188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196</v>
      </c>
      <c r="BM106" s="217" t="s">
        <v>1472</v>
      </c>
    </row>
    <row r="107" s="2" customFormat="1">
      <c r="A107" s="40"/>
      <c r="B107" s="41"/>
      <c r="C107" s="42"/>
      <c r="D107" s="219" t="s">
        <v>198</v>
      </c>
      <c r="E107" s="42"/>
      <c r="F107" s="220" t="s">
        <v>1473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198</v>
      </c>
      <c r="AU107" s="19" t="s">
        <v>82</v>
      </c>
    </row>
    <row r="108" s="13" customFormat="1">
      <c r="A108" s="13"/>
      <c r="B108" s="224"/>
      <c r="C108" s="225"/>
      <c r="D108" s="226" t="s">
        <v>200</v>
      </c>
      <c r="E108" s="227" t="s">
        <v>19</v>
      </c>
      <c r="F108" s="228" t="s">
        <v>1461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200</v>
      </c>
      <c r="AU108" s="234" t="s">
        <v>82</v>
      </c>
      <c r="AV108" s="13" t="s">
        <v>80</v>
      </c>
      <c r="AW108" s="13" t="s">
        <v>33</v>
      </c>
      <c r="AX108" s="13" t="s">
        <v>72</v>
      </c>
      <c r="AY108" s="234" t="s">
        <v>188</v>
      </c>
    </row>
    <row r="109" s="14" customFormat="1">
      <c r="A109" s="14"/>
      <c r="B109" s="235"/>
      <c r="C109" s="236"/>
      <c r="D109" s="226" t="s">
        <v>200</v>
      </c>
      <c r="E109" s="237" t="s">
        <v>19</v>
      </c>
      <c r="F109" s="238" t="s">
        <v>1474</v>
      </c>
      <c r="G109" s="236"/>
      <c r="H109" s="239">
        <v>84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200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188</v>
      </c>
    </row>
    <row r="110" s="15" customFormat="1">
      <c r="A110" s="15"/>
      <c r="B110" s="246"/>
      <c r="C110" s="247"/>
      <c r="D110" s="226" t="s">
        <v>200</v>
      </c>
      <c r="E110" s="248" t="s">
        <v>19</v>
      </c>
      <c r="F110" s="249" t="s">
        <v>206</v>
      </c>
      <c r="G110" s="247"/>
      <c r="H110" s="250">
        <v>84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200</v>
      </c>
      <c r="AU110" s="256" t="s">
        <v>82</v>
      </c>
      <c r="AV110" s="15" t="s">
        <v>196</v>
      </c>
      <c r="AW110" s="15" t="s">
        <v>33</v>
      </c>
      <c r="AX110" s="15" t="s">
        <v>80</v>
      </c>
      <c r="AY110" s="256" t="s">
        <v>188</v>
      </c>
    </row>
    <row r="111" s="2" customFormat="1" ht="16.5" customHeight="1">
      <c r="A111" s="40"/>
      <c r="B111" s="41"/>
      <c r="C111" s="257" t="s">
        <v>231</v>
      </c>
      <c r="D111" s="257" t="s">
        <v>300</v>
      </c>
      <c r="E111" s="258" t="s">
        <v>1475</v>
      </c>
      <c r="F111" s="259" t="s">
        <v>1476</v>
      </c>
      <c r="G111" s="260" t="s">
        <v>357</v>
      </c>
      <c r="H111" s="261">
        <v>84</v>
      </c>
      <c r="I111" s="262"/>
      <c r="J111" s="263">
        <f>ROUND(I111*H111,2)</f>
        <v>0</v>
      </c>
      <c r="K111" s="259" t="s">
        <v>19</v>
      </c>
      <c r="L111" s="264"/>
      <c r="M111" s="265" t="s">
        <v>19</v>
      </c>
      <c r="N111" s="266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250</v>
      </c>
      <c r="AT111" s="217" t="s">
        <v>300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1477</v>
      </c>
    </row>
    <row r="112" s="2" customFormat="1">
      <c r="A112" s="40"/>
      <c r="B112" s="41"/>
      <c r="C112" s="42"/>
      <c r="D112" s="226" t="s">
        <v>571</v>
      </c>
      <c r="E112" s="42"/>
      <c r="F112" s="273" t="s">
        <v>1469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571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1461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1474</v>
      </c>
      <c r="G114" s="236"/>
      <c r="H114" s="239">
        <v>84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5" customFormat="1">
      <c r="A115" s="15"/>
      <c r="B115" s="246"/>
      <c r="C115" s="247"/>
      <c r="D115" s="226" t="s">
        <v>200</v>
      </c>
      <c r="E115" s="248" t="s">
        <v>19</v>
      </c>
      <c r="F115" s="249" t="s">
        <v>206</v>
      </c>
      <c r="G115" s="247"/>
      <c r="H115" s="250">
        <v>84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200</v>
      </c>
      <c r="AU115" s="256" t="s">
        <v>82</v>
      </c>
      <c r="AV115" s="15" t="s">
        <v>196</v>
      </c>
      <c r="AW115" s="15" t="s">
        <v>33</v>
      </c>
      <c r="AX115" s="15" t="s">
        <v>80</v>
      </c>
      <c r="AY115" s="256" t="s">
        <v>188</v>
      </c>
    </row>
    <row r="116" s="2" customFormat="1" ht="24.15" customHeight="1">
      <c r="A116" s="40"/>
      <c r="B116" s="41"/>
      <c r="C116" s="206" t="s">
        <v>189</v>
      </c>
      <c r="D116" s="206" t="s">
        <v>191</v>
      </c>
      <c r="E116" s="207" t="s">
        <v>1478</v>
      </c>
      <c r="F116" s="208" t="s">
        <v>1479</v>
      </c>
      <c r="G116" s="209" t="s">
        <v>357</v>
      </c>
      <c r="H116" s="210">
        <v>100</v>
      </c>
      <c r="I116" s="211"/>
      <c r="J116" s="212">
        <f>ROUND(I116*H116,2)</f>
        <v>0</v>
      </c>
      <c r="K116" s="208" t="s">
        <v>195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196</v>
      </c>
      <c r="AT116" s="217" t="s">
        <v>191</v>
      </c>
      <c r="AU116" s="217" t="s">
        <v>82</v>
      </c>
      <c r="AY116" s="19" t="s">
        <v>188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196</v>
      </c>
      <c r="BM116" s="217" t="s">
        <v>1480</v>
      </c>
    </row>
    <row r="117" s="2" customFormat="1">
      <c r="A117" s="40"/>
      <c r="B117" s="41"/>
      <c r="C117" s="42"/>
      <c r="D117" s="219" t="s">
        <v>198</v>
      </c>
      <c r="E117" s="42"/>
      <c r="F117" s="220" t="s">
        <v>1481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198</v>
      </c>
      <c r="AU117" s="19" t="s">
        <v>82</v>
      </c>
    </row>
    <row r="118" s="13" customFormat="1">
      <c r="A118" s="13"/>
      <c r="B118" s="224"/>
      <c r="C118" s="225"/>
      <c r="D118" s="226" t="s">
        <v>200</v>
      </c>
      <c r="E118" s="227" t="s">
        <v>19</v>
      </c>
      <c r="F118" s="228" t="s">
        <v>1461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200</v>
      </c>
      <c r="AU118" s="234" t="s">
        <v>82</v>
      </c>
      <c r="AV118" s="13" t="s">
        <v>80</v>
      </c>
      <c r="AW118" s="13" t="s">
        <v>33</v>
      </c>
      <c r="AX118" s="13" t="s">
        <v>72</v>
      </c>
      <c r="AY118" s="234" t="s">
        <v>188</v>
      </c>
    </row>
    <row r="119" s="14" customFormat="1">
      <c r="A119" s="14"/>
      <c r="B119" s="235"/>
      <c r="C119" s="236"/>
      <c r="D119" s="226" t="s">
        <v>200</v>
      </c>
      <c r="E119" s="237" t="s">
        <v>19</v>
      </c>
      <c r="F119" s="238" t="s">
        <v>1482</v>
      </c>
      <c r="G119" s="236"/>
      <c r="H119" s="239">
        <v>100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200</v>
      </c>
      <c r="AU119" s="245" t="s">
        <v>82</v>
      </c>
      <c r="AV119" s="14" t="s">
        <v>82</v>
      </c>
      <c r="AW119" s="14" t="s">
        <v>33</v>
      </c>
      <c r="AX119" s="14" t="s">
        <v>72</v>
      </c>
      <c r="AY119" s="245" t="s">
        <v>188</v>
      </c>
    </row>
    <row r="120" s="15" customFormat="1">
      <c r="A120" s="15"/>
      <c r="B120" s="246"/>
      <c r="C120" s="247"/>
      <c r="D120" s="226" t="s">
        <v>200</v>
      </c>
      <c r="E120" s="248" t="s">
        <v>19</v>
      </c>
      <c r="F120" s="249" t="s">
        <v>206</v>
      </c>
      <c r="G120" s="247"/>
      <c r="H120" s="250">
        <v>100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200</v>
      </c>
      <c r="AU120" s="256" t="s">
        <v>82</v>
      </c>
      <c r="AV120" s="15" t="s">
        <v>196</v>
      </c>
      <c r="AW120" s="15" t="s">
        <v>33</v>
      </c>
      <c r="AX120" s="15" t="s">
        <v>80</v>
      </c>
      <c r="AY120" s="256" t="s">
        <v>188</v>
      </c>
    </row>
    <row r="121" s="2" customFormat="1" ht="16.5" customHeight="1">
      <c r="A121" s="40"/>
      <c r="B121" s="41"/>
      <c r="C121" s="257" t="s">
        <v>241</v>
      </c>
      <c r="D121" s="257" t="s">
        <v>300</v>
      </c>
      <c r="E121" s="258" t="s">
        <v>1483</v>
      </c>
      <c r="F121" s="259" t="s">
        <v>1484</v>
      </c>
      <c r="G121" s="260" t="s">
        <v>357</v>
      </c>
      <c r="H121" s="261">
        <v>100</v>
      </c>
      <c r="I121" s="262"/>
      <c r="J121" s="263">
        <f>ROUND(I121*H121,2)</f>
        <v>0</v>
      </c>
      <c r="K121" s="259" t="s">
        <v>19</v>
      </c>
      <c r="L121" s="264"/>
      <c r="M121" s="265" t="s">
        <v>19</v>
      </c>
      <c r="N121" s="266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250</v>
      </c>
      <c r="AT121" s="217" t="s">
        <v>300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1485</v>
      </c>
    </row>
    <row r="122" s="2" customFormat="1">
      <c r="A122" s="40"/>
      <c r="B122" s="41"/>
      <c r="C122" s="42"/>
      <c r="D122" s="226" t="s">
        <v>571</v>
      </c>
      <c r="E122" s="42"/>
      <c r="F122" s="273" t="s">
        <v>1469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571</v>
      </c>
      <c r="AU122" s="19" t="s">
        <v>82</v>
      </c>
    </row>
    <row r="123" s="13" customFormat="1">
      <c r="A123" s="13"/>
      <c r="B123" s="224"/>
      <c r="C123" s="225"/>
      <c r="D123" s="226" t="s">
        <v>200</v>
      </c>
      <c r="E123" s="227" t="s">
        <v>19</v>
      </c>
      <c r="F123" s="228" t="s">
        <v>1461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200</v>
      </c>
      <c r="AU123" s="234" t="s">
        <v>82</v>
      </c>
      <c r="AV123" s="13" t="s">
        <v>80</v>
      </c>
      <c r="AW123" s="13" t="s">
        <v>33</v>
      </c>
      <c r="AX123" s="13" t="s">
        <v>72</v>
      </c>
      <c r="AY123" s="234" t="s">
        <v>188</v>
      </c>
    </row>
    <row r="124" s="14" customFormat="1">
      <c r="A124" s="14"/>
      <c r="B124" s="235"/>
      <c r="C124" s="236"/>
      <c r="D124" s="226" t="s">
        <v>200</v>
      </c>
      <c r="E124" s="237" t="s">
        <v>19</v>
      </c>
      <c r="F124" s="238" t="s">
        <v>1482</v>
      </c>
      <c r="G124" s="236"/>
      <c r="H124" s="239">
        <v>100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200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188</v>
      </c>
    </row>
    <row r="125" s="15" customFormat="1">
      <c r="A125" s="15"/>
      <c r="B125" s="246"/>
      <c r="C125" s="247"/>
      <c r="D125" s="226" t="s">
        <v>200</v>
      </c>
      <c r="E125" s="248" t="s">
        <v>19</v>
      </c>
      <c r="F125" s="249" t="s">
        <v>206</v>
      </c>
      <c r="G125" s="247"/>
      <c r="H125" s="250">
        <v>100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200</v>
      </c>
      <c r="AU125" s="256" t="s">
        <v>82</v>
      </c>
      <c r="AV125" s="15" t="s">
        <v>196</v>
      </c>
      <c r="AW125" s="15" t="s">
        <v>33</v>
      </c>
      <c r="AX125" s="15" t="s">
        <v>80</v>
      </c>
      <c r="AY125" s="256" t="s">
        <v>188</v>
      </c>
    </row>
    <row r="126" s="2" customFormat="1" ht="21.75" customHeight="1">
      <c r="A126" s="40"/>
      <c r="B126" s="41"/>
      <c r="C126" s="206" t="s">
        <v>250</v>
      </c>
      <c r="D126" s="206" t="s">
        <v>191</v>
      </c>
      <c r="E126" s="207" t="s">
        <v>1486</v>
      </c>
      <c r="F126" s="208" t="s">
        <v>1487</v>
      </c>
      <c r="G126" s="209" t="s">
        <v>296</v>
      </c>
      <c r="H126" s="210">
        <v>12</v>
      </c>
      <c r="I126" s="211"/>
      <c r="J126" s="212">
        <f>ROUND(I126*H126,2)</f>
        <v>0</v>
      </c>
      <c r="K126" s="208" t="s">
        <v>195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196</v>
      </c>
      <c r="AT126" s="217" t="s">
        <v>191</v>
      </c>
      <c r="AU126" s="217" t="s">
        <v>82</v>
      </c>
      <c r="AY126" s="19" t="s">
        <v>188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196</v>
      </c>
      <c r="BM126" s="217" t="s">
        <v>1488</v>
      </c>
    </row>
    <row r="127" s="2" customFormat="1">
      <c r="A127" s="40"/>
      <c r="B127" s="41"/>
      <c r="C127" s="42"/>
      <c r="D127" s="219" t="s">
        <v>198</v>
      </c>
      <c r="E127" s="42"/>
      <c r="F127" s="220" t="s">
        <v>1489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198</v>
      </c>
      <c r="AU127" s="19" t="s">
        <v>82</v>
      </c>
    </row>
    <row r="128" s="13" customFormat="1">
      <c r="A128" s="13"/>
      <c r="B128" s="224"/>
      <c r="C128" s="225"/>
      <c r="D128" s="226" t="s">
        <v>200</v>
      </c>
      <c r="E128" s="227" t="s">
        <v>19</v>
      </c>
      <c r="F128" s="228" t="s">
        <v>1461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200</v>
      </c>
      <c r="AU128" s="234" t="s">
        <v>82</v>
      </c>
      <c r="AV128" s="13" t="s">
        <v>80</v>
      </c>
      <c r="AW128" s="13" t="s">
        <v>33</v>
      </c>
      <c r="AX128" s="13" t="s">
        <v>72</v>
      </c>
      <c r="AY128" s="234" t="s">
        <v>188</v>
      </c>
    </row>
    <row r="129" s="14" customFormat="1">
      <c r="A129" s="14"/>
      <c r="B129" s="235"/>
      <c r="C129" s="236"/>
      <c r="D129" s="226" t="s">
        <v>200</v>
      </c>
      <c r="E129" s="237" t="s">
        <v>19</v>
      </c>
      <c r="F129" s="238" t="s">
        <v>113</v>
      </c>
      <c r="G129" s="236"/>
      <c r="H129" s="239">
        <v>12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200</v>
      </c>
      <c r="AU129" s="245" t="s">
        <v>82</v>
      </c>
      <c r="AV129" s="14" t="s">
        <v>82</v>
      </c>
      <c r="AW129" s="14" t="s">
        <v>33</v>
      </c>
      <c r="AX129" s="14" t="s">
        <v>72</v>
      </c>
      <c r="AY129" s="245" t="s">
        <v>188</v>
      </c>
    </row>
    <row r="130" s="15" customFormat="1">
      <c r="A130" s="15"/>
      <c r="B130" s="246"/>
      <c r="C130" s="247"/>
      <c r="D130" s="226" t="s">
        <v>200</v>
      </c>
      <c r="E130" s="248" t="s">
        <v>19</v>
      </c>
      <c r="F130" s="249" t="s">
        <v>206</v>
      </c>
      <c r="G130" s="247"/>
      <c r="H130" s="250">
        <v>12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200</v>
      </c>
      <c r="AU130" s="256" t="s">
        <v>82</v>
      </c>
      <c r="AV130" s="15" t="s">
        <v>196</v>
      </c>
      <c r="AW130" s="15" t="s">
        <v>33</v>
      </c>
      <c r="AX130" s="15" t="s">
        <v>80</v>
      </c>
      <c r="AY130" s="256" t="s">
        <v>188</v>
      </c>
    </row>
    <row r="131" s="2" customFormat="1" ht="24.15" customHeight="1">
      <c r="A131" s="40"/>
      <c r="B131" s="41"/>
      <c r="C131" s="206" t="s">
        <v>229</v>
      </c>
      <c r="D131" s="206" t="s">
        <v>191</v>
      </c>
      <c r="E131" s="207" t="s">
        <v>1490</v>
      </c>
      <c r="F131" s="208" t="s">
        <v>1491</v>
      </c>
      <c r="G131" s="209" t="s">
        <v>296</v>
      </c>
      <c r="H131" s="210">
        <v>11</v>
      </c>
      <c r="I131" s="211"/>
      <c r="J131" s="212">
        <f>ROUND(I131*H131,2)</f>
        <v>0</v>
      </c>
      <c r="K131" s="208" t="s">
        <v>195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1492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1493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3" customFormat="1">
      <c r="A133" s="13"/>
      <c r="B133" s="224"/>
      <c r="C133" s="225"/>
      <c r="D133" s="226" t="s">
        <v>200</v>
      </c>
      <c r="E133" s="227" t="s">
        <v>19</v>
      </c>
      <c r="F133" s="228" t="s">
        <v>1461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200</v>
      </c>
      <c r="AU133" s="234" t="s">
        <v>82</v>
      </c>
      <c r="AV133" s="13" t="s">
        <v>80</v>
      </c>
      <c r="AW133" s="13" t="s">
        <v>33</v>
      </c>
      <c r="AX133" s="13" t="s">
        <v>72</v>
      </c>
      <c r="AY133" s="234" t="s">
        <v>188</v>
      </c>
    </row>
    <row r="134" s="14" customFormat="1">
      <c r="A134" s="14"/>
      <c r="B134" s="235"/>
      <c r="C134" s="236"/>
      <c r="D134" s="226" t="s">
        <v>200</v>
      </c>
      <c r="E134" s="237" t="s">
        <v>19</v>
      </c>
      <c r="F134" s="238" t="s">
        <v>1494</v>
      </c>
      <c r="G134" s="236"/>
      <c r="H134" s="239">
        <v>11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200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188</v>
      </c>
    </row>
    <row r="135" s="15" customFormat="1">
      <c r="A135" s="15"/>
      <c r="B135" s="246"/>
      <c r="C135" s="247"/>
      <c r="D135" s="226" t="s">
        <v>200</v>
      </c>
      <c r="E135" s="248" t="s">
        <v>19</v>
      </c>
      <c r="F135" s="249" t="s">
        <v>206</v>
      </c>
      <c r="G135" s="247"/>
      <c r="H135" s="250">
        <v>11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200</v>
      </c>
      <c r="AU135" s="256" t="s">
        <v>82</v>
      </c>
      <c r="AV135" s="15" t="s">
        <v>196</v>
      </c>
      <c r="AW135" s="15" t="s">
        <v>33</v>
      </c>
      <c r="AX135" s="15" t="s">
        <v>80</v>
      </c>
      <c r="AY135" s="256" t="s">
        <v>188</v>
      </c>
    </row>
    <row r="136" s="2" customFormat="1" ht="24.15" customHeight="1">
      <c r="A136" s="40"/>
      <c r="B136" s="41"/>
      <c r="C136" s="257" t="s">
        <v>107</v>
      </c>
      <c r="D136" s="257" t="s">
        <v>300</v>
      </c>
      <c r="E136" s="258" t="s">
        <v>1495</v>
      </c>
      <c r="F136" s="259" t="s">
        <v>1496</v>
      </c>
      <c r="G136" s="260" t="s">
        <v>296</v>
      </c>
      <c r="H136" s="261">
        <v>2</v>
      </c>
      <c r="I136" s="262"/>
      <c r="J136" s="263">
        <f>ROUND(I136*H136,2)</f>
        <v>0</v>
      </c>
      <c r="K136" s="259" t="s">
        <v>19</v>
      </c>
      <c r="L136" s="264"/>
      <c r="M136" s="265" t="s">
        <v>19</v>
      </c>
      <c r="N136" s="266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250</v>
      </c>
      <c r="AT136" s="217" t="s">
        <v>300</v>
      </c>
      <c r="AU136" s="217" t="s">
        <v>82</v>
      </c>
      <c r="AY136" s="19" t="s">
        <v>188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196</v>
      </c>
      <c r="BM136" s="217" t="s">
        <v>1497</v>
      </c>
    </row>
    <row r="137" s="2" customFormat="1">
      <c r="A137" s="40"/>
      <c r="B137" s="41"/>
      <c r="C137" s="42"/>
      <c r="D137" s="226" t="s">
        <v>571</v>
      </c>
      <c r="E137" s="42"/>
      <c r="F137" s="273" t="s">
        <v>1498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571</v>
      </c>
      <c r="AU137" s="19" t="s">
        <v>82</v>
      </c>
    </row>
    <row r="138" s="13" customFormat="1">
      <c r="A138" s="13"/>
      <c r="B138" s="224"/>
      <c r="C138" s="225"/>
      <c r="D138" s="226" t="s">
        <v>200</v>
      </c>
      <c r="E138" s="227" t="s">
        <v>19</v>
      </c>
      <c r="F138" s="228" t="s">
        <v>1461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200</v>
      </c>
      <c r="AU138" s="234" t="s">
        <v>82</v>
      </c>
      <c r="AV138" s="13" t="s">
        <v>80</v>
      </c>
      <c r="AW138" s="13" t="s">
        <v>33</v>
      </c>
      <c r="AX138" s="13" t="s">
        <v>72</v>
      </c>
      <c r="AY138" s="234" t="s">
        <v>188</v>
      </c>
    </row>
    <row r="139" s="14" customFormat="1">
      <c r="A139" s="14"/>
      <c r="B139" s="235"/>
      <c r="C139" s="236"/>
      <c r="D139" s="226" t="s">
        <v>200</v>
      </c>
      <c r="E139" s="237" t="s">
        <v>19</v>
      </c>
      <c r="F139" s="238" t="s">
        <v>82</v>
      </c>
      <c r="G139" s="236"/>
      <c r="H139" s="239">
        <v>2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200</v>
      </c>
      <c r="AU139" s="245" t="s">
        <v>82</v>
      </c>
      <c r="AV139" s="14" t="s">
        <v>82</v>
      </c>
      <c r="AW139" s="14" t="s">
        <v>33</v>
      </c>
      <c r="AX139" s="14" t="s">
        <v>72</v>
      </c>
      <c r="AY139" s="245" t="s">
        <v>188</v>
      </c>
    </row>
    <row r="140" s="15" customFormat="1">
      <c r="A140" s="15"/>
      <c r="B140" s="246"/>
      <c r="C140" s="247"/>
      <c r="D140" s="226" t="s">
        <v>200</v>
      </c>
      <c r="E140" s="248" t="s">
        <v>19</v>
      </c>
      <c r="F140" s="249" t="s">
        <v>206</v>
      </c>
      <c r="G140" s="247"/>
      <c r="H140" s="250">
        <v>2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200</v>
      </c>
      <c r="AU140" s="256" t="s">
        <v>82</v>
      </c>
      <c r="AV140" s="15" t="s">
        <v>196</v>
      </c>
      <c r="AW140" s="15" t="s">
        <v>33</v>
      </c>
      <c r="AX140" s="15" t="s">
        <v>80</v>
      </c>
      <c r="AY140" s="256" t="s">
        <v>188</v>
      </c>
    </row>
    <row r="141" s="2" customFormat="1" ht="24.15" customHeight="1">
      <c r="A141" s="40"/>
      <c r="B141" s="41"/>
      <c r="C141" s="257" t="s">
        <v>110</v>
      </c>
      <c r="D141" s="257" t="s">
        <v>300</v>
      </c>
      <c r="E141" s="258" t="s">
        <v>1499</v>
      </c>
      <c r="F141" s="259" t="s">
        <v>1500</v>
      </c>
      <c r="G141" s="260" t="s">
        <v>296</v>
      </c>
      <c r="H141" s="261">
        <v>9</v>
      </c>
      <c r="I141" s="262"/>
      <c r="J141" s="263">
        <f>ROUND(I141*H141,2)</f>
        <v>0</v>
      </c>
      <c r="K141" s="259" t="s">
        <v>19</v>
      </c>
      <c r="L141" s="264"/>
      <c r="M141" s="265" t="s">
        <v>19</v>
      </c>
      <c r="N141" s="266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250</v>
      </c>
      <c r="AT141" s="217" t="s">
        <v>300</v>
      </c>
      <c r="AU141" s="217" t="s">
        <v>82</v>
      </c>
      <c r="AY141" s="19" t="s">
        <v>188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196</v>
      </c>
      <c r="BM141" s="217" t="s">
        <v>1501</v>
      </c>
    </row>
    <row r="142" s="2" customFormat="1">
      <c r="A142" s="40"/>
      <c r="B142" s="41"/>
      <c r="C142" s="42"/>
      <c r="D142" s="226" t="s">
        <v>571</v>
      </c>
      <c r="E142" s="42"/>
      <c r="F142" s="273" t="s">
        <v>1498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571</v>
      </c>
      <c r="AU142" s="19" t="s">
        <v>82</v>
      </c>
    </row>
    <row r="143" s="13" customFormat="1">
      <c r="A143" s="13"/>
      <c r="B143" s="224"/>
      <c r="C143" s="225"/>
      <c r="D143" s="226" t="s">
        <v>200</v>
      </c>
      <c r="E143" s="227" t="s">
        <v>19</v>
      </c>
      <c r="F143" s="228" t="s">
        <v>1461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200</v>
      </c>
      <c r="AU143" s="234" t="s">
        <v>82</v>
      </c>
      <c r="AV143" s="13" t="s">
        <v>80</v>
      </c>
      <c r="AW143" s="13" t="s">
        <v>33</v>
      </c>
      <c r="AX143" s="13" t="s">
        <v>72</v>
      </c>
      <c r="AY143" s="234" t="s">
        <v>188</v>
      </c>
    </row>
    <row r="144" s="14" customFormat="1">
      <c r="A144" s="14"/>
      <c r="B144" s="235"/>
      <c r="C144" s="236"/>
      <c r="D144" s="226" t="s">
        <v>200</v>
      </c>
      <c r="E144" s="237" t="s">
        <v>19</v>
      </c>
      <c r="F144" s="238" t="s">
        <v>229</v>
      </c>
      <c r="G144" s="236"/>
      <c r="H144" s="239">
        <v>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200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188</v>
      </c>
    </row>
    <row r="145" s="15" customFormat="1">
      <c r="A145" s="15"/>
      <c r="B145" s="246"/>
      <c r="C145" s="247"/>
      <c r="D145" s="226" t="s">
        <v>200</v>
      </c>
      <c r="E145" s="248" t="s">
        <v>19</v>
      </c>
      <c r="F145" s="249" t="s">
        <v>206</v>
      </c>
      <c r="G145" s="247"/>
      <c r="H145" s="250">
        <v>9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200</v>
      </c>
      <c r="AU145" s="256" t="s">
        <v>82</v>
      </c>
      <c r="AV145" s="15" t="s">
        <v>196</v>
      </c>
      <c r="AW145" s="15" t="s">
        <v>33</v>
      </c>
      <c r="AX145" s="15" t="s">
        <v>80</v>
      </c>
      <c r="AY145" s="256" t="s">
        <v>188</v>
      </c>
    </row>
    <row r="146" s="2" customFormat="1" ht="16.5" customHeight="1">
      <c r="A146" s="40"/>
      <c r="B146" s="41"/>
      <c r="C146" s="257" t="s">
        <v>113</v>
      </c>
      <c r="D146" s="257" t="s">
        <v>300</v>
      </c>
      <c r="E146" s="258" t="s">
        <v>1502</v>
      </c>
      <c r="F146" s="259" t="s">
        <v>1503</v>
      </c>
      <c r="G146" s="260" t="s">
        <v>296</v>
      </c>
      <c r="H146" s="261">
        <v>4</v>
      </c>
      <c r="I146" s="262"/>
      <c r="J146" s="263">
        <f>ROUND(I146*H146,2)</f>
        <v>0</v>
      </c>
      <c r="K146" s="259" t="s">
        <v>19</v>
      </c>
      <c r="L146" s="264"/>
      <c r="M146" s="265" t="s">
        <v>19</v>
      </c>
      <c r="N146" s="266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250</v>
      </c>
      <c r="AT146" s="217" t="s">
        <v>300</v>
      </c>
      <c r="AU146" s="217" t="s">
        <v>82</v>
      </c>
      <c r="AY146" s="19" t="s">
        <v>188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196</v>
      </c>
      <c r="BM146" s="217" t="s">
        <v>1504</v>
      </c>
    </row>
    <row r="147" s="2" customFormat="1">
      <c r="A147" s="40"/>
      <c r="B147" s="41"/>
      <c r="C147" s="42"/>
      <c r="D147" s="226" t="s">
        <v>571</v>
      </c>
      <c r="E147" s="42"/>
      <c r="F147" s="273" t="s">
        <v>1498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571</v>
      </c>
      <c r="AU147" s="19" t="s">
        <v>82</v>
      </c>
    </row>
    <row r="148" s="13" customFormat="1">
      <c r="A148" s="13"/>
      <c r="B148" s="224"/>
      <c r="C148" s="225"/>
      <c r="D148" s="226" t="s">
        <v>200</v>
      </c>
      <c r="E148" s="227" t="s">
        <v>19</v>
      </c>
      <c r="F148" s="228" t="s">
        <v>1461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200</v>
      </c>
      <c r="AU148" s="234" t="s">
        <v>82</v>
      </c>
      <c r="AV148" s="13" t="s">
        <v>80</v>
      </c>
      <c r="AW148" s="13" t="s">
        <v>33</v>
      </c>
      <c r="AX148" s="13" t="s">
        <v>72</v>
      </c>
      <c r="AY148" s="234" t="s">
        <v>188</v>
      </c>
    </row>
    <row r="149" s="14" customFormat="1">
      <c r="A149" s="14"/>
      <c r="B149" s="235"/>
      <c r="C149" s="236"/>
      <c r="D149" s="226" t="s">
        <v>200</v>
      </c>
      <c r="E149" s="237" t="s">
        <v>19</v>
      </c>
      <c r="F149" s="238" t="s">
        <v>196</v>
      </c>
      <c r="G149" s="236"/>
      <c r="H149" s="239">
        <v>4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200</v>
      </c>
      <c r="AU149" s="245" t="s">
        <v>82</v>
      </c>
      <c r="AV149" s="14" t="s">
        <v>82</v>
      </c>
      <c r="AW149" s="14" t="s">
        <v>33</v>
      </c>
      <c r="AX149" s="14" t="s">
        <v>72</v>
      </c>
      <c r="AY149" s="245" t="s">
        <v>188</v>
      </c>
    </row>
    <row r="150" s="15" customFormat="1">
      <c r="A150" s="15"/>
      <c r="B150" s="246"/>
      <c r="C150" s="247"/>
      <c r="D150" s="226" t="s">
        <v>200</v>
      </c>
      <c r="E150" s="248" t="s">
        <v>19</v>
      </c>
      <c r="F150" s="249" t="s">
        <v>206</v>
      </c>
      <c r="G150" s="247"/>
      <c r="H150" s="250">
        <v>4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200</v>
      </c>
      <c r="AU150" s="256" t="s">
        <v>82</v>
      </c>
      <c r="AV150" s="15" t="s">
        <v>196</v>
      </c>
      <c r="AW150" s="15" t="s">
        <v>33</v>
      </c>
      <c r="AX150" s="15" t="s">
        <v>80</v>
      </c>
      <c r="AY150" s="256" t="s">
        <v>188</v>
      </c>
    </row>
    <row r="151" s="2" customFormat="1" ht="16.5" customHeight="1">
      <c r="A151" s="40"/>
      <c r="B151" s="41"/>
      <c r="C151" s="257" t="s">
        <v>116</v>
      </c>
      <c r="D151" s="257" t="s">
        <v>300</v>
      </c>
      <c r="E151" s="258" t="s">
        <v>1505</v>
      </c>
      <c r="F151" s="259" t="s">
        <v>1506</v>
      </c>
      <c r="G151" s="260" t="s">
        <v>296</v>
      </c>
      <c r="H151" s="261">
        <v>2</v>
      </c>
      <c r="I151" s="262"/>
      <c r="J151" s="263">
        <f>ROUND(I151*H151,2)</f>
        <v>0</v>
      </c>
      <c r="K151" s="259" t="s">
        <v>19</v>
      </c>
      <c r="L151" s="264"/>
      <c r="M151" s="265" t="s">
        <v>19</v>
      </c>
      <c r="N151" s="266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250</v>
      </c>
      <c r="AT151" s="217" t="s">
        <v>300</v>
      </c>
      <c r="AU151" s="217" t="s">
        <v>82</v>
      </c>
      <c r="AY151" s="19" t="s">
        <v>188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196</v>
      </c>
      <c r="BM151" s="217" t="s">
        <v>1507</v>
      </c>
    </row>
    <row r="152" s="2" customFormat="1">
      <c r="A152" s="40"/>
      <c r="B152" s="41"/>
      <c r="C152" s="42"/>
      <c r="D152" s="226" t="s">
        <v>571</v>
      </c>
      <c r="E152" s="42"/>
      <c r="F152" s="273" t="s">
        <v>1498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571</v>
      </c>
      <c r="AU152" s="19" t="s">
        <v>82</v>
      </c>
    </row>
    <row r="153" s="13" customFormat="1">
      <c r="A153" s="13"/>
      <c r="B153" s="224"/>
      <c r="C153" s="225"/>
      <c r="D153" s="226" t="s">
        <v>200</v>
      </c>
      <c r="E153" s="227" t="s">
        <v>19</v>
      </c>
      <c r="F153" s="228" t="s">
        <v>1461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200</v>
      </c>
      <c r="AU153" s="234" t="s">
        <v>82</v>
      </c>
      <c r="AV153" s="13" t="s">
        <v>80</v>
      </c>
      <c r="AW153" s="13" t="s">
        <v>33</v>
      </c>
      <c r="AX153" s="13" t="s">
        <v>72</v>
      </c>
      <c r="AY153" s="234" t="s">
        <v>188</v>
      </c>
    </row>
    <row r="154" s="14" customFormat="1">
      <c r="A154" s="14"/>
      <c r="B154" s="235"/>
      <c r="C154" s="236"/>
      <c r="D154" s="226" t="s">
        <v>200</v>
      </c>
      <c r="E154" s="237" t="s">
        <v>19</v>
      </c>
      <c r="F154" s="238" t="s">
        <v>82</v>
      </c>
      <c r="G154" s="236"/>
      <c r="H154" s="239">
        <v>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200</v>
      </c>
      <c r="AU154" s="245" t="s">
        <v>82</v>
      </c>
      <c r="AV154" s="14" t="s">
        <v>82</v>
      </c>
      <c r="AW154" s="14" t="s">
        <v>33</v>
      </c>
      <c r="AX154" s="14" t="s">
        <v>72</v>
      </c>
      <c r="AY154" s="245" t="s">
        <v>188</v>
      </c>
    </row>
    <row r="155" s="15" customFormat="1">
      <c r="A155" s="15"/>
      <c r="B155" s="246"/>
      <c r="C155" s="247"/>
      <c r="D155" s="226" t="s">
        <v>200</v>
      </c>
      <c r="E155" s="248" t="s">
        <v>19</v>
      </c>
      <c r="F155" s="249" t="s">
        <v>206</v>
      </c>
      <c r="G155" s="247"/>
      <c r="H155" s="250">
        <v>2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200</v>
      </c>
      <c r="AU155" s="256" t="s">
        <v>82</v>
      </c>
      <c r="AV155" s="15" t="s">
        <v>196</v>
      </c>
      <c r="AW155" s="15" t="s">
        <v>33</v>
      </c>
      <c r="AX155" s="15" t="s">
        <v>80</v>
      </c>
      <c r="AY155" s="256" t="s">
        <v>188</v>
      </c>
    </row>
    <row r="156" s="2" customFormat="1" ht="24.15" customHeight="1">
      <c r="A156" s="40"/>
      <c r="B156" s="41"/>
      <c r="C156" s="206" t="s">
        <v>119</v>
      </c>
      <c r="D156" s="206" t="s">
        <v>191</v>
      </c>
      <c r="E156" s="207" t="s">
        <v>1508</v>
      </c>
      <c r="F156" s="208" t="s">
        <v>1509</v>
      </c>
      <c r="G156" s="209" t="s">
        <v>296</v>
      </c>
      <c r="H156" s="210">
        <v>10</v>
      </c>
      <c r="I156" s="211"/>
      <c r="J156" s="212">
        <f>ROUND(I156*H156,2)</f>
        <v>0</v>
      </c>
      <c r="K156" s="208" t="s">
        <v>195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196</v>
      </c>
      <c r="AT156" s="217" t="s">
        <v>191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196</v>
      </c>
      <c r="BM156" s="217" t="s">
        <v>1510</v>
      </c>
    </row>
    <row r="157" s="2" customFormat="1">
      <c r="A157" s="40"/>
      <c r="B157" s="41"/>
      <c r="C157" s="42"/>
      <c r="D157" s="219" t="s">
        <v>198</v>
      </c>
      <c r="E157" s="42"/>
      <c r="F157" s="220" t="s">
        <v>1511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198</v>
      </c>
      <c r="AU157" s="19" t="s">
        <v>82</v>
      </c>
    </row>
    <row r="158" s="13" customFormat="1">
      <c r="A158" s="13"/>
      <c r="B158" s="224"/>
      <c r="C158" s="225"/>
      <c r="D158" s="226" t="s">
        <v>200</v>
      </c>
      <c r="E158" s="227" t="s">
        <v>19</v>
      </c>
      <c r="F158" s="228" t="s">
        <v>1461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200</v>
      </c>
      <c r="AU158" s="234" t="s">
        <v>82</v>
      </c>
      <c r="AV158" s="13" t="s">
        <v>80</v>
      </c>
      <c r="AW158" s="13" t="s">
        <v>33</v>
      </c>
      <c r="AX158" s="13" t="s">
        <v>72</v>
      </c>
      <c r="AY158" s="234" t="s">
        <v>188</v>
      </c>
    </row>
    <row r="159" s="14" customFormat="1">
      <c r="A159" s="14"/>
      <c r="B159" s="235"/>
      <c r="C159" s="236"/>
      <c r="D159" s="226" t="s">
        <v>200</v>
      </c>
      <c r="E159" s="237" t="s">
        <v>19</v>
      </c>
      <c r="F159" s="238" t="s">
        <v>107</v>
      </c>
      <c r="G159" s="236"/>
      <c r="H159" s="239">
        <v>10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200</v>
      </c>
      <c r="AU159" s="245" t="s">
        <v>82</v>
      </c>
      <c r="AV159" s="14" t="s">
        <v>82</v>
      </c>
      <c r="AW159" s="14" t="s">
        <v>33</v>
      </c>
      <c r="AX159" s="14" t="s">
        <v>72</v>
      </c>
      <c r="AY159" s="245" t="s">
        <v>188</v>
      </c>
    </row>
    <row r="160" s="15" customFormat="1">
      <c r="A160" s="15"/>
      <c r="B160" s="246"/>
      <c r="C160" s="247"/>
      <c r="D160" s="226" t="s">
        <v>200</v>
      </c>
      <c r="E160" s="248" t="s">
        <v>19</v>
      </c>
      <c r="F160" s="249" t="s">
        <v>206</v>
      </c>
      <c r="G160" s="247"/>
      <c r="H160" s="250">
        <v>10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200</v>
      </c>
      <c r="AU160" s="256" t="s">
        <v>82</v>
      </c>
      <c r="AV160" s="15" t="s">
        <v>196</v>
      </c>
      <c r="AW160" s="15" t="s">
        <v>33</v>
      </c>
      <c r="AX160" s="15" t="s">
        <v>80</v>
      </c>
      <c r="AY160" s="256" t="s">
        <v>188</v>
      </c>
    </row>
    <row r="161" s="2" customFormat="1" ht="21.75" customHeight="1">
      <c r="A161" s="40"/>
      <c r="B161" s="41"/>
      <c r="C161" s="257" t="s">
        <v>8</v>
      </c>
      <c r="D161" s="257" t="s">
        <v>300</v>
      </c>
      <c r="E161" s="258" t="s">
        <v>1512</v>
      </c>
      <c r="F161" s="259" t="s">
        <v>1513</v>
      </c>
      <c r="G161" s="260" t="s">
        <v>1514</v>
      </c>
      <c r="H161" s="261">
        <v>10</v>
      </c>
      <c r="I161" s="262"/>
      <c r="J161" s="263">
        <f>ROUND(I161*H161,2)</f>
        <v>0</v>
      </c>
      <c r="K161" s="259" t="s">
        <v>19</v>
      </c>
      <c r="L161" s="264"/>
      <c r="M161" s="265" t="s">
        <v>19</v>
      </c>
      <c r="N161" s="266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250</v>
      </c>
      <c r="AT161" s="217" t="s">
        <v>300</v>
      </c>
      <c r="AU161" s="217" t="s">
        <v>82</v>
      </c>
      <c r="AY161" s="19" t="s">
        <v>188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196</v>
      </c>
      <c r="BM161" s="217" t="s">
        <v>1515</v>
      </c>
    </row>
    <row r="162" s="2" customFormat="1">
      <c r="A162" s="40"/>
      <c r="B162" s="41"/>
      <c r="C162" s="42"/>
      <c r="D162" s="226" t="s">
        <v>571</v>
      </c>
      <c r="E162" s="42"/>
      <c r="F162" s="273" t="s">
        <v>1498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571</v>
      </c>
      <c r="AU162" s="19" t="s">
        <v>82</v>
      </c>
    </row>
    <row r="163" s="13" customFormat="1">
      <c r="A163" s="13"/>
      <c r="B163" s="224"/>
      <c r="C163" s="225"/>
      <c r="D163" s="226" t="s">
        <v>200</v>
      </c>
      <c r="E163" s="227" t="s">
        <v>19</v>
      </c>
      <c r="F163" s="228" t="s">
        <v>1461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200</v>
      </c>
      <c r="AU163" s="234" t="s">
        <v>82</v>
      </c>
      <c r="AV163" s="13" t="s">
        <v>80</v>
      </c>
      <c r="AW163" s="13" t="s">
        <v>33</v>
      </c>
      <c r="AX163" s="13" t="s">
        <v>72</v>
      </c>
      <c r="AY163" s="234" t="s">
        <v>188</v>
      </c>
    </row>
    <row r="164" s="14" customFormat="1">
      <c r="A164" s="14"/>
      <c r="B164" s="235"/>
      <c r="C164" s="236"/>
      <c r="D164" s="226" t="s">
        <v>200</v>
      </c>
      <c r="E164" s="237" t="s">
        <v>19</v>
      </c>
      <c r="F164" s="238" t="s">
        <v>107</v>
      </c>
      <c r="G164" s="236"/>
      <c r="H164" s="239">
        <v>10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200</v>
      </c>
      <c r="AU164" s="245" t="s">
        <v>82</v>
      </c>
      <c r="AV164" s="14" t="s">
        <v>82</v>
      </c>
      <c r="AW164" s="14" t="s">
        <v>33</v>
      </c>
      <c r="AX164" s="14" t="s">
        <v>72</v>
      </c>
      <c r="AY164" s="245" t="s">
        <v>188</v>
      </c>
    </row>
    <row r="165" s="15" customFormat="1">
      <c r="A165" s="15"/>
      <c r="B165" s="246"/>
      <c r="C165" s="247"/>
      <c r="D165" s="226" t="s">
        <v>200</v>
      </c>
      <c r="E165" s="248" t="s">
        <v>19</v>
      </c>
      <c r="F165" s="249" t="s">
        <v>206</v>
      </c>
      <c r="G165" s="247"/>
      <c r="H165" s="250">
        <v>10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200</v>
      </c>
      <c r="AU165" s="256" t="s">
        <v>82</v>
      </c>
      <c r="AV165" s="15" t="s">
        <v>196</v>
      </c>
      <c r="AW165" s="15" t="s">
        <v>33</v>
      </c>
      <c r="AX165" s="15" t="s">
        <v>80</v>
      </c>
      <c r="AY165" s="256" t="s">
        <v>188</v>
      </c>
    </row>
    <row r="166" s="2" customFormat="1" ht="24.15" customHeight="1">
      <c r="A166" s="40"/>
      <c r="B166" s="41"/>
      <c r="C166" s="206" t="s">
        <v>124</v>
      </c>
      <c r="D166" s="206" t="s">
        <v>191</v>
      </c>
      <c r="E166" s="207" t="s">
        <v>1516</v>
      </c>
      <c r="F166" s="208" t="s">
        <v>1517</v>
      </c>
      <c r="G166" s="209" t="s">
        <v>296</v>
      </c>
      <c r="H166" s="210">
        <v>2</v>
      </c>
      <c r="I166" s="211"/>
      <c r="J166" s="212">
        <f>ROUND(I166*H166,2)</f>
        <v>0</v>
      </c>
      <c r="K166" s="208" t="s">
        <v>195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196</v>
      </c>
      <c r="AT166" s="217" t="s">
        <v>191</v>
      </c>
      <c r="AU166" s="217" t="s">
        <v>82</v>
      </c>
      <c r="AY166" s="19" t="s">
        <v>188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196</v>
      </c>
      <c r="BM166" s="217" t="s">
        <v>1518</v>
      </c>
    </row>
    <row r="167" s="2" customFormat="1">
      <c r="A167" s="40"/>
      <c r="B167" s="41"/>
      <c r="C167" s="42"/>
      <c r="D167" s="219" t="s">
        <v>198</v>
      </c>
      <c r="E167" s="42"/>
      <c r="F167" s="220" t="s">
        <v>1519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198</v>
      </c>
      <c r="AU167" s="19" t="s">
        <v>82</v>
      </c>
    </row>
    <row r="168" s="13" customFormat="1">
      <c r="A168" s="13"/>
      <c r="B168" s="224"/>
      <c r="C168" s="225"/>
      <c r="D168" s="226" t="s">
        <v>200</v>
      </c>
      <c r="E168" s="227" t="s">
        <v>19</v>
      </c>
      <c r="F168" s="228" t="s">
        <v>1461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200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188</v>
      </c>
    </row>
    <row r="169" s="14" customFormat="1">
      <c r="A169" s="14"/>
      <c r="B169" s="235"/>
      <c r="C169" s="236"/>
      <c r="D169" s="226" t="s">
        <v>200</v>
      </c>
      <c r="E169" s="237" t="s">
        <v>19</v>
      </c>
      <c r="F169" s="238" t="s">
        <v>82</v>
      </c>
      <c r="G169" s="236"/>
      <c r="H169" s="239">
        <v>2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200</v>
      </c>
      <c r="AU169" s="245" t="s">
        <v>82</v>
      </c>
      <c r="AV169" s="14" t="s">
        <v>82</v>
      </c>
      <c r="AW169" s="14" t="s">
        <v>33</v>
      </c>
      <c r="AX169" s="14" t="s">
        <v>72</v>
      </c>
      <c r="AY169" s="245" t="s">
        <v>188</v>
      </c>
    </row>
    <row r="170" s="15" customFormat="1">
      <c r="A170" s="15"/>
      <c r="B170" s="246"/>
      <c r="C170" s="247"/>
      <c r="D170" s="226" t="s">
        <v>200</v>
      </c>
      <c r="E170" s="248" t="s">
        <v>19</v>
      </c>
      <c r="F170" s="249" t="s">
        <v>206</v>
      </c>
      <c r="G170" s="247"/>
      <c r="H170" s="250">
        <v>2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200</v>
      </c>
      <c r="AU170" s="256" t="s">
        <v>82</v>
      </c>
      <c r="AV170" s="15" t="s">
        <v>196</v>
      </c>
      <c r="AW170" s="15" t="s">
        <v>33</v>
      </c>
      <c r="AX170" s="15" t="s">
        <v>80</v>
      </c>
      <c r="AY170" s="256" t="s">
        <v>188</v>
      </c>
    </row>
    <row r="171" s="2" customFormat="1" ht="24.15" customHeight="1">
      <c r="A171" s="40"/>
      <c r="B171" s="41"/>
      <c r="C171" s="257" t="s">
        <v>127</v>
      </c>
      <c r="D171" s="257" t="s">
        <v>300</v>
      </c>
      <c r="E171" s="258" t="s">
        <v>1520</v>
      </c>
      <c r="F171" s="259" t="s">
        <v>1521</v>
      </c>
      <c r="G171" s="260" t="s">
        <v>1514</v>
      </c>
      <c r="H171" s="261">
        <v>2</v>
      </c>
      <c r="I171" s="262"/>
      <c r="J171" s="263">
        <f>ROUND(I171*H171,2)</f>
        <v>0</v>
      </c>
      <c r="K171" s="259" t="s">
        <v>19</v>
      </c>
      <c r="L171" s="264"/>
      <c r="M171" s="265" t="s">
        <v>19</v>
      </c>
      <c r="N171" s="266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250</v>
      </c>
      <c r="AT171" s="217" t="s">
        <v>300</v>
      </c>
      <c r="AU171" s="217" t="s">
        <v>82</v>
      </c>
      <c r="AY171" s="19" t="s">
        <v>188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196</v>
      </c>
      <c r="BM171" s="217" t="s">
        <v>1522</v>
      </c>
    </row>
    <row r="172" s="2" customFormat="1">
      <c r="A172" s="40"/>
      <c r="B172" s="41"/>
      <c r="C172" s="42"/>
      <c r="D172" s="226" t="s">
        <v>571</v>
      </c>
      <c r="E172" s="42"/>
      <c r="F172" s="273" t="s">
        <v>1498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571</v>
      </c>
      <c r="AU172" s="19" t="s">
        <v>82</v>
      </c>
    </row>
    <row r="173" s="13" customFormat="1">
      <c r="A173" s="13"/>
      <c r="B173" s="224"/>
      <c r="C173" s="225"/>
      <c r="D173" s="226" t="s">
        <v>200</v>
      </c>
      <c r="E173" s="227" t="s">
        <v>19</v>
      </c>
      <c r="F173" s="228" t="s">
        <v>1461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200</v>
      </c>
      <c r="AU173" s="234" t="s">
        <v>82</v>
      </c>
      <c r="AV173" s="13" t="s">
        <v>80</v>
      </c>
      <c r="AW173" s="13" t="s">
        <v>33</v>
      </c>
      <c r="AX173" s="13" t="s">
        <v>72</v>
      </c>
      <c r="AY173" s="234" t="s">
        <v>188</v>
      </c>
    </row>
    <row r="174" s="14" customFormat="1">
      <c r="A174" s="14"/>
      <c r="B174" s="235"/>
      <c r="C174" s="236"/>
      <c r="D174" s="226" t="s">
        <v>200</v>
      </c>
      <c r="E174" s="237" t="s">
        <v>19</v>
      </c>
      <c r="F174" s="238" t="s">
        <v>82</v>
      </c>
      <c r="G174" s="236"/>
      <c r="H174" s="239">
        <v>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200</v>
      </c>
      <c r="AU174" s="245" t="s">
        <v>82</v>
      </c>
      <c r="AV174" s="14" t="s">
        <v>82</v>
      </c>
      <c r="AW174" s="14" t="s">
        <v>33</v>
      </c>
      <c r="AX174" s="14" t="s">
        <v>72</v>
      </c>
      <c r="AY174" s="245" t="s">
        <v>188</v>
      </c>
    </row>
    <row r="175" s="15" customFormat="1">
      <c r="A175" s="15"/>
      <c r="B175" s="246"/>
      <c r="C175" s="247"/>
      <c r="D175" s="226" t="s">
        <v>200</v>
      </c>
      <c r="E175" s="248" t="s">
        <v>19</v>
      </c>
      <c r="F175" s="249" t="s">
        <v>206</v>
      </c>
      <c r="G175" s="247"/>
      <c r="H175" s="250">
        <v>2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200</v>
      </c>
      <c r="AU175" s="256" t="s">
        <v>82</v>
      </c>
      <c r="AV175" s="15" t="s">
        <v>196</v>
      </c>
      <c r="AW175" s="15" t="s">
        <v>33</v>
      </c>
      <c r="AX175" s="15" t="s">
        <v>80</v>
      </c>
      <c r="AY175" s="256" t="s">
        <v>188</v>
      </c>
    </row>
    <row r="176" s="2" customFormat="1" ht="24.15" customHeight="1">
      <c r="A176" s="40"/>
      <c r="B176" s="41"/>
      <c r="C176" s="206" t="s">
        <v>130</v>
      </c>
      <c r="D176" s="206" t="s">
        <v>191</v>
      </c>
      <c r="E176" s="207" t="s">
        <v>1523</v>
      </c>
      <c r="F176" s="208" t="s">
        <v>1524</v>
      </c>
      <c r="G176" s="209" t="s">
        <v>296</v>
      </c>
      <c r="H176" s="210">
        <v>2</v>
      </c>
      <c r="I176" s="211"/>
      <c r="J176" s="212">
        <f>ROUND(I176*H176,2)</f>
        <v>0</v>
      </c>
      <c r="K176" s="208" t="s">
        <v>195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196</v>
      </c>
      <c r="AT176" s="217" t="s">
        <v>191</v>
      </c>
      <c r="AU176" s="217" t="s">
        <v>82</v>
      </c>
      <c r="AY176" s="19" t="s">
        <v>188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196</v>
      </c>
      <c r="BM176" s="217" t="s">
        <v>1525</v>
      </c>
    </row>
    <row r="177" s="2" customFormat="1">
      <c r="A177" s="40"/>
      <c r="B177" s="41"/>
      <c r="C177" s="42"/>
      <c r="D177" s="219" t="s">
        <v>198</v>
      </c>
      <c r="E177" s="42"/>
      <c r="F177" s="220" t="s">
        <v>1526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198</v>
      </c>
      <c r="AU177" s="19" t="s">
        <v>82</v>
      </c>
    </row>
    <row r="178" s="13" customFormat="1">
      <c r="A178" s="13"/>
      <c r="B178" s="224"/>
      <c r="C178" s="225"/>
      <c r="D178" s="226" t="s">
        <v>200</v>
      </c>
      <c r="E178" s="227" t="s">
        <v>19</v>
      </c>
      <c r="F178" s="228" t="s">
        <v>1461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200</v>
      </c>
      <c r="AU178" s="234" t="s">
        <v>82</v>
      </c>
      <c r="AV178" s="13" t="s">
        <v>80</v>
      </c>
      <c r="AW178" s="13" t="s">
        <v>33</v>
      </c>
      <c r="AX178" s="13" t="s">
        <v>72</v>
      </c>
      <c r="AY178" s="234" t="s">
        <v>188</v>
      </c>
    </row>
    <row r="179" s="14" customFormat="1">
      <c r="A179" s="14"/>
      <c r="B179" s="235"/>
      <c r="C179" s="236"/>
      <c r="D179" s="226" t="s">
        <v>200</v>
      </c>
      <c r="E179" s="237" t="s">
        <v>19</v>
      </c>
      <c r="F179" s="238" t="s">
        <v>82</v>
      </c>
      <c r="G179" s="236"/>
      <c r="H179" s="239">
        <v>2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200</v>
      </c>
      <c r="AU179" s="245" t="s">
        <v>82</v>
      </c>
      <c r="AV179" s="14" t="s">
        <v>82</v>
      </c>
      <c r="AW179" s="14" t="s">
        <v>33</v>
      </c>
      <c r="AX179" s="14" t="s">
        <v>72</v>
      </c>
      <c r="AY179" s="245" t="s">
        <v>188</v>
      </c>
    </row>
    <row r="180" s="15" customFormat="1">
      <c r="A180" s="15"/>
      <c r="B180" s="246"/>
      <c r="C180" s="247"/>
      <c r="D180" s="226" t="s">
        <v>200</v>
      </c>
      <c r="E180" s="248" t="s">
        <v>19</v>
      </c>
      <c r="F180" s="249" t="s">
        <v>206</v>
      </c>
      <c r="G180" s="247"/>
      <c r="H180" s="250">
        <v>2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200</v>
      </c>
      <c r="AU180" s="256" t="s">
        <v>82</v>
      </c>
      <c r="AV180" s="15" t="s">
        <v>196</v>
      </c>
      <c r="AW180" s="15" t="s">
        <v>33</v>
      </c>
      <c r="AX180" s="15" t="s">
        <v>80</v>
      </c>
      <c r="AY180" s="256" t="s">
        <v>188</v>
      </c>
    </row>
    <row r="181" s="2" customFormat="1" ht="16.5" customHeight="1">
      <c r="A181" s="40"/>
      <c r="B181" s="41"/>
      <c r="C181" s="257" t="s">
        <v>133</v>
      </c>
      <c r="D181" s="257" t="s">
        <v>300</v>
      </c>
      <c r="E181" s="258" t="s">
        <v>1527</v>
      </c>
      <c r="F181" s="259" t="s">
        <v>1528</v>
      </c>
      <c r="G181" s="260" t="s">
        <v>296</v>
      </c>
      <c r="H181" s="261">
        <v>2</v>
      </c>
      <c r="I181" s="262"/>
      <c r="J181" s="263">
        <f>ROUND(I181*H181,2)</f>
        <v>0</v>
      </c>
      <c r="K181" s="259" t="s">
        <v>19</v>
      </c>
      <c r="L181" s="264"/>
      <c r="M181" s="265" t="s">
        <v>19</v>
      </c>
      <c r="N181" s="266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250</v>
      </c>
      <c r="AT181" s="217" t="s">
        <v>300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196</v>
      </c>
      <c r="BM181" s="217" t="s">
        <v>1529</v>
      </c>
    </row>
    <row r="182" s="2" customFormat="1">
      <c r="A182" s="40"/>
      <c r="B182" s="41"/>
      <c r="C182" s="42"/>
      <c r="D182" s="226" t="s">
        <v>571</v>
      </c>
      <c r="E182" s="42"/>
      <c r="F182" s="273" t="s">
        <v>1498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571</v>
      </c>
      <c r="AU182" s="19" t="s">
        <v>82</v>
      </c>
    </row>
    <row r="183" s="13" customFormat="1">
      <c r="A183" s="13"/>
      <c r="B183" s="224"/>
      <c r="C183" s="225"/>
      <c r="D183" s="226" t="s">
        <v>200</v>
      </c>
      <c r="E183" s="227" t="s">
        <v>19</v>
      </c>
      <c r="F183" s="228" t="s">
        <v>1461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200</v>
      </c>
      <c r="AU183" s="234" t="s">
        <v>82</v>
      </c>
      <c r="AV183" s="13" t="s">
        <v>80</v>
      </c>
      <c r="AW183" s="13" t="s">
        <v>33</v>
      </c>
      <c r="AX183" s="13" t="s">
        <v>72</v>
      </c>
      <c r="AY183" s="234" t="s">
        <v>188</v>
      </c>
    </row>
    <row r="184" s="14" customFormat="1">
      <c r="A184" s="14"/>
      <c r="B184" s="235"/>
      <c r="C184" s="236"/>
      <c r="D184" s="226" t="s">
        <v>200</v>
      </c>
      <c r="E184" s="237" t="s">
        <v>19</v>
      </c>
      <c r="F184" s="238" t="s">
        <v>82</v>
      </c>
      <c r="G184" s="236"/>
      <c r="H184" s="239">
        <v>2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200</v>
      </c>
      <c r="AU184" s="245" t="s">
        <v>82</v>
      </c>
      <c r="AV184" s="14" t="s">
        <v>82</v>
      </c>
      <c r="AW184" s="14" t="s">
        <v>33</v>
      </c>
      <c r="AX184" s="14" t="s">
        <v>72</v>
      </c>
      <c r="AY184" s="245" t="s">
        <v>188</v>
      </c>
    </row>
    <row r="185" s="15" customFormat="1">
      <c r="A185" s="15"/>
      <c r="B185" s="246"/>
      <c r="C185" s="247"/>
      <c r="D185" s="226" t="s">
        <v>200</v>
      </c>
      <c r="E185" s="248" t="s">
        <v>19</v>
      </c>
      <c r="F185" s="249" t="s">
        <v>206</v>
      </c>
      <c r="G185" s="247"/>
      <c r="H185" s="250">
        <v>2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200</v>
      </c>
      <c r="AU185" s="256" t="s">
        <v>82</v>
      </c>
      <c r="AV185" s="15" t="s">
        <v>196</v>
      </c>
      <c r="AW185" s="15" t="s">
        <v>33</v>
      </c>
      <c r="AX185" s="15" t="s">
        <v>80</v>
      </c>
      <c r="AY185" s="256" t="s">
        <v>188</v>
      </c>
    </row>
    <row r="186" s="2" customFormat="1" ht="16.5" customHeight="1">
      <c r="A186" s="40"/>
      <c r="B186" s="41"/>
      <c r="C186" s="257" t="s">
        <v>136</v>
      </c>
      <c r="D186" s="257" t="s">
        <v>300</v>
      </c>
      <c r="E186" s="258" t="s">
        <v>1530</v>
      </c>
      <c r="F186" s="259" t="s">
        <v>1531</v>
      </c>
      <c r="G186" s="260" t="s">
        <v>296</v>
      </c>
      <c r="H186" s="261">
        <v>2</v>
      </c>
      <c r="I186" s="262"/>
      <c r="J186" s="263">
        <f>ROUND(I186*H186,2)</f>
        <v>0</v>
      </c>
      <c r="K186" s="259" t="s">
        <v>19</v>
      </c>
      <c r="L186" s="264"/>
      <c r="M186" s="265" t="s">
        <v>19</v>
      </c>
      <c r="N186" s="266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250</v>
      </c>
      <c r="AT186" s="217" t="s">
        <v>300</v>
      </c>
      <c r="AU186" s="217" t="s">
        <v>82</v>
      </c>
      <c r="AY186" s="19" t="s">
        <v>188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196</v>
      </c>
      <c r="BM186" s="217" t="s">
        <v>1532</v>
      </c>
    </row>
    <row r="187" s="2" customFormat="1">
      <c r="A187" s="40"/>
      <c r="B187" s="41"/>
      <c r="C187" s="42"/>
      <c r="D187" s="226" t="s">
        <v>571</v>
      </c>
      <c r="E187" s="42"/>
      <c r="F187" s="273" t="s">
        <v>1498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571</v>
      </c>
      <c r="AU187" s="19" t="s">
        <v>82</v>
      </c>
    </row>
    <row r="188" s="13" customFormat="1">
      <c r="A188" s="13"/>
      <c r="B188" s="224"/>
      <c r="C188" s="225"/>
      <c r="D188" s="226" t="s">
        <v>200</v>
      </c>
      <c r="E188" s="227" t="s">
        <v>19</v>
      </c>
      <c r="F188" s="228" t="s">
        <v>1461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200</v>
      </c>
      <c r="AU188" s="234" t="s">
        <v>82</v>
      </c>
      <c r="AV188" s="13" t="s">
        <v>80</v>
      </c>
      <c r="AW188" s="13" t="s">
        <v>33</v>
      </c>
      <c r="AX188" s="13" t="s">
        <v>72</v>
      </c>
      <c r="AY188" s="234" t="s">
        <v>188</v>
      </c>
    </row>
    <row r="189" s="14" customFormat="1">
      <c r="A189" s="14"/>
      <c r="B189" s="235"/>
      <c r="C189" s="236"/>
      <c r="D189" s="226" t="s">
        <v>200</v>
      </c>
      <c r="E189" s="237" t="s">
        <v>19</v>
      </c>
      <c r="F189" s="238" t="s">
        <v>82</v>
      </c>
      <c r="G189" s="236"/>
      <c r="H189" s="239">
        <v>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200</v>
      </c>
      <c r="AU189" s="245" t="s">
        <v>82</v>
      </c>
      <c r="AV189" s="14" t="s">
        <v>82</v>
      </c>
      <c r="AW189" s="14" t="s">
        <v>33</v>
      </c>
      <c r="AX189" s="14" t="s">
        <v>72</v>
      </c>
      <c r="AY189" s="245" t="s">
        <v>188</v>
      </c>
    </row>
    <row r="190" s="15" customFormat="1">
      <c r="A190" s="15"/>
      <c r="B190" s="246"/>
      <c r="C190" s="247"/>
      <c r="D190" s="226" t="s">
        <v>200</v>
      </c>
      <c r="E190" s="248" t="s">
        <v>19</v>
      </c>
      <c r="F190" s="249" t="s">
        <v>206</v>
      </c>
      <c r="G190" s="247"/>
      <c r="H190" s="250">
        <v>2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200</v>
      </c>
      <c r="AU190" s="256" t="s">
        <v>82</v>
      </c>
      <c r="AV190" s="15" t="s">
        <v>196</v>
      </c>
      <c r="AW190" s="15" t="s">
        <v>33</v>
      </c>
      <c r="AX190" s="15" t="s">
        <v>80</v>
      </c>
      <c r="AY190" s="256" t="s">
        <v>188</v>
      </c>
    </row>
    <row r="191" s="2" customFormat="1" ht="16.5" customHeight="1">
      <c r="A191" s="40"/>
      <c r="B191" s="41"/>
      <c r="C191" s="257" t="s">
        <v>7</v>
      </c>
      <c r="D191" s="257" t="s">
        <v>300</v>
      </c>
      <c r="E191" s="258" t="s">
        <v>1533</v>
      </c>
      <c r="F191" s="259" t="s">
        <v>1534</v>
      </c>
      <c r="G191" s="260" t="s">
        <v>296</v>
      </c>
      <c r="H191" s="261">
        <v>1</v>
      </c>
      <c r="I191" s="262"/>
      <c r="J191" s="263">
        <f>ROUND(I191*H191,2)</f>
        <v>0</v>
      </c>
      <c r="K191" s="259" t="s">
        <v>19</v>
      </c>
      <c r="L191" s="264"/>
      <c r="M191" s="265" t="s">
        <v>19</v>
      </c>
      <c r="N191" s="266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250</v>
      </c>
      <c r="AT191" s="217" t="s">
        <v>300</v>
      </c>
      <c r="AU191" s="217" t="s">
        <v>82</v>
      </c>
      <c r="AY191" s="19" t="s">
        <v>188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196</v>
      </c>
      <c r="BM191" s="217" t="s">
        <v>1535</v>
      </c>
    </row>
    <row r="192" s="2" customFormat="1">
      <c r="A192" s="40"/>
      <c r="B192" s="41"/>
      <c r="C192" s="42"/>
      <c r="D192" s="226" t="s">
        <v>571</v>
      </c>
      <c r="E192" s="42"/>
      <c r="F192" s="273" t="s">
        <v>1498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571</v>
      </c>
      <c r="AU192" s="19" t="s">
        <v>82</v>
      </c>
    </row>
    <row r="193" s="13" customFormat="1">
      <c r="A193" s="13"/>
      <c r="B193" s="224"/>
      <c r="C193" s="225"/>
      <c r="D193" s="226" t="s">
        <v>200</v>
      </c>
      <c r="E193" s="227" t="s">
        <v>19</v>
      </c>
      <c r="F193" s="228" t="s">
        <v>1461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200</v>
      </c>
      <c r="AU193" s="234" t="s">
        <v>82</v>
      </c>
      <c r="AV193" s="13" t="s">
        <v>80</v>
      </c>
      <c r="AW193" s="13" t="s">
        <v>33</v>
      </c>
      <c r="AX193" s="13" t="s">
        <v>72</v>
      </c>
      <c r="AY193" s="234" t="s">
        <v>188</v>
      </c>
    </row>
    <row r="194" s="14" customFormat="1">
      <c r="A194" s="14"/>
      <c r="B194" s="235"/>
      <c r="C194" s="236"/>
      <c r="D194" s="226" t="s">
        <v>200</v>
      </c>
      <c r="E194" s="237" t="s">
        <v>19</v>
      </c>
      <c r="F194" s="238" t="s">
        <v>80</v>
      </c>
      <c r="G194" s="236"/>
      <c r="H194" s="239">
        <v>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200</v>
      </c>
      <c r="AU194" s="245" t="s">
        <v>82</v>
      </c>
      <c r="AV194" s="14" t="s">
        <v>82</v>
      </c>
      <c r="AW194" s="14" t="s">
        <v>33</v>
      </c>
      <c r="AX194" s="14" t="s">
        <v>72</v>
      </c>
      <c r="AY194" s="245" t="s">
        <v>188</v>
      </c>
    </row>
    <row r="195" s="15" customFormat="1">
      <c r="A195" s="15"/>
      <c r="B195" s="246"/>
      <c r="C195" s="247"/>
      <c r="D195" s="226" t="s">
        <v>200</v>
      </c>
      <c r="E195" s="248" t="s">
        <v>19</v>
      </c>
      <c r="F195" s="249" t="s">
        <v>206</v>
      </c>
      <c r="G195" s="247"/>
      <c r="H195" s="250">
        <v>1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200</v>
      </c>
      <c r="AU195" s="256" t="s">
        <v>82</v>
      </c>
      <c r="AV195" s="15" t="s">
        <v>196</v>
      </c>
      <c r="AW195" s="15" t="s">
        <v>33</v>
      </c>
      <c r="AX195" s="15" t="s">
        <v>80</v>
      </c>
      <c r="AY195" s="256" t="s">
        <v>188</v>
      </c>
    </row>
    <row r="196" s="2" customFormat="1" ht="16.5" customHeight="1">
      <c r="A196" s="40"/>
      <c r="B196" s="41"/>
      <c r="C196" s="257" t="s">
        <v>141</v>
      </c>
      <c r="D196" s="257" t="s">
        <v>300</v>
      </c>
      <c r="E196" s="258" t="s">
        <v>1536</v>
      </c>
      <c r="F196" s="259" t="s">
        <v>1537</v>
      </c>
      <c r="G196" s="260" t="s">
        <v>296</v>
      </c>
      <c r="H196" s="261">
        <v>1</v>
      </c>
      <c r="I196" s="262"/>
      <c r="J196" s="263">
        <f>ROUND(I196*H196,2)</f>
        <v>0</v>
      </c>
      <c r="K196" s="259" t="s">
        <v>19</v>
      </c>
      <c r="L196" s="264"/>
      <c r="M196" s="265" t="s">
        <v>19</v>
      </c>
      <c r="N196" s="266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250</v>
      </c>
      <c r="AT196" s="217" t="s">
        <v>300</v>
      </c>
      <c r="AU196" s="217" t="s">
        <v>82</v>
      </c>
      <c r="AY196" s="19" t="s">
        <v>188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196</v>
      </c>
      <c r="BM196" s="217" t="s">
        <v>1538</v>
      </c>
    </row>
    <row r="197" s="2" customFormat="1">
      <c r="A197" s="40"/>
      <c r="B197" s="41"/>
      <c r="C197" s="42"/>
      <c r="D197" s="226" t="s">
        <v>571</v>
      </c>
      <c r="E197" s="42"/>
      <c r="F197" s="273" t="s">
        <v>1498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571</v>
      </c>
      <c r="AU197" s="19" t="s">
        <v>82</v>
      </c>
    </row>
    <row r="198" s="13" customFormat="1">
      <c r="A198" s="13"/>
      <c r="B198" s="224"/>
      <c r="C198" s="225"/>
      <c r="D198" s="226" t="s">
        <v>200</v>
      </c>
      <c r="E198" s="227" t="s">
        <v>19</v>
      </c>
      <c r="F198" s="228" t="s">
        <v>1461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200</v>
      </c>
      <c r="AU198" s="234" t="s">
        <v>82</v>
      </c>
      <c r="AV198" s="13" t="s">
        <v>80</v>
      </c>
      <c r="AW198" s="13" t="s">
        <v>33</v>
      </c>
      <c r="AX198" s="13" t="s">
        <v>72</v>
      </c>
      <c r="AY198" s="234" t="s">
        <v>188</v>
      </c>
    </row>
    <row r="199" s="14" customFormat="1">
      <c r="A199" s="14"/>
      <c r="B199" s="235"/>
      <c r="C199" s="236"/>
      <c r="D199" s="226" t="s">
        <v>200</v>
      </c>
      <c r="E199" s="237" t="s">
        <v>19</v>
      </c>
      <c r="F199" s="238" t="s">
        <v>80</v>
      </c>
      <c r="G199" s="236"/>
      <c r="H199" s="239">
        <v>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200</v>
      </c>
      <c r="AU199" s="245" t="s">
        <v>82</v>
      </c>
      <c r="AV199" s="14" t="s">
        <v>82</v>
      </c>
      <c r="AW199" s="14" t="s">
        <v>33</v>
      </c>
      <c r="AX199" s="14" t="s">
        <v>72</v>
      </c>
      <c r="AY199" s="245" t="s">
        <v>188</v>
      </c>
    </row>
    <row r="200" s="15" customFormat="1">
      <c r="A200" s="15"/>
      <c r="B200" s="246"/>
      <c r="C200" s="247"/>
      <c r="D200" s="226" t="s">
        <v>200</v>
      </c>
      <c r="E200" s="248" t="s">
        <v>19</v>
      </c>
      <c r="F200" s="249" t="s">
        <v>206</v>
      </c>
      <c r="G200" s="247"/>
      <c r="H200" s="250">
        <v>1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200</v>
      </c>
      <c r="AU200" s="256" t="s">
        <v>82</v>
      </c>
      <c r="AV200" s="15" t="s">
        <v>196</v>
      </c>
      <c r="AW200" s="15" t="s">
        <v>33</v>
      </c>
      <c r="AX200" s="15" t="s">
        <v>80</v>
      </c>
      <c r="AY200" s="256" t="s">
        <v>188</v>
      </c>
    </row>
    <row r="201" s="2" customFormat="1" ht="16.5" customHeight="1">
      <c r="A201" s="40"/>
      <c r="B201" s="41"/>
      <c r="C201" s="257" t="s">
        <v>144</v>
      </c>
      <c r="D201" s="257" t="s">
        <v>300</v>
      </c>
      <c r="E201" s="258" t="s">
        <v>1539</v>
      </c>
      <c r="F201" s="259" t="s">
        <v>1540</v>
      </c>
      <c r="G201" s="260" t="s">
        <v>296</v>
      </c>
      <c r="H201" s="261">
        <v>2</v>
      </c>
      <c r="I201" s="262"/>
      <c r="J201" s="263">
        <f>ROUND(I201*H201,2)</f>
        <v>0</v>
      </c>
      <c r="K201" s="259" t="s">
        <v>19</v>
      </c>
      <c r="L201" s="264"/>
      <c r="M201" s="265" t="s">
        <v>19</v>
      </c>
      <c r="N201" s="266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250</v>
      </c>
      <c r="AT201" s="217" t="s">
        <v>300</v>
      </c>
      <c r="AU201" s="217" t="s">
        <v>82</v>
      </c>
      <c r="AY201" s="19" t="s">
        <v>188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196</v>
      </c>
      <c r="BM201" s="217" t="s">
        <v>1541</v>
      </c>
    </row>
    <row r="202" s="2" customFormat="1">
      <c r="A202" s="40"/>
      <c r="B202" s="41"/>
      <c r="C202" s="42"/>
      <c r="D202" s="226" t="s">
        <v>571</v>
      </c>
      <c r="E202" s="42"/>
      <c r="F202" s="273" t="s">
        <v>1498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571</v>
      </c>
      <c r="AU202" s="19" t="s">
        <v>82</v>
      </c>
    </row>
    <row r="203" s="13" customFormat="1">
      <c r="A203" s="13"/>
      <c r="B203" s="224"/>
      <c r="C203" s="225"/>
      <c r="D203" s="226" t="s">
        <v>200</v>
      </c>
      <c r="E203" s="227" t="s">
        <v>19</v>
      </c>
      <c r="F203" s="228" t="s">
        <v>1461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200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188</v>
      </c>
    </row>
    <row r="204" s="14" customFormat="1">
      <c r="A204" s="14"/>
      <c r="B204" s="235"/>
      <c r="C204" s="236"/>
      <c r="D204" s="226" t="s">
        <v>200</v>
      </c>
      <c r="E204" s="237" t="s">
        <v>19</v>
      </c>
      <c r="F204" s="238" t="s">
        <v>82</v>
      </c>
      <c r="G204" s="236"/>
      <c r="H204" s="239">
        <v>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200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188</v>
      </c>
    </row>
    <row r="205" s="15" customFormat="1">
      <c r="A205" s="15"/>
      <c r="B205" s="246"/>
      <c r="C205" s="247"/>
      <c r="D205" s="226" t="s">
        <v>200</v>
      </c>
      <c r="E205" s="248" t="s">
        <v>19</v>
      </c>
      <c r="F205" s="249" t="s">
        <v>206</v>
      </c>
      <c r="G205" s="247"/>
      <c r="H205" s="250">
        <v>2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200</v>
      </c>
      <c r="AU205" s="256" t="s">
        <v>82</v>
      </c>
      <c r="AV205" s="15" t="s">
        <v>196</v>
      </c>
      <c r="AW205" s="15" t="s">
        <v>33</v>
      </c>
      <c r="AX205" s="15" t="s">
        <v>80</v>
      </c>
      <c r="AY205" s="256" t="s">
        <v>188</v>
      </c>
    </row>
    <row r="206" s="2" customFormat="1" ht="16.5" customHeight="1">
      <c r="A206" s="40"/>
      <c r="B206" s="41"/>
      <c r="C206" s="257" t="s">
        <v>147</v>
      </c>
      <c r="D206" s="257" t="s">
        <v>300</v>
      </c>
      <c r="E206" s="258" t="s">
        <v>1542</v>
      </c>
      <c r="F206" s="259" t="s">
        <v>1543</v>
      </c>
      <c r="G206" s="260" t="s">
        <v>296</v>
      </c>
      <c r="H206" s="261">
        <v>1</v>
      </c>
      <c r="I206" s="262"/>
      <c r="J206" s="263">
        <f>ROUND(I206*H206,2)</f>
        <v>0</v>
      </c>
      <c r="K206" s="259" t="s">
        <v>19</v>
      </c>
      <c r="L206" s="264"/>
      <c r="M206" s="265" t="s">
        <v>19</v>
      </c>
      <c r="N206" s="266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250</v>
      </c>
      <c r="AT206" s="217" t="s">
        <v>300</v>
      </c>
      <c r="AU206" s="217" t="s">
        <v>82</v>
      </c>
      <c r="AY206" s="19" t="s">
        <v>188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196</v>
      </c>
      <c r="BM206" s="217" t="s">
        <v>1544</v>
      </c>
    </row>
    <row r="207" s="2" customFormat="1">
      <c r="A207" s="40"/>
      <c r="B207" s="41"/>
      <c r="C207" s="42"/>
      <c r="D207" s="226" t="s">
        <v>571</v>
      </c>
      <c r="E207" s="42"/>
      <c r="F207" s="273" t="s">
        <v>1498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571</v>
      </c>
      <c r="AU207" s="19" t="s">
        <v>82</v>
      </c>
    </row>
    <row r="208" s="13" customFormat="1">
      <c r="A208" s="13"/>
      <c r="B208" s="224"/>
      <c r="C208" s="225"/>
      <c r="D208" s="226" t="s">
        <v>200</v>
      </c>
      <c r="E208" s="227" t="s">
        <v>19</v>
      </c>
      <c r="F208" s="228" t="s">
        <v>1461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200</v>
      </c>
      <c r="AU208" s="234" t="s">
        <v>82</v>
      </c>
      <c r="AV208" s="13" t="s">
        <v>80</v>
      </c>
      <c r="AW208" s="13" t="s">
        <v>33</v>
      </c>
      <c r="AX208" s="13" t="s">
        <v>72</v>
      </c>
      <c r="AY208" s="234" t="s">
        <v>188</v>
      </c>
    </row>
    <row r="209" s="14" customFormat="1">
      <c r="A209" s="14"/>
      <c r="B209" s="235"/>
      <c r="C209" s="236"/>
      <c r="D209" s="226" t="s">
        <v>200</v>
      </c>
      <c r="E209" s="237" t="s">
        <v>19</v>
      </c>
      <c r="F209" s="238" t="s">
        <v>80</v>
      </c>
      <c r="G209" s="236"/>
      <c r="H209" s="239">
        <v>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200</v>
      </c>
      <c r="AU209" s="245" t="s">
        <v>82</v>
      </c>
      <c r="AV209" s="14" t="s">
        <v>82</v>
      </c>
      <c r="AW209" s="14" t="s">
        <v>33</v>
      </c>
      <c r="AX209" s="14" t="s">
        <v>72</v>
      </c>
      <c r="AY209" s="245" t="s">
        <v>188</v>
      </c>
    </row>
    <row r="210" s="15" customFormat="1">
      <c r="A210" s="15"/>
      <c r="B210" s="246"/>
      <c r="C210" s="247"/>
      <c r="D210" s="226" t="s">
        <v>200</v>
      </c>
      <c r="E210" s="248" t="s">
        <v>19</v>
      </c>
      <c r="F210" s="249" t="s">
        <v>206</v>
      </c>
      <c r="G210" s="247"/>
      <c r="H210" s="250">
        <v>1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200</v>
      </c>
      <c r="AU210" s="256" t="s">
        <v>82</v>
      </c>
      <c r="AV210" s="15" t="s">
        <v>196</v>
      </c>
      <c r="AW210" s="15" t="s">
        <v>33</v>
      </c>
      <c r="AX210" s="15" t="s">
        <v>80</v>
      </c>
      <c r="AY210" s="256" t="s">
        <v>188</v>
      </c>
    </row>
    <row r="211" s="2" customFormat="1" ht="16.5" customHeight="1">
      <c r="A211" s="40"/>
      <c r="B211" s="41"/>
      <c r="C211" s="257" t="s">
        <v>150</v>
      </c>
      <c r="D211" s="257" t="s">
        <v>300</v>
      </c>
      <c r="E211" s="258" t="s">
        <v>1545</v>
      </c>
      <c r="F211" s="259" t="s">
        <v>1546</v>
      </c>
      <c r="G211" s="260" t="s">
        <v>296</v>
      </c>
      <c r="H211" s="261">
        <v>1</v>
      </c>
      <c r="I211" s="262"/>
      <c r="J211" s="263">
        <f>ROUND(I211*H211,2)</f>
        <v>0</v>
      </c>
      <c r="K211" s="259" t="s">
        <v>19</v>
      </c>
      <c r="L211" s="264"/>
      <c r="M211" s="265" t="s">
        <v>19</v>
      </c>
      <c r="N211" s="266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250</v>
      </c>
      <c r="AT211" s="217" t="s">
        <v>300</v>
      </c>
      <c r="AU211" s="217" t="s">
        <v>82</v>
      </c>
      <c r="AY211" s="19" t="s">
        <v>188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196</v>
      </c>
      <c r="BM211" s="217" t="s">
        <v>1547</v>
      </c>
    </row>
    <row r="212" s="2" customFormat="1">
      <c r="A212" s="40"/>
      <c r="B212" s="41"/>
      <c r="C212" s="42"/>
      <c r="D212" s="226" t="s">
        <v>571</v>
      </c>
      <c r="E212" s="42"/>
      <c r="F212" s="273" t="s">
        <v>1498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571</v>
      </c>
      <c r="AU212" s="19" t="s">
        <v>82</v>
      </c>
    </row>
    <row r="213" s="13" customFormat="1">
      <c r="A213" s="13"/>
      <c r="B213" s="224"/>
      <c r="C213" s="225"/>
      <c r="D213" s="226" t="s">
        <v>200</v>
      </c>
      <c r="E213" s="227" t="s">
        <v>19</v>
      </c>
      <c r="F213" s="228" t="s">
        <v>1461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200</v>
      </c>
      <c r="AU213" s="234" t="s">
        <v>82</v>
      </c>
      <c r="AV213" s="13" t="s">
        <v>80</v>
      </c>
      <c r="AW213" s="13" t="s">
        <v>33</v>
      </c>
      <c r="AX213" s="13" t="s">
        <v>72</v>
      </c>
      <c r="AY213" s="234" t="s">
        <v>188</v>
      </c>
    </row>
    <row r="214" s="14" customFormat="1">
      <c r="A214" s="14"/>
      <c r="B214" s="235"/>
      <c r="C214" s="236"/>
      <c r="D214" s="226" t="s">
        <v>200</v>
      </c>
      <c r="E214" s="237" t="s">
        <v>19</v>
      </c>
      <c r="F214" s="238" t="s">
        <v>80</v>
      </c>
      <c r="G214" s="236"/>
      <c r="H214" s="239">
        <v>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200</v>
      </c>
      <c r="AU214" s="245" t="s">
        <v>82</v>
      </c>
      <c r="AV214" s="14" t="s">
        <v>82</v>
      </c>
      <c r="AW214" s="14" t="s">
        <v>33</v>
      </c>
      <c r="AX214" s="14" t="s">
        <v>72</v>
      </c>
      <c r="AY214" s="245" t="s">
        <v>188</v>
      </c>
    </row>
    <row r="215" s="15" customFormat="1">
      <c r="A215" s="15"/>
      <c r="B215" s="246"/>
      <c r="C215" s="247"/>
      <c r="D215" s="226" t="s">
        <v>200</v>
      </c>
      <c r="E215" s="248" t="s">
        <v>19</v>
      </c>
      <c r="F215" s="249" t="s">
        <v>206</v>
      </c>
      <c r="G215" s="247"/>
      <c r="H215" s="250">
        <v>1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200</v>
      </c>
      <c r="AU215" s="256" t="s">
        <v>82</v>
      </c>
      <c r="AV215" s="15" t="s">
        <v>196</v>
      </c>
      <c r="AW215" s="15" t="s">
        <v>33</v>
      </c>
      <c r="AX215" s="15" t="s">
        <v>80</v>
      </c>
      <c r="AY215" s="256" t="s">
        <v>188</v>
      </c>
    </row>
    <row r="216" s="2" customFormat="1" ht="16.5" customHeight="1">
      <c r="A216" s="40"/>
      <c r="B216" s="41"/>
      <c r="C216" s="257" t="s">
        <v>338</v>
      </c>
      <c r="D216" s="257" t="s">
        <v>300</v>
      </c>
      <c r="E216" s="258" t="s">
        <v>1548</v>
      </c>
      <c r="F216" s="259" t="s">
        <v>1549</v>
      </c>
      <c r="G216" s="260" t="s">
        <v>296</v>
      </c>
      <c r="H216" s="261">
        <v>1</v>
      </c>
      <c r="I216" s="262"/>
      <c r="J216" s="263">
        <f>ROUND(I216*H216,2)</f>
        <v>0</v>
      </c>
      <c r="K216" s="259" t="s">
        <v>19</v>
      </c>
      <c r="L216" s="264"/>
      <c r="M216" s="265" t="s">
        <v>19</v>
      </c>
      <c r="N216" s="266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250</v>
      </c>
      <c r="AT216" s="217" t="s">
        <v>300</v>
      </c>
      <c r="AU216" s="217" t="s">
        <v>82</v>
      </c>
      <c r="AY216" s="19" t="s">
        <v>188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196</v>
      </c>
      <c r="BM216" s="217" t="s">
        <v>1550</v>
      </c>
    </row>
    <row r="217" s="2" customFormat="1">
      <c r="A217" s="40"/>
      <c r="B217" s="41"/>
      <c r="C217" s="42"/>
      <c r="D217" s="226" t="s">
        <v>571</v>
      </c>
      <c r="E217" s="42"/>
      <c r="F217" s="273" t="s">
        <v>1498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571</v>
      </c>
      <c r="AU217" s="19" t="s">
        <v>82</v>
      </c>
    </row>
    <row r="218" s="13" customFormat="1">
      <c r="A218" s="13"/>
      <c r="B218" s="224"/>
      <c r="C218" s="225"/>
      <c r="D218" s="226" t="s">
        <v>200</v>
      </c>
      <c r="E218" s="227" t="s">
        <v>19</v>
      </c>
      <c r="F218" s="228" t="s">
        <v>1461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200</v>
      </c>
      <c r="AU218" s="234" t="s">
        <v>82</v>
      </c>
      <c r="AV218" s="13" t="s">
        <v>80</v>
      </c>
      <c r="AW218" s="13" t="s">
        <v>33</v>
      </c>
      <c r="AX218" s="13" t="s">
        <v>72</v>
      </c>
      <c r="AY218" s="234" t="s">
        <v>188</v>
      </c>
    </row>
    <row r="219" s="14" customFormat="1">
      <c r="A219" s="14"/>
      <c r="B219" s="235"/>
      <c r="C219" s="236"/>
      <c r="D219" s="226" t="s">
        <v>200</v>
      </c>
      <c r="E219" s="237" t="s">
        <v>19</v>
      </c>
      <c r="F219" s="238" t="s">
        <v>80</v>
      </c>
      <c r="G219" s="236"/>
      <c r="H219" s="239">
        <v>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200</v>
      </c>
      <c r="AU219" s="245" t="s">
        <v>82</v>
      </c>
      <c r="AV219" s="14" t="s">
        <v>82</v>
      </c>
      <c r="AW219" s="14" t="s">
        <v>33</v>
      </c>
      <c r="AX219" s="14" t="s">
        <v>72</v>
      </c>
      <c r="AY219" s="245" t="s">
        <v>188</v>
      </c>
    </row>
    <row r="220" s="15" customFormat="1">
      <c r="A220" s="15"/>
      <c r="B220" s="246"/>
      <c r="C220" s="247"/>
      <c r="D220" s="226" t="s">
        <v>200</v>
      </c>
      <c r="E220" s="248" t="s">
        <v>19</v>
      </c>
      <c r="F220" s="249" t="s">
        <v>206</v>
      </c>
      <c r="G220" s="247"/>
      <c r="H220" s="250">
        <v>1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200</v>
      </c>
      <c r="AU220" s="256" t="s">
        <v>82</v>
      </c>
      <c r="AV220" s="15" t="s">
        <v>196</v>
      </c>
      <c r="AW220" s="15" t="s">
        <v>33</v>
      </c>
      <c r="AX220" s="15" t="s">
        <v>80</v>
      </c>
      <c r="AY220" s="256" t="s">
        <v>188</v>
      </c>
    </row>
    <row r="221" s="2" customFormat="1" ht="24.15" customHeight="1">
      <c r="A221" s="40"/>
      <c r="B221" s="41"/>
      <c r="C221" s="206" t="s">
        <v>342</v>
      </c>
      <c r="D221" s="206" t="s">
        <v>191</v>
      </c>
      <c r="E221" s="207" t="s">
        <v>1551</v>
      </c>
      <c r="F221" s="208" t="s">
        <v>1552</v>
      </c>
      <c r="G221" s="209" t="s">
        <v>296</v>
      </c>
      <c r="H221" s="210">
        <v>17</v>
      </c>
      <c r="I221" s="211"/>
      <c r="J221" s="212">
        <f>ROUND(I221*H221,2)</f>
        <v>0</v>
      </c>
      <c r="K221" s="208" t="s">
        <v>195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196</v>
      </c>
      <c r="AT221" s="217" t="s">
        <v>191</v>
      </c>
      <c r="AU221" s="217" t="s">
        <v>82</v>
      </c>
      <c r="AY221" s="19" t="s">
        <v>188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196</v>
      </c>
      <c r="BM221" s="217" t="s">
        <v>1553</v>
      </c>
    </row>
    <row r="222" s="2" customFormat="1">
      <c r="A222" s="40"/>
      <c r="B222" s="41"/>
      <c r="C222" s="42"/>
      <c r="D222" s="219" t="s">
        <v>198</v>
      </c>
      <c r="E222" s="42"/>
      <c r="F222" s="220" t="s">
        <v>1554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198</v>
      </c>
      <c r="AU222" s="19" t="s">
        <v>82</v>
      </c>
    </row>
    <row r="223" s="13" customFormat="1">
      <c r="A223" s="13"/>
      <c r="B223" s="224"/>
      <c r="C223" s="225"/>
      <c r="D223" s="226" t="s">
        <v>200</v>
      </c>
      <c r="E223" s="227" t="s">
        <v>19</v>
      </c>
      <c r="F223" s="228" t="s">
        <v>1461</v>
      </c>
      <c r="G223" s="225"/>
      <c r="H223" s="227" t="s">
        <v>19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200</v>
      </c>
      <c r="AU223" s="234" t="s">
        <v>82</v>
      </c>
      <c r="AV223" s="13" t="s">
        <v>80</v>
      </c>
      <c r="AW223" s="13" t="s">
        <v>33</v>
      </c>
      <c r="AX223" s="13" t="s">
        <v>72</v>
      </c>
      <c r="AY223" s="234" t="s">
        <v>188</v>
      </c>
    </row>
    <row r="224" s="14" customFormat="1">
      <c r="A224" s="14"/>
      <c r="B224" s="235"/>
      <c r="C224" s="236"/>
      <c r="D224" s="226" t="s">
        <v>200</v>
      </c>
      <c r="E224" s="237" t="s">
        <v>19</v>
      </c>
      <c r="F224" s="238" t="s">
        <v>127</v>
      </c>
      <c r="G224" s="236"/>
      <c r="H224" s="239">
        <v>17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200</v>
      </c>
      <c r="AU224" s="245" t="s">
        <v>82</v>
      </c>
      <c r="AV224" s="14" t="s">
        <v>82</v>
      </c>
      <c r="AW224" s="14" t="s">
        <v>33</v>
      </c>
      <c r="AX224" s="14" t="s">
        <v>72</v>
      </c>
      <c r="AY224" s="245" t="s">
        <v>188</v>
      </c>
    </row>
    <row r="225" s="15" customFormat="1">
      <c r="A225" s="15"/>
      <c r="B225" s="246"/>
      <c r="C225" s="247"/>
      <c r="D225" s="226" t="s">
        <v>200</v>
      </c>
      <c r="E225" s="248" t="s">
        <v>19</v>
      </c>
      <c r="F225" s="249" t="s">
        <v>206</v>
      </c>
      <c r="G225" s="247"/>
      <c r="H225" s="250">
        <v>17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200</v>
      </c>
      <c r="AU225" s="256" t="s">
        <v>82</v>
      </c>
      <c r="AV225" s="15" t="s">
        <v>196</v>
      </c>
      <c r="AW225" s="15" t="s">
        <v>33</v>
      </c>
      <c r="AX225" s="15" t="s">
        <v>80</v>
      </c>
      <c r="AY225" s="256" t="s">
        <v>188</v>
      </c>
    </row>
    <row r="226" s="2" customFormat="1" ht="16.5" customHeight="1">
      <c r="A226" s="40"/>
      <c r="B226" s="41"/>
      <c r="C226" s="257" t="s">
        <v>349</v>
      </c>
      <c r="D226" s="257" t="s">
        <v>300</v>
      </c>
      <c r="E226" s="258" t="s">
        <v>1555</v>
      </c>
      <c r="F226" s="259" t="s">
        <v>1556</v>
      </c>
      <c r="G226" s="260" t="s">
        <v>296</v>
      </c>
      <c r="H226" s="261">
        <v>17</v>
      </c>
      <c r="I226" s="262"/>
      <c r="J226" s="263">
        <f>ROUND(I226*H226,2)</f>
        <v>0</v>
      </c>
      <c r="K226" s="259" t="s">
        <v>19</v>
      </c>
      <c r="L226" s="264"/>
      <c r="M226" s="265" t="s">
        <v>19</v>
      </c>
      <c r="N226" s="266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250</v>
      </c>
      <c r="AT226" s="217" t="s">
        <v>300</v>
      </c>
      <c r="AU226" s="217" t="s">
        <v>82</v>
      </c>
      <c r="AY226" s="19" t="s">
        <v>188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196</v>
      </c>
      <c r="BM226" s="217" t="s">
        <v>1557</v>
      </c>
    </row>
    <row r="227" s="2" customFormat="1">
      <c r="A227" s="40"/>
      <c r="B227" s="41"/>
      <c r="C227" s="42"/>
      <c r="D227" s="226" t="s">
        <v>571</v>
      </c>
      <c r="E227" s="42"/>
      <c r="F227" s="273" t="s">
        <v>1498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571</v>
      </c>
      <c r="AU227" s="19" t="s">
        <v>82</v>
      </c>
    </row>
    <row r="228" s="13" customFormat="1">
      <c r="A228" s="13"/>
      <c r="B228" s="224"/>
      <c r="C228" s="225"/>
      <c r="D228" s="226" t="s">
        <v>200</v>
      </c>
      <c r="E228" s="227" t="s">
        <v>19</v>
      </c>
      <c r="F228" s="228" t="s">
        <v>1461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200</v>
      </c>
      <c r="AU228" s="234" t="s">
        <v>82</v>
      </c>
      <c r="AV228" s="13" t="s">
        <v>80</v>
      </c>
      <c r="AW228" s="13" t="s">
        <v>33</v>
      </c>
      <c r="AX228" s="13" t="s">
        <v>72</v>
      </c>
      <c r="AY228" s="234" t="s">
        <v>188</v>
      </c>
    </row>
    <row r="229" s="14" customFormat="1">
      <c r="A229" s="14"/>
      <c r="B229" s="235"/>
      <c r="C229" s="236"/>
      <c r="D229" s="226" t="s">
        <v>200</v>
      </c>
      <c r="E229" s="237" t="s">
        <v>19</v>
      </c>
      <c r="F229" s="238" t="s">
        <v>127</v>
      </c>
      <c r="G229" s="236"/>
      <c r="H229" s="239">
        <v>17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200</v>
      </c>
      <c r="AU229" s="245" t="s">
        <v>82</v>
      </c>
      <c r="AV229" s="14" t="s">
        <v>82</v>
      </c>
      <c r="AW229" s="14" t="s">
        <v>33</v>
      </c>
      <c r="AX229" s="14" t="s">
        <v>72</v>
      </c>
      <c r="AY229" s="245" t="s">
        <v>188</v>
      </c>
    </row>
    <row r="230" s="15" customFormat="1">
      <c r="A230" s="15"/>
      <c r="B230" s="246"/>
      <c r="C230" s="247"/>
      <c r="D230" s="226" t="s">
        <v>200</v>
      </c>
      <c r="E230" s="248" t="s">
        <v>19</v>
      </c>
      <c r="F230" s="249" t="s">
        <v>206</v>
      </c>
      <c r="G230" s="247"/>
      <c r="H230" s="250">
        <v>17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200</v>
      </c>
      <c r="AU230" s="256" t="s">
        <v>82</v>
      </c>
      <c r="AV230" s="15" t="s">
        <v>196</v>
      </c>
      <c r="AW230" s="15" t="s">
        <v>33</v>
      </c>
      <c r="AX230" s="15" t="s">
        <v>80</v>
      </c>
      <c r="AY230" s="256" t="s">
        <v>188</v>
      </c>
    </row>
    <row r="231" s="2" customFormat="1" ht="24.15" customHeight="1">
      <c r="A231" s="40"/>
      <c r="B231" s="41"/>
      <c r="C231" s="206" t="s">
        <v>354</v>
      </c>
      <c r="D231" s="206" t="s">
        <v>191</v>
      </c>
      <c r="E231" s="207" t="s">
        <v>1558</v>
      </c>
      <c r="F231" s="208" t="s">
        <v>1559</v>
      </c>
      <c r="G231" s="209" t="s">
        <v>296</v>
      </c>
      <c r="H231" s="210">
        <v>8</v>
      </c>
      <c r="I231" s="211"/>
      <c r="J231" s="212">
        <f>ROUND(I231*H231,2)</f>
        <v>0</v>
      </c>
      <c r="K231" s="208" t="s">
        <v>195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196</v>
      </c>
      <c r="AT231" s="217" t="s">
        <v>191</v>
      </c>
      <c r="AU231" s="217" t="s">
        <v>82</v>
      </c>
      <c r="AY231" s="19" t="s">
        <v>188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196</v>
      </c>
      <c r="BM231" s="217" t="s">
        <v>1560</v>
      </c>
    </row>
    <row r="232" s="2" customFormat="1">
      <c r="A232" s="40"/>
      <c r="B232" s="41"/>
      <c r="C232" s="42"/>
      <c r="D232" s="219" t="s">
        <v>198</v>
      </c>
      <c r="E232" s="42"/>
      <c r="F232" s="220" t="s">
        <v>1561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198</v>
      </c>
      <c r="AU232" s="19" t="s">
        <v>82</v>
      </c>
    </row>
    <row r="233" s="13" customFormat="1">
      <c r="A233" s="13"/>
      <c r="B233" s="224"/>
      <c r="C233" s="225"/>
      <c r="D233" s="226" t="s">
        <v>200</v>
      </c>
      <c r="E233" s="227" t="s">
        <v>19</v>
      </c>
      <c r="F233" s="228" t="s">
        <v>1461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200</v>
      </c>
      <c r="AU233" s="234" t="s">
        <v>82</v>
      </c>
      <c r="AV233" s="13" t="s">
        <v>80</v>
      </c>
      <c r="AW233" s="13" t="s">
        <v>33</v>
      </c>
      <c r="AX233" s="13" t="s">
        <v>72</v>
      </c>
      <c r="AY233" s="234" t="s">
        <v>188</v>
      </c>
    </row>
    <row r="234" s="14" customFormat="1">
      <c r="A234" s="14"/>
      <c r="B234" s="235"/>
      <c r="C234" s="236"/>
      <c r="D234" s="226" t="s">
        <v>200</v>
      </c>
      <c r="E234" s="237" t="s">
        <v>19</v>
      </c>
      <c r="F234" s="238" t="s">
        <v>250</v>
      </c>
      <c r="G234" s="236"/>
      <c r="H234" s="239">
        <v>8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200</v>
      </c>
      <c r="AU234" s="245" t="s">
        <v>82</v>
      </c>
      <c r="AV234" s="14" t="s">
        <v>82</v>
      </c>
      <c r="AW234" s="14" t="s">
        <v>33</v>
      </c>
      <c r="AX234" s="14" t="s">
        <v>72</v>
      </c>
      <c r="AY234" s="245" t="s">
        <v>188</v>
      </c>
    </row>
    <row r="235" s="15" customFormat="1">
      <c r="A235" s="15"/>
      <c r="B235" s="246"/>
      <c r="C235" s="247"/>
      <c r="D235" s="226" t="s">
        <v>200</v>
      </c>
      <c r="E235" s="248" t="s">
        <v>19</v>
      </c>
      <c r="F235" s="249" t="s">
        <v>206</v>
      </c>
      <c r="G235" s="247"/>
      <c r="H235" s="250">
        <v>8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200</v>
      </c>
      <c r="AU235" s="256" t="s">
        <v>82</v>
      </c>
      <c r="AV235" s="15" t="s">
        <v>196</v>
      </c>
      <c r="AW235" s="15" t="s">
        <v>33</v>
      </c>
      <c r="AX235" s="15" t="s">
        <v>80</v>
      </c>
      <c r="AY235" s="256" t="s">
        <v>188</v>
      </c>
    </row>
    <row r="236" s="2" customFormat="1" ht="16.5" customHeight="1">
      <c r="A236" s="40"/>
      <c r="B236" s="41"/>
      <c r="C236" s="257" t="s">
        <v>361</v>
      </c>
      <c r="D236" s="257" t="s">
        <v>300</v>
      </c>
      <c r="E236" s="258" t="s">
        <v>1562</v>
      </c>
      <c r="F236" s="259" t="s">
        <v>1563</v>
      </c>
      <c r="G236" s="260" t="s">
        <v>296</v>
      </c>
      <c r="H236" s="261">
        <v>8</v>
      </c>
      <c r="I236" s="262"/>
      <c r="J236" s="263">
        <f>ROUND(I236*H236,2)</f>
        <v>0</v>
      </c>
      <c r="K236" s="259" t="s">
        <v>19</v>
      </c>
      <c r="L236" s="264"/>
      <c r="M236" s="265" t="s">
        <v>19</v>
      </c>
      <c r="N236" s="266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250</v>
      </c>
      <c r="AT236" s="217" t="s">
        <v>300</v>
      </c>
      <c r="AU236" s="217" t="s">
        <v>82</v>
      </c>
      <c r="AY236" s="19" t="s">
        <v>188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196</v>
      </c>
      <c r="BM236" s="217" t="s">
        <v>1564</v>
      </c>
    </row>
    <row r="237" s="2" customFormat="1">
      <c r="A237" s="40"/>
      <c r="B237" s="41"/>
      <c r="C237" s="42"/>
      <c r="D237" s="226" t="s">
        <v>571</v>
      </c>
      <c r="E237" s="42"/>
      <c r="F237" s="273" t="s">
        <v>1498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571</v>
      </c>
      <c r="AU237" s="19" t="s">
        <v>82</v>
      </c>
    </row>
    <row r="238" s="13" customFormat="1">
      <c r="A238" s="13"/>
      <c r="B238" s="224"/>
      <c r="C238" s="225"/>
      <c r="D238" s="226" t="s">
        <v>200</v>
      </c>
      <c r="E238" s="227" t="s">
        <v>19</v>
      </c>
      <c r="F238" s="228" t="s">
        <v>1461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200</v>
      </c>
      <c r="AU238" s="234" t="s">
        <v>82</v>
      </c>
      <c r="AV238" s="13" t="s">
        <v>80</v>
      </c>
      <c r="AW238" s="13" t="s">
        <v>33</v>
      </c>
      <c r="AX238" s="13" t="s">
        <v>72</v>
      </c>
      <c r="AY238" s="234" t="s">
        <v>188</v>
      </c>
    </row>
    <row r="239" s="14" customFormat="1">
      <c r="A239" s="14"/>
      <c r="B239" s="235"/>
      <c r="C239" s="236"/>
      <c r="D239" s="226" t="s">
        <v>200</v>
      </c>
      <c r="E239" s="237" t="s">
        <v>19</v>
      </c>
      <c r="F239" s="238" t="s">
        <v>250</v>
      </c>
      <c r="G239" s="236"/>
      <c r="H239" s="239">
        <v>8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200</v>
      </c>
      <c r="AU239" s="245" t="s">
        <v>82</v>
      </c>
      <c r="AV239" s="14" t="s">
        <v>82</v>
      </c>
      <c r="AW239" s="14" t="s">
        <v>33</v>
      </c>
      <c r="AX239" s="14" t="s">
        <v>72</v>
      </c>
      <c r="AY239" s="245" t="s">
        <v>188</v>
      </c>
    </row>
    <row r="240" s="15" customFormat="1">
      <c r="A240" s="15"/>
      <c r="B240" s="246"/>
      <c r="C240" s="247"/>
      <c r="D240" s="226" t="s">
        <v>200</v>
      </c>
      <c r="E240" s="248" t="s">
        <v>19</v>
      </c>
      <c r="F240" s="249" t="s">
        <v>206</v>
      </c>
      <c r="G240" s="247"/>
      <c r="H240" s="250">
        <v>8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200</v>
      </c>
      <c r="AU240" s="256" t="s">
        <v>82</v>
      </c>
      <c r="AV240" s="15" t="s">
        <v>196</v>
      </c>
      <c r="AW240" s="15" t="s">
        <v>33</v>
      </c>
      <c r="AX240" s="15" t="s">
        <v>80</v>
      </c>
      <c r="AY240" s="256" t="s">
        <v>188</v>
      </c>
    </row>
    <row r="241" s="2" customFormat="1" ht="16.5" customHeight="1">
      <c r="A241" s="40"/>
      <c r="B241" s="41"/>
      <c r="C241" s="257" t="s">
        <v>367</v>
      </c>
      <c r="D241" s="257" t="s">
        <v>300</v>
      </c>
      <c r="E241" s="258" t="s">
        <v>1565</v>
      </c>
      <c r="F241" s="259" t="s">
        <v>1566</v>
      </c>
      <c r="G241" s="260" t="s">
        <v>1567</v>
      </c>
      <c r="H241" s="261">
        <v>1</v>
      </c>
      <c r="I241" s="262"/>
      <c r="J241" s="263">
        <f>ROUND(I241*H241,2)</f>
        <v>0</v>
      </c>
      <c r="K241" s="259" t="s">
        <v>19</v>
      </c>
      <c r="L241" s="264"/>
      <c r="M241" s="265" t="s">
        <v>19</v>
      </c>
      <c r="N241" s="266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250</v>
      </c>
      <c r="AT241" s="217" t="s">
        <v>300</v>
      </c>
      <c r="AU241" s="217" t="s">
        <v>82</v>
      </c>
      <c r="AY241" s="19" t="s">
        <v>188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196</v>
      </c>
      <c r="BM241" s="217" t="s">
        <v>1568</v>
      </c>
    </row>
    <row r="242" s="2" customFormat="1">
      <c r="A242" s="40"/>
      <c r="B242" s="41"/>
      <c r="C242" s="42"/>
      <c r="D242" s="226" t="s">
        <v>571</v>
      </c>
      <c r="E242" s="42"/>
      <c r="F242" s="273" t="s">
        <v>1498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571</v>
      </c>
      <c r="AU242" s="19" t="s">
        <v>82</v>
      </c>
    </row>
    <row r="243" s="13" customFormat="1">
      <c r="A243" s="13"/>
      <c r="B243" s="224"/>
      <c r="C243" s="225"/>
      <c r="D243" s="226" t="s">
        <v>200</v>
      </c>
      <c r="E243" s="227" t="s">
        <v>19</v>
      </c>
      <c r="F243" s="228" t="s">
        <v>1461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200</v>
      </c>
      <c r="AU243" s="234" t="s">
        <v>82</v>
      </c>
      <c r="AV243" s="13" t="s">
        <v>80</v>
      </c>
      <c r="AW243" s="13" t="s">
        <v>33</v>
      </c>
      <c r="AX243" s="13" t="s">
        <v>72</v>
      </c>
      <c r="AY243" s="234" t="s">
        <v>188</v>
      </c>
    </row>
    <row r="244" s="14" customFormat="1">
      <c r="A244" s="14"/>
      <c r="B244" s="235"/>
      <c r="C244" s="236"/>
      <c r="D244" s="226" t="s">
        <v>200</v>
      </c>
      <c r="E244" s="237" t="s">
        <v>19</v>
      </c>
      <c r="F244" s="238" t="s">
        <v>80</v>
      </c>
      <c r="G244" s="236"/>
      <c r="H244" s="239">
        <v>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200</v>
      </c>
      <c r="AU244" s="245" t="s">
        <v>82</v>
      </c>
      <c r="AV244" s="14" t="s">
        <v>82</v>
      </c>
      <c r="AW244" s="14" t="s">
        <v>33</v>
      </c>
      <c r="AX244" s="14" t="s">
        <v>72</v>
      </c>
      <c r="AY244" s="245" t="s">
        <v>188</v>
      </c>
    </row>
    <row r="245" s="15" customFormat="1">
      <c r="A245" s="15"/>
      <c r="B245" s="246"/>
      <c r="C245" s="247"/>
      <c r="D245" s="226" t="s">
        <v>200</v>
      </c>
      <c r="E245" s="248" t="s">
        <v>19</v>
      </c>
      <c r="F245" s="249" t="s">
        <v>206</v>
      </c>
      <c r="G245" s="247"/>
      <c r="H245" s="250">
        <v>1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200</v>
      </c>
      <c r="AU245" s="256" t="s">
        <v>82</v>
      </c>
      <c r="AV245" s="15" t="s">
        <v>196</v>
      </c>
      <c r="AW245" s="15" t="s">
        <v>33</v>
      </c>
      <c r="AX245" s="15" t="s">
        <v>80</v>
      </c>
      <c r="AY245" s="256" t="s">
        <v>188</v>
      </c>
    </row>
    <row r="246" s="2" customFormat="1" ht="16.5" customHeight="1">
      <c r="A246" s="40"/>
      <c r="B246" s="41"/>
      <c r="C246" s="206" t="s">
        <v>303</v>
      </c>
      <c r="D246" s="206" t="s">
        <v>191</v>
      </c>
      <c r="E246" s="207" t="s">
        <v>1569</v>
      </c>
      <c r="F246" s="208" t="s">
        <v>1570</v>
      </c>
      <c r="G246" s="209" t="s">
        <v>1571</v>
      </c>
      <c r="H246" s="210">
        <v>5</v>
      </c>
      <c r="I246" s="211"/>
      <c r="J246" s="212">
        <f>ROUND(I246*H246,2)</f>
        <v>0</v>
      </c>
      <c r="K246" s="208" t="s">
        <v>195</v>
      </c>
      <c r="L246" s="46"/>
      <c r="M246" s="213" t="s">
        <v>19</v>
      </c>
      <c r="N246" s="214" t="s">
        <v>43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196</v>
      </c>
      <c r="AT246" s="217" t="s">
        <v>191</v>
      </c>
      <c r="AU246" s="217" t="s">
        <v>82</v>
      </c>
      <c r="AY246" s="19" t="s">
        <v>188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196</v>
      </c>
      <c r="BM246" s="217" t="s">
        <v>1572</v>
      </c>
    </row>
    <row r="247" s="2" customFormat="1">
      <c r="A247" s="40"/>
      <c r="B247" s="41"/>
      <c r="C247" s="42"/>
      <c r="D247" s="219" t="s">
        <v>198</v>
      </c>
      <c r="E247" s="42"/>
      <c r="F247" s="220" t="s">
        <v>1573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198</v>
      </c>
      <c r="AU247" s="19" t="s">
        <v>82</v>
      </c>
    </row>
    <row r="248" s="2" customFormat="1" ht="16.5" customHeight="1">
      <c r="A248" s="40"/>
      <c r="B248" s="41"/>
      <c r="C248" s="206" t="s">
        <v>376</v>
      </c>
      <c r="D248" s="206" t="s">
        <v>191</v>
      </c>
      <c r="E248" s="207" t="s">
        <v>1574</v>
      </c>
      <c r="F248" s="208" t="s">
        <v>1575</v>
      </c>
      <c r="G248" s="209" t="s">
        <v>1571</v>
      </c>
      <c r="H248" s="210">
        <v>16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196</v>
      </c>
      <c r="AT248" s="217" t="s">
        <v>191</v>
      </c>
      <c r="AU248" s="217" t="s">
        <v>82</v>
      </c>
      <c r="AY248" s="19" t="s">
        <v>188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196</v>
      </c>
      <c r="BM248" s="217" t="s">
        <v>1576</v>
      </c>
    </row>
    <row r="249" s="2" customFormat="1" ht="16.5" customHeight="1">
      <c r="A249" s="40"/>
      <c r="B249" s="41"/>
      <c r="C249" s="257" t="s">
        <v>383</v>
      </c>
      <c r="D249" s="257" t="s">
        <v>300</v>
      </c>
      <c r="E249" s="258" t="s">
        <v>1577</v>
      </c>
      <c r="F249" s="259" t="s">
        <v>1578</v>
      </c>
      <c r="G249" s="260" t="s">
        <v>1567</v>
      </c>
      <c r="H249" s="261">
        <v>1</v>
      </c>
      <c r="I249" s="262"/>
      <c r="J249" s="263">
        <f>ROUND(I249*H249,2)</f>
        <v>0</v>
      </c>
      <c r="K249" s="259" t="s">
        <v>19</v>
      </c>
      <c r="L249" s="264"/>
      <c r="M249" s="265" t="s">
        <v>19</v>
      </c>
      <c r="N249" s="266" t="s">
        <v>43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250</v>
      </c>
      <c r="AT249" s="217" t="s">
        <v>300</v>
      </c>
      <c r="AU249" s="217" t="s">
        <v>82</v>
      </c>
      <c r="AY249" s="19" t="s">
        <v>188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80</v>
      </c>
      <c r="BK249" s="218">
        <f>ROUND(I249*H249,2)</f>
        <v>0</v>
      </c>
      <c r="BL249" s="19" t="s">
        <v>196</v>
      </c>
      <c r="BM249" s="217" t="s">
        <v>1579</v>
      </c>
    </row>
    <row r="250" s="12" customFormat="1" ht="22.8" customHeight="1">
      <c r="A250" s="12"/>
      <c r="B250" s="190"/>
      <c r="C250" s="191"/>
      <c r="D250" s="192" t="s">
        <v>71</v>
      </c>
      <c r="E250" s="204" t="s">
        <v>1580</v>
      </c>
      <c r="F250" s="204" t="s">
        <v>1581</v>
      </c>
      <c r="G250" s="191"/>
      <c r="H250" s="191"/>
      <c r="I250" s="194"/>
      <c r="J250" s="205">
        <f>BK250</f>
        <v>0</v>
      </c>
      <c r="K250" s="191"/>
      <c r="L250" s="196"/>
      <c r="M250" s="197"/>
      <c r="N250" s="198"/>
      <c r="O250" s="198"/>
      <c r="P250" s="199">
        <f>SUM(P251:P315)</f>
        <v>0</v>
      </c>
      <c r="Q250" s="198"/>
      <c r="R250" s="199">
        <f>SUM(R251:R315)</f>
        <v>0</v>
      </c>
      <c r="S250" s="198"/>
      <c r="T250" s="200">
        <f>SUM(T251:T315)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80</v>
      </c>
      <c r="AT250" s="202" t="s">
        <v>71</v>
      </c>
      <c r="AU250" s="202" t="s">
        <v>80</v>
      </c>
      <c r="AY250" s="201" t="s">
        <v>188</v>
      </c>
      <c r="BK250" s="203">
        <f>SUM(BK251:BK315)</f>
        <v>0</v>
      </c>
    </row>
    <row r="251" s="2" customFormat="1" ht="16.5" customHeight="1">
      <c r="A251" s="40"/>
      <c r="B251" s="41"/>
      <c r="C251" s="257" t="s">
        <v>388</v>
      </c>
      <c r="D251" s="257" t="s">
        <v>300</v>
      </c>
      <c r="E251" s="258" t="s">
        <v>1582</v>
      </c>
      <c r="F251" s="259" t="s">
        <v>1583</v>
      </c>
      <c r="G251" s="260" t="s">
        <v>296</v>
      </c>
      <c r="H251" s="261">
        <v>1</v>
      </c>
      <c r="I251" s="262"/>
      <c r="J251" s="263">
        <f>ROUND(I251*H251,2)</f>
        <v>0</v>
      </c>
      <c r="K251" s="259" t="s">
        <v>19</v>
      </c>
      <c r="L251" s="264"/>
      <c r="M251" s="265" t="s">
        <v>19</v>
      </c>
      <c r="N251" s="266" t="s">
        <v>43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250</v>
      </c>
      <c r="AT251" s="217" t="s">
        <v>300</v>
      </c>
      <c r="AU251" s="217" t="s">
        <v>82</v>
      </c>
      <c r="AY251" s="19" t="s">
        <v>188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196</v>
      </c>
      <c r="BM251" s="217" t="s">
        <v>1584</v>
      </c>
    </row>
    <row r="252" s="13" customFormat="1">
      <c r="A252" s="13"/>
      <c r="B252" s="224"/>
      <c r="C252" s="225"/>
      <c r="D252" s="226" t="s">
        <v>200</v>
      </c>
      <c r="E252" s="227" t="s">
        <v>19</v>
      </c>
      <c r="F252" s="228" t="s">
        <v>1461</v>
      </c>
      <c r="G252" s="225"/>
      <c r="H252" s="227" t="s">
        <v>19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200</v>
      </c>
      <c r="AU252" s="234" t="s">
        <v>82</v>
      </c>
      <c r="AV252" s="13" t="s">
        <v>80</v>
      </c>
      <c r="AW252" s="13" t="s">
        <v>33</v>
      </c>
      <c r="AX252" s="13" t="s">
        <v>72</v>
      </c>
      <c r="AY252" s="234" t="s">
        <v>188</v>
      </c>
    </row>
    <row r="253" s="14" customFormat="1">
      <c r="A253" s="14"/>
      <c r="B253" s="235"/>
      <c r="C253" s="236"/>
      <c r="D253" s="226" t="s">
        <v>200</v>
      </c>
      <c r="E253" s="237" t="s">
        <v>19</v>
      </c>
      <c r="F253" s="238" t="s">
        <v>80</v>
      </c>
      <c r="G253" s="236"/>
      <c r="H253" s="239">
        <v>1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200</v>
      </c>
      <c r="AU253" s="245" t="s">
        <v>82</v>
      </c>
      <c r="AV253" s="14" t="s">
        <v>82</v>
      </c>
      <c r="AW253" s="14" t="s">
        <v>33</v>
      </c>
      <c r="AX253" s="14" t="s">
        <v>72</v>
      </c>
      <c r="AY253" s="245" t="s">
        <v>188</v>
      </c>
    </row>
    <row r="254" s="15" customFormat="1">
      <c r="A254" s="15"/>
      <c r="B254" s="246"/>
      <c r="C254" s="247"/>
      <c r="D254" s="226" t="s">
        <v>200</v>
      </c>
      <c r="E254" s="248" t="s">
        <v>19</v>
      </c>
      <c r="F254" s="249" t="s">
        <v>206</v>
      </c>
      <c r="G254" s="247"/>
      <c r="H254" s="250">
        <v>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6" t="s">
        <v>200</v>
      </c>
      <c r="AU254" s="256" t="s">
        <v>82</v>
      </c>
      <c r="AV254" s="15" t="s">
        <v>196</v>
      </c>
      <c r="AW254" s="15" t="s">
        <v>33</v>
      </c>
      <c r="AX254" s="15" t="s">
        <v>80</v>
      </c>
      <c r="AY254" s="256" t="s">
        <v>188</v>
      </c>
    </row>
    <row r="255" s="2" customFormat="1" ht="24.15" customHeight="1">
      <c r="A255" s="40"/>
      <c r="B255" s="41"/>
      <c r="C255" s="206" t="s">
        <v>393</v>
      </c>
      <c r="D255" s="206" t="s">
        <v>191</v>
      </c>
      <c r="E255" s="207" t="s">
        <v>1585</v>
      </c>
      <c r="F255" s="208" t="s">
        <v>1586</v>
      </c>
      <c r="G255" s="209" t="s">
        <v>357</v>
      </c>
      <c r="H255" s="210">
        <v>27</v>
      </c>
      <c r="I255" s="211"/>
      <c r="J255" s="212">
        <f>ROUND(I255*H255,2)</f>
        <v>0</v>
      </c>
      <c r="K255" s="208" t="s">
        <v>195</v>
      </c>
      <c r="L255" s="46"/>
      <c r="M255" s="213" t="s">
        <v>19</v>
      </c>
      <c r="N255" s="214" t="s">
        <v>43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196</v>
      </c>
      <c r="AT255" s="217" t="s">
        <v>191</v>
      </c>
      <c r="AU255" s="217" t="s">
        <v>82</v>
      </c>
      <c r="AY255" s="19" t="s">
        <v>188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196</v>
      </c>
      <c r="BM255" s="217" t="s">
        <v>1587</v>
      </c>
    </row>
    <row r="256" s="2" customFormat="1">
      <c r="A256" s="40"/>
      <c r="B256" s="41"/>
      <c r="C256" s="42"/>
      <c r="D256" s="219" t="s">
        <v>198</v>
      </c>
      <c r="E256" s="42"/>
      <c r="F256" s="220" t="s">
        <v>1588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198</v>
      </c>
      <c r="AU256" s="19" t="s">
        <v>82</v>
      </c>
    </row>
    <row r="257" s="13" customFormat="1">
      <c r="A257" s="13"/>
      <c r="B257" s="224"/>
      <c r="C257" s="225"/>
      <c r="D257" s="226" t="s">
        <v>200</v>
      </c>
      <c r="E257" s="227" t="s">
        <v>19</v>
      </c>
      <c r="F257" s="228" t="s">
        <v>1461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200</v>
      </c>
      <c r="AU257" s="234" t="s">
        <v>82</v>
      </c>
      <c r="AV257" s="13" t="s">
        <v>80</v>
      </c>
      <c r="AW257" s="13" t="s">
        <v>33</v>
      </c>
      <c r="AX257" s="13" t="s">
        <v>72</v>
      </c>
      <c r="AY257" s="234" t="s">
        <v>188</v>
      </c>
    </row>
    <row r="258" s="14" customFormat="1">
      <c r="A258" s="14"/>
      <c r="B258" s="235"/>
      <c r="C258" s="236"/>
      <c r="D258" s="226" t="s">
        <v>200</v>
      </c>
      <c r="E258" s="237" t="s">
        <v>19</v>
      </c>
      <c r="F258" s="238" t="s">
        <v>1589</v>
      </c>
      <c r="G258" s="236"/>
      <c r="H258" s="239">
        <v>27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200</v>
      </c>
      <c r="AU258" s="245" t="s">
        <v>82</v>
      </c>
      <c r="AV258" s="14" t="s">
        <v>82</v>
      </c>
      <c r="AW258" s="14" t="s">
        <v>33</v>
      </c>
      <c r="AX258" s="14" t="s">
        <v>72</v>
      </c>
      <c r="AY258" s="245" t="s">
        <v>188</v>
      </c>
    </row>
    <row r="259" s="15" customFormat="1">
      <c r="A259" s="15"/>
      <c r="B259" s="246"/>
      <c r="C259" s="247"/>
      <c r="D259" s="226" t="s">
        <v>200</v>
      </c>
      <c r="E259" s="248" t="s">
        <v>19</v>
      </c>
      <c r="F259" s="249" t="s">
        <v>206</v>
      </c>
      <c r="G259" s="247"/>
      <c r="H259" s="250">
        <v>27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200</v>
      </c>
      <c r="AU259" s="256" t="s">
        <v>82</v>
      </c>
      <c r="AV259" s="15" t="s">
        <v>196</v>
      </c>
      <c r="AW259" s="15" t="s">
        <v>33</v>
      </c>
      <c r="AX259" s="15" t="s">
        <v>80</v>
      </c>
      <c r="AY259" s="256" t="s">
        <v>188</v>
      </c>
    </row>
    <row r="260" s="2" customFormat="1" ht="21.75" customHeight="1">
      <c r="A260" s="40"/>
      <c r="B260" s="41"/>
      <c r="C260" s="257" t="s">
        <v>398</v>
      </c>
      <c r="D260" s="257" t="s">
        <v>300</v>
      </c>
      <c r="E260" s="258" t="s">
        <v>1590</v>
      </c>
      <c r="F260" s="259" t="s">
        <v>1591</v>
      </c>
      <c r="G260" s="260" t="s">
        <v>357</v>
      </c>
      <c r="H260" s="261">
        <v>11</v>
      </c>
      <c r="I260" s="262"/>
      <c r="J260" s="263">
        <f>ROUND(I260*H260,2)</f>
        <v>0</v>
      </c>
      <c r="K260" s="259" t="s">
        <v>19</v>
      </c>
      <c r="L260" s="264"/>
      <c r="M260" s="265" t="s">
        <v>19</v>
      </c>
      <c r="N260" s="266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250</v>
      </c>
      <c r="AT260" s="217" t="s">
        <v>300</v>
      </c>
      <c r="AU260" s="217" t="s">
        <v>82</v>
      </c>
      <c r="AY260" s="19" t="s">
        <v>188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196</v>
      </c>
      <c r="BM260" s="217" t="s">
        <v>1592</v>
      </c>
    </row>
    <row r="261" s="2" customFormat="1">
      <c r="A261" s="40"/>
      <c r="B261" s="41"/>
      <c r="C261" s="42"/>
      <c r="D261" s="226" t="s">
        <v>571</v>
      </c>
      <c r="E261" s="42"/>
      <c r="F261" s="273" t="s">
        <v>1469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571</v>
      </c>
      <c r="AU261" s="19" t="s">
        <v>82</v>
      </c>
    </row>
    <row r="262" s="13" customFormat="1">
      <c r="A262" s="13"/>
      <c r="B262" s="224"/>
      <c r="C262" s="225"/>
      <c r="D262" s="226" t="s">
        <v>200</v>
      </c>
      <c r="E262" s="227" t="s">
        <v>19</v>
      </c>
      <c r="F262" s="228" t="s">
        <v>1461</v>
      </c>
      <c r="G262" s="225"/>
      <c r="H262" s="227" t="s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200</v>
      </c>
      <c r="AU262" s="234" t="s">
        <v>82</v>
      </c>
      <c r="AV262" s="13" t="s">
        <v>80</v>
      </c>
      <c r="AW262" s="13" t="s">
        <v>33</v>
      </c>
      <c r="AX262" s="13" t="s">
        <v>72</v>
      </c>
      <c r="AY262" s="234" t="s">
        <v>188</v>
      </c>
    </row>
    <row r="263" s="14" customFormat="1">
      <c r="A263" s="14"/>
      <c r="B263" s="235"/>
      <c r="C263" s="236"/>
      <c r="D263" s="226" t="s">
        <v>200</v>
      </c>
      <c r="E263" s="237" t="s">
        <v>19</v>
      </c>
      <c r="F263" s="238" t="s">
        <v>110</v>
      </c>
      <c r="G263" s="236"/>
      <c r="H263" s="239">
        <v>11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200</v>
      </c>
      <c r="AU263" s="245" t="s">
        <v>82</v>
      </c>
      <c r="AV263" s="14" t="s">
        <v>82</v>
      </c>
      <c r="AW263" s="14" t="s">
        <v>33</v>
      </c>
      <c r="AX263" s="14" t="s">
        <v>72</v>
      </c>
      <c r="AY263" s="245" t="s">
        <v>188</v>
      </c>
    </row>
    <row r="264" s="15" customFormat="1">
      <c r="A264" s="15"/>
      <c r="B264" s="246"/>
      <c r="C264" s="247"/>
      <c r="D264" s="226" t="s">
        <v>200</v>
      </c>
      <c r="E264" s="248" t="s">
        <v>19</v>
      </c>
      <c r="F264" s="249" t="s">
        <v>206</v>
      </c>
      <c r="G264" s="247"/>
      <c r="H264" s="250">
        <v>11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200</v>
      </c>
      <c r="AU264" s="256" t="s">
        <v>82</v>
      </c>
      <c r="AV264" s="15" t="s">
        <v>196</v>
      </c>
      <c r="AW264" s="15" t="s">
        <v>33</v>
      </c>
      <c r="AX264" s="15" t="s">
        <v>80</v>
      </c>
      <c r="AY264" s="256" t="s">
        <v>188</v>
      </c>
    </row>
    <row r="265" s="2" customFormat="1" ht="21.75" customHeight="1">
      <c r="A265" s="40"/>
      <c r="B265" s="41"/>
      <c r="C265" s="257" t="s">
        <v>403</v>
      </c>
      <c r="D265" s="257" t="s">
        <v>300</v>
      </c>
      <c r="E265" s="258" t="s">
        <v>1593</v>
      </c>
      <c r="F265" s="259" t="s">
        <v>1594</v>
      </c>
      <c r="G265" s="260" t="s">
        <v>357</v>
      </c>
      <c r="H265" s="261">
        <v>16</v>
      </c>
      <c r="I265" s="262"/>
      <c r="J265" s="263">
        <f>ROUND(I265*H265,2)</f>
        <v>0</v>
      </c>
      <c r="K265" s="259" t="s">
        <v>19</v>
      </c>
      <c r="L265" s="264"/>
      <c r="M265" s="265" t="s">
        <v>19</v>
      </c>
      <c r="N265" s="266" t="s">
        <v>43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250</v>
      </c>
      <c r="AT265" s="217" t="s">
        <v>300</v>
      </c>
      <c r="AU265" s="217" t="s">
        <v>82</v>
      </c>
      <c r="AY265" s="19" t="s">
        <v>188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196</v>
      </c>
      <c r="BM265" s="217" t="s">
        <v>1595</v>
      </c>
    </row>
    <row r="266" s="2" customFormat="1">
      <c r="A266" s="40"/>
      <c r="B266" s="41"/>
      <c r="C266" s="42"/>
      <c r="D266" s="226" t="s">
        <v>571</v>
      </c>
      <c r="E266" s="42"/>
      <c r="F266" s="273" t="s">
        <v>1469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571</v>
      </c>
      <c r="AU266" s="19" t="s">
        <v>82</v>
      </c>
    </row>
    <row r="267" s="13" customFormat="1">
      <c r="A267" s="13"/>
      <c r="B267" s="224"/>
      <c r="C267" s="225"/>
      <c r="D267" s="226" t="s">
        <v>200</v>
      </c>
      <c r="E267" s="227" t="s">
        <v>19</v>
      </c>
      <c r="F267" s="228" t="s">
        <v>1461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200</v>
      </c>
      <c r="AU267" s="234" t="s">
        <v>82</v>
      </c>
      <c r="AV267" s="13" t="s">
        <v>80</v>
      </c>
      <c r="AW267" s="13" t="s">
        <v>33</v>
      </c>
      <c r="AX267" s="13" t="s">
        <v>72</v>
      </c>
      <c r="AY267" s="234" t="s">
        <v>188</v>
      </c>
    </row>
    <row r="268" s="14" customFormat="1">
      <c r="A268" s="14"/>
      <c r="B268" s="235"/>
      <c r="C268" s="236"/>
      <c r="D268" s="226" t="s">
        <v>200</v>
      </c>
      <c r="E268" s="237" t="s">
        <v>19</v>
      </c>
      <c r="F268" s="238" t="s">
        <v>124</v>
      </c>
      <c r="G268" s="236"/>
      <c r="H268" s="239">
        <v>16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200</v>
      </c>
      <c r="AU268" s="245" t="s">
        <v>82</v>
      </c>
      <c r="AV268" s="14" t="s">
        <v>82</v>
      </c>
      <c r="AW268" s="14" t="s">
        <v>33</v>
      </c>
      <c r="AX268" s="14" t="s">
        <v>72</v>
      </c>
      <c r="AY268" s="245" t="s">
        <v>188</v>
      </c>
    </row>
    <row r="269" s="15" customFormat="1">
      <c r="A269" s="15"/>
      <c r="B269" s="246"/>
      <c r="C269" s="247"/>
      <c r="D269" s="226" t="s">
        <v>200</v>
      </c>
      <c r="E269" s="248" t="s">
        <v>19</v>
      </c>
      <c r="F269" s="249" t="s">
        <v>206</v>
      </c>
      <c r="G269" s="247"/>
      <c r="H269" s="250">
        <v>16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200</v>
      </c>
      <c r="AU269" s="256" t="s">
        <v>82</v>
      </c>
      <c r="AV269" s="15" t="s">
        <v>196</v>
      </c>
      <c r="AW269" s="15" t="s">
        <v>33</v>
      </c>
      <c r="AX269" s="15" t="s">
        <v>80</v>
      </c>
      <c r="AY269" s="256" t="s">
        <v>188</v>
      </c>
    </row>
    <row r="270" s="2" customFormat="1" ht="16.5" customHeight="1">
      <c r="A270" s="40"/>
      <c r="B270" s="41"/>
      <c r="C270" s="206" t="s">
        <v>408</v>
      </c>
      <c r="D270" s="206" t="s">
        <v>191</v>
      </c>
      <c r="E270" s="207" t="s">
        <v>1596</v>
      </c>
      <c r="F270" s="208" t="s">
        <v>1597</v>
      </c>
      <c r="G270" s="209" t="s">
        <v>357</v>
      </c>
      <c r="H270" s="210">
        <v>84</v>
      </c>
      <c r="I270" s="211"/>
      <c r="J270" s="212">
        <f>ROUND(I270*H270,2)</f>
        <v>0</v>
      </c>
      <c r="K270" s="208" t="s">
        <v>195</v>
      </c>
      <c r="L270" s="46"/>
      <c r="M270" s="213" t="s">
        <v>19</v>
      </c>
      <c r="N270" s="214" t="s">
        <v>43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196</v>
      </c>
      <c r="AT270" s="217" t="s">
        <v>191</v>
      </c>
      <c r="AU270" s="217" t="s">
        <v>82</v>
      </c>
      <c r="AY270" s="19" t="s">
        <v>188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80</v>
      </c>
      <c r="BK270" s="218">
        <f>ROUND(I270*H270,2)</f>
        <v>0</v>
      </c>
      <c r="BL270" s="19" t="s">
        <v>196</v>
      </c>
      <c r="BM270" s="217" t="s">
        <v>1598</v>
      </c>
    </row>
    <row r="271" s="2" customFormat="1">
      <c r="A271" s="40"/>
      <c r="B271" s="41"/>
      <c r="C271" s="42"/>
      <c r="D271" s="219" t="s">
        <v>198</v>
      </c>
      <c r="E271" s="42"/>
      <c r="F271" s="220" t="s">
        <v>1599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198</v>
      </c>
      <c r="AU271" s="19" t="s">
        <v>82</v>
      </c>
    </row>
    <row r="272" s="2" customFormat="1">
      <c r="A272" s="40"/>
      <c r="B272" s="41"/>
      <c r="C272" s="42"/>
      <c r="D272" s="226" t="s">
        <v>1600</v>
      </c>
      <c r="E272" s="42"/>
      <c r="F272" s="273" t="s">
        <v>1601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1600</v>
      </c>
      <c r="AU272" s="19" t="s">
        <v>82</v>
      </c>
    </row>
    <row r="273" s="13" customFormat="1">
      <c r="A273" s="13"/>
      <c r="B273" s="224"/>
      <c r="C273" s="225"/>
      <c r="D273" s="226" t="s">
        <v>200</v>
      </c>
      <c r="E273" s="227" t="s">
        <v>19</v>
      </c>
      <c r="F273" s="228" t="s">
        <v>1461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200</v>
      </c>
      <c r="AU273" s="234" t="s">
        <v>82</v>
      </c>
      <c r="AV273" s="13" t="s">
        <v>80</v>
      </c>
      <c r="AW273" s="13" t="s">
        <v>33</v>
      </c>
      <c r="AX273" s="13" t="s">
        <v>72</v>
      </c>
      <c r="AY273" s="234" t="s">
        <v>188</v>
      </c>
    </row>
    <row r="274" s="14" customFormat="1">
      <c r="A274" s="14"/>
      <c r="B274" s="235"/>
      <c r="C274" s="236"/>
      <c r="D274" s="226" t="s">
        <v>200</v>
      </c>
      <c r="E274" s="237" t="s">
        <v>19</v>
      </c>
      <c r="F274" s="238" t="s">
        <v>1474</v>
      </c>
      <c r="G274" s="236"/>
      <c r="H274" s="239">
        <v>84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200</v>
      </c>
      <c r="AU274" s="245" t="s">
        <v>82</v>
      </c>
      <c r="AV274" s="14" t="s">
        <v>82</v>
      </c>
      <c r="AW274" s="14" t="s">
        <v>33</v>
      </c>
      <c r="AX274" s="14" t="s">
        <v>72</v>
      </c>
      <c r="AY274" s="245" t="s">
        <v>188</v>
      </c>
    </row>
    <row r="275" s="15" customFormat="1">
      <c r="A275" s="15"/>
      <c r="B275" s="246"/>
      <c r="C275" s="247"/>
      <c r="D275" s="226" t="s">
        <v>200</v>
      </c>
      <c r="E275" s="248" t="s">
        <v>19</v>
      </c>
      <c r="F275" s="249" t="s">
        <v>206</v>
      </c>
      <c r="G275" s="247"/>
      <c r="H275" s="250">
        <v>84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200</v>
      </c>
      <c r="AU275" s="256" t="s">
        <v>82</v>
      </c>
      <c r="AV275" s="15" t="s">
        <v>196</v>
      </c>
      <c r="AW275" s="15" t="s">
        <v>33</v>
      </c>
      <c r="AX275" s="15" t="s">
        <v>80</v>
      </c>
      <c r="AY275" s="256" t="s">
        <v>188</v>
      </c>
    </row>
    <row r="276" s="2" customFormat="1" ht="16.5" customHeight="1">
      <c r="A276" s="40"/>
      <c r="B276" s="41"/>
      <c r="C276" s="257" t="s">
        <v>414</v>
      </c>
      <c r="D276" s="257" t="s">
        <v>300</v>
      </c>
      <c r="E276" s="258" t="s">
        <v>1602</v>
      </c>
      <c r="F276" s="259" t="s">
        <v>1603</v>
      </c>
      <c r="G276" s="260" t="s">
        <v>357</v>
      </c>
      <c r="H276" s="261">
        <v>84</v>
      </c>
      <c r="I276" s="262"/>
      <c r="J276" s="263">
        <f>ROUND(I276*H276,2)</f>
        <v>0</v>
      </c>
      <c r="K276" s="259" t="s">
        <v>19</v>
      </c>
      <c r="L276" s="264"/>
      <c r="M276" s="265" t="s">
        <v>19</v>
      </c>
      <c r="N276" s="266" t="s">
        <v>43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250</v>
      </c>
      <c r="AT276" s="217" t="s">
        <v>300</v>
      </c>
      <c r="AU276" s="217" t="s">
        <v>82</v>
      </c>
      <c r="AY276" s="19" t="s">
        <v>188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80</v>
      </c>
      <c r="BK276" s="218">
        <f>ROUND(I276*H276,2)</f>
        <v>0</v>
      </c>
      <c r="BL276" s="19" t="s">
        <v>196</v>
      </c>
      <c r="BM276" s="217" t="s">
        <v>1604</v>
      </c>
    </row>
    <row r="277" s="2" customFormat="1">
      <c r="A277" s="40"/>
      <c r="B277" s="41"/>
      <c r="C277" s="42"/>
      <c r="D277" s="226" t="s">
        <v>571</v>
      </c>
      <c r="E277" s="42"/>
      <c r="F277" s="273" t="s">
        <v>1469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571</v>
      </c>
      <c r="AU277" s="19" t="s">
        <v>82</v>
      </c>
    </row>
    <row r="278" s="13" customFormat="1">
      <c r="A278" s="13"/>
      <c r="B278" s="224"/>
      <c r="C278" s="225"/>
      <c r="D278" s="226" t="s">
        <v>200</v>
      </c>
      <c r="E278" s="227" t="s">
        <v>19</v>
      </c>
      <c r="F278" s="228" t="s">
        <v>1461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200</v>
      </c>
      <c r="AU278" s="234" t="s">
        <v>82</v>
      </c>
      <c r="AV278" s="13" t="s">
        <v>80</v>
      </c>
      <c r="AW278" s="13" t="s">
        <v>33</v>
      </c>
      <c r="AX278" s="13" t="s">
        <v>72</v>
      </c>
      <c r="AY278" s="234" t="s">
        <v>188</v>
      </c>
    </row>
    <row r="279" s="14" customFormat="1">
      <c r="A279" s="14"/>
      <c r="B279" s="235"/>
      <c r="C279" s="236"/>
      <c r="D279" s="226" t="s">
        <v>200</v>
      </c>
      <c r="E279" s="237" t="s">
        <v>19</v>
      </c>
      <c r="F279" s="238" t="s">
        <v>1474</v>
      </c>
      <c r="G279" s="236"/>
      <c r="H279" s="239">
        <v>84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200</v>
      </c>
      <c r="AU279" s="245" t="s">
        <v>82</v>
      </c>
      <c r="AV279" s="14" t="s">
        <v>82</v>
      </c>
      <c r="AW279" s="14" t="s">
        <v>33</v>
      </c>
      <c r="AX279" s="14" t="s">
        <v>72</v>
      </c>
      <c r="AY279" s="245" t="s">
        <v>188</v>
      </c>
    </row>
    <row r="280" s="15" customFormat="1">
      <c r="A280" s="15"/>
      <c r="B280" s="246"/>
      <c r="C280" s="247"/>
      <c r="D280" s="226" t="s">
        <v>200</v>
      </c>
      <c r="E280" s="248" t="s">
        <v>19</v>
      </c>
      <c r="F280" s="249" t="s">
        <v>206</v>
      </c>
      <c r="G280" s="247"/>
      <c r="H280" s="250">
        <v>84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6" t="s">
        <v>200</v>
      </c>
      <c r="AU280" s="256" t="s">
        <v>82</v>
      </c>
      <c r="AV280" s="15" t="s">
        <v>196</v>
      </c>
      <c r="AW280" s="15" t="s">
        <v>33</v>
      </c>
      <c r="AX280" s="15" t="s">
        <v>80</v>
      </c>
      <c r="AY280" s="256" t="s">
        <v>188</v>
      </c>
    </row>
    <row r="281" s="2" customFormat="1" ht="24.15" customHeight="1">
      <c r="A281" s="40"/>
      <c r="B281" s="41"/>
      <c r="C281" s="206" t="s">
        <v>419</v>
      </c>
      <c r="D281" s="206" t="s">
        <v>191</v>
      </c>
      <c r="E281" s="207" t="s">
        <v>1605</v>
      </c>
      <c r="F281" s="208" t="s">
        <v>1606</v>
      </c>
      <c r="G281" s="209" t="s">
        <v>296</v>
      </c>
      <c r="H281" s="210">
        <v>2</v>
      </c>
      <c r="I281" s="211"/>
      <c r="J281" s="212">
        <f>ROUND(I281*H281,2)</f>
        <v>0</v>
      </c>
      <c r="K281" s="208" t="s">
        <v>195</v>
      </c>
      <c r="L281" s="46"/>
      <c r="M281" s="213" t="s">
        <v>19</v>
      </c>
      <c r="N281" s="214" t="s">
        <v>43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196</v>
      </c>
      <c r="AT281" s="217" t="s">
        <v>191</v>
      </c>
      <c r="AU281" s="217" t="s">
        <v>82</v>
      </c>
      <c r="AY281" s="19" t="s">
        <v>188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196</v>
      </c>
      <c r="BM281" s="217" t="s">
        <v>1607</v>
      </c>
    </row>
    <row r="282" s="2" customFormat="1">
      <c r="A282" s="40"/>
      <c r="B282" s="41"/>
      <c r="C282" s="42"/>
      <c r="D282" s="219" t="s">
        <v>198</v>
      </c>
      <c r="E282" s="42"/>
      <c r="F282" s="220" t="s">
        <v>1608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198</v>
      </c>
      <c r="AU282" s="19" t="s">
        <v>82</v>
      </c>
    </row>
    <row r="283" s="13" customFormat="1">
      <c r="A283" s="13"/>
      <c r="B283" s="224"/>
      <c r="C283" s="225"/>
      <c r="D283" s="226" t="s">
        <v>200</v>
      </c>
      <c r="E283" s="227" t="s">
        <v>19</v>
      </c>
      <c r="F283" s="228" t="s">
        <v>1461</v>
      </c>
      <c r="G283" s="225"/>
      <c r="H283" s="227" t="s">
        <v>19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200</v>
      </c>
      <c r="AU283" s="234" t="s">
        <v>82</v>
      </c>
      <c r="AV283" s="13" t="s">
        <v>80</v>
      </c>
      <c r="AW283" s="13" t="s">
        <v>33</v>
      </c>
      <c r="AX283" s="13" t="s">
        <v>72</v>
      </c>
      <c r="AY283" s="234" t="s">
        <v>188</v>
      </c>
    </row>
    <row r="284" s="14" customFormat="1">
      <c r="A284" s="14"/>
      <c r="B284" s="235"/>
      <c r="C284" s="236"/>
      <c r="D284" s="226" t="s">
        <v>200</v>
      </c>
      <c r="E284" s="237" t="s">
        <v>19</v>
      </c>
      <c r="F284" s="238" t="s">
        <v>82</v>
      </c>
      <c r="G284" s="236"/>
      <c r="H284" s="239">
        <v>2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200</v>
      </c>
      <c r="AU284" s="245" t="s">
        <v>82</v>
      </c>
      <c r="AV284" s="14" t="s">
        <v>82</v>
      </c>
      <c r="AW284" s="14" t="s">
        <v>33</v>
      </c>
      <c r="AX284" s="14" t="s">
        <v>72</v>
      </c>
      <c r="AY284" s="245" t="s">
        <v>188</v>
      </c>
    </row>
    <row r="285" s="15" customFormat="1">
      <c r="A285" s="15"/>
      <c r="B285" s="246"/>
      <c r="C285" s="247"/>
      <c r="D285" s="226" t="s">
        <v>200</v>
      </c>
      <c r="E285" s="248" t="s">
        <v>19</v>
      </c>
      <c r="F285" s="249" t="s">
        <v>206</v>
      </c>
      <c r="G285" s="247"/>
      <c r="H285" s="250">
        <v>2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200</v>
      </c>
      <c r="AU285" s="256" t="s">
        <v>82</v>
      </c>
      <c r="AV285" s="15" t="s">
        <v>196</v>
      </c>
      <c r="AW285" s="15" t="s">
        <v>33</v>
      </c>
      <c r="AX285" s="15" t="s">
        <v>80</v>
      </c>
      <c r="AY285" s="256" t="s">
        <v>188</v>
      </c>
    </row>
    <row r="286" s="2" customFormat="1" ht="16.5" customHeight="1">
      <c r="A286" s="40"/>
      <c r="B286" s="41"/>
      <c r="C286" s="257" t="s">
        <v>424</v>
      </c>
      <c r="D286" s="257" t="s">
        <v>300</v>
      </c>
      <c r="E286" s="258" t="s">
        <v>1609</v>
      </c>
      <c r="F286" s="259" t="s">
        <v>1610</v>
      </c>
      <c r="G286" s="260" t="s">
        <v>296</v>
      </c>
      <c r="H286" s="261">
        <v>2</v>
      </c>
      <c r="I286" s="262"/>
      <c r="J286" s="263">
        <f>ROUND(I286*H286,2)</f>
        <v>0</v>
      </c>
      <c r="K286" s="259" t="s">
        <v>19</v>
      </c>
      <c r="L286" s="264"/>
      <c r="M286" s="265" t="s">
        <v>19</v>
      </c>
      <c r="N286" s="266" t="s">
        <v>43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250</v>
      </c>
      <c r="AT286" s="217" t="s">
        <v>300</v>
      </c>
      <c r="AU286" s="217" t="s">
        <v>82</v>
      </c>
      <c r="AY286" s="19" t="s">
        <v>188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80</v>
      </c>
      <c r="BK286" s="218">
        <f>ROUND(I286*H286,2)</f>
        <v>0</v>
      </c>
      <c r="BL286" s="19" t="s">
        <v>196</v>
      </c>
      <c r="BM286" s="217" t="s">
        <v>1611</v>
      </c>
    </row>
    <row r="287" s="2" customFormat="1">
      <c r="A287" s="40"/>
      <c r="B287" s="41"/>
      <c r="C287" s="42"/>
      <c r="D287" s="226" t="s">
        <v>571</v>
      </c>
      <c r="E287" s="42"/>
      <c r="F287" s="273" t="s">
        <v>1498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571</v>
      </c>
      <c r="AU287" s="19" t="s">
        <v>82</v>
      </c>
    </row>
    <row r="288" s="13" customFormat="1">
      <c r="A288" s="13"/>
      <c r="B288" s="224"/>
      <c r="C288" s="225"/>
      <c r="D288" s="226" t="s">
        <v>200</v>
      </c>
      <c r="E288" s="227" t="s">
        <v>19</v>
      </c>
      <c r="F288" s="228" t="s">
        <v>1461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200</v>
      </c>
      <c r="AU288" s="234" t="s">
        <v>82</v>
      </c>
      <c r="AV288" s="13" t="s">
        <v>80</v>
      </c>
      <c r="AW288" s="13" t="s">
        <v>33</v>
      </c>
      <c r="AX288" s="13" t="s">
        <v>72</v>
      </c>
      <c r="AY288" s="234" t="s">
        <v>188</v>
      </c>
    </row>
    <row r="289" s="14" customFormat="1">
      <c r="A289" s="14"/>
      <c r="B289" s="235"/>
      <c r="C289" s="236"/>
      <c r="D289" s="226" t="s">
        <v>200</v>
      </c>
      <c r="E289" s="237" t="s">
        <v>19</v>
      </c>
      <c r="F289" s="238" t="s">
        <v>82</v>
      </c>
      <c r="G289" s="236"/>
      <c r="H289" s="239">
        <v>2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200</v>
      </c>
      <c r="AU289" s="245" t="s">
        <v>82</v>
      </c>
      <c r="AV289" s="14" t="s">
        <v>82</v>
      </c>
      <c r="AW289" s="14" t="s">
        <v>33</v>
      </c>
      <c r="AX289" s="14" t="s">
        <v>72</v>
      </c>
      <c r="AY289" s="245" t="s">
        <v>188</v>
      </c>
    </row>
    <row r="290" s="15" customFormat="1">
      <c r="A290" s="15"/>
      <c r="B290" s="246"/>
      <c r="C290" s="247"/>
      <c r="D290" s="226" t="s">
        <v>200</v>
      </c>
      <c r="E290" s="248" t="s">
        <v>19</v>
      </c>
      <c r="F290" s="249" t="s">
        <v>206</v>
      </c>
      <c r="G290" s="247"/>
      <c r="H290" s="250">
        <v>2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200</v>
      </c>
      <c r="AU290" s="256" t="s">
        <v>82</v>
      </c>
      <c r="AV290" s="15" t="s">
        <v>196</v>
      </c>
      <c r="AW290" s="15" t="s">
        <v>33</v>
      </c>
      <c r="AX290" s="15" t="s">
        <v>80</v>
      </c>
      <c r="AY290" s="256" t="s">
        <v>188</v>
      </c>
    </row>
    <row r="291" s="2" customFormat="1" ht="16.5" customHeight="1">
      <c r="A291" s="40"/>
      <c r="B291" s="41"/>
      <c r="C291" s="257" t="s">
        <v>429</v>
      </c>
      <c r="D291" s="257" t="s">
        <v>300</v>
      </c>
      <c r="E291" s="258" t="s">
        <v>1612</v>
      </c>
      <c r="F291" s="259" t="s">
        <v>1613</v>
      </c>
      <c r="G291" s="260" t="s">
        <v>296</v>
      </c>
      <c r="H291" s="261">
        <v>2</v>
      </c>
      <c r="I291" s="262"/>
      <c r="J291" s="263">
        <f>ROUND(I291*H291,2)</f>
        <v>0</v>
      </c>
      <c r="K291" s="259" t="s">
        <v>19</v>
      </c>
      <c r="L291" s="264"/>
      <c r="M291" s="265" t="s">
        <v>19</v>
      </c>
      <c r="N291" s="266" t="s">
        <v>43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250</v>
      </c>
      <c r="AT291" s="217" t="s">
        <v>300</v>
      </c>
      <c r="AU291" s="217" t="s">
        <v>82</v>
      </c>
      <c r="AY291" s="19" t="s">
        <v>188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196</v>
      </c>
      <c r="BM291" s="217" t="s">
        <v>1614</v>
      </c>
    </row>
    <row r="292" s="2" customFormat="1">
      <c r="A292" s="40"/>
      <c r="B292" s="41"/>
      <c r="C292" s="42"/>
      <c r="D292" s="226" t="s">
        <v>571</v>
      </c>
      <c r="E292" s="42"/>
      <c r="F292" s="273" t="s">
        <v>1498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571</v>
      </c>
      <c r="AU292" s="19" t="s">
        <v>82</v>
      </c>
    </row>
    <row r="293" s="13" customFormat="1">
      <c r="A293" s="13"/>
      <c r="B293" s="224"/>
      <c r="C293" s="225"/>
      <c r="D293" s="226" t="s">
        <v>200</v>
      </c>
      <c r="E293" s="227" t="s">
        <v>19</v>
      </c>
      <c r="F293" s="228" t="s">
        <v>1461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200</v>
      </c>
      <c r="AU293" s="234" t="s">
        <v>82</v>
      </c>
      <c r="AV293" s="13" t="s">
        <v>80</v>
      </c>
      <c r="AW293" s="13" t="s">
        <v>33</v>
      </c>
      <c r="AX293" s="13" t="s">
        <v>72</v>
      </c>
      <c r="AY293" s="234" t="s">
        <v>188</v>
      </c>
    </row>
    <row r="294" s="14" customFormat="1">
      <c r="A294" s="14"/>
      <c r="B294" s="235"/>
      <c r="C294" s="236"/>
      <c r="D294" s="226" t="s">
        <v>200</v>
      </c>
      <c r="E294" s="237" t="s">
        <v>19</v>
      </c>
      <c r="F294" s="238" t="s">
        <v>82</v>
      </c>
      <c r="G294" s="236"/>
      <c r="H294" s="239">
        <v>2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200</v>
      </c>
      <c r="AU294" s="245" t="s">
        <v>82</v>
      </c>
      <c r="AV294" s="14" t="s">
        <v>82</v>
      </c>
      <c r="AW294" s="14" t="s">
        <v>33</v>
      </c>
      <c r="AX294" s="14" t="s">
        <v>72</v>
      </c>
      <c r="AY294" s="245" t="s">
        <v>188</v>
      </c>
    </row>
    <row r="295" s="15" customFormat="1">
      <c r="A295" s="15"/>
      <c r="B295" s="246"/>
      <c r="C295" s="247"/>
      <c r="D295" s="226" t="s">
        <v>200</v>
      </c>
      <c r="E295" s="248" t="s">
        <v>19</v>
      </c>
      <c r="F295" s="249" t="s">
        <v>206</v>
      </c>
      <c r="G295" s="247"/>
      <c r="H295" s="250">
        <v>2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6" t="s">
        <v>200</v>
      </c>
      <c r="AU295" s="256" t="s">
        <v>82</v>
      </c>
      <c r="AV295" s="15" t="s">
        <v>196</v>
      </c>
      <c r="AW295" s="15" t="s">
        <v>33</v>
      </c>
      <c r="AX295" s="15" t="s">
        <v>80</v>
      </c>
      <c r="AY295" s="256" t="s">
        <v>188</v>
      </c>
    </row>
    <row r="296" s="2" customFormat="1" ht="16.5" customHeight="1">
      <c r="A296" s="40"/>
      <c r="B296" s="41"/>
      <c r="C296" s="257" t="s">
        <v>436</v>
      </c>
      <c r="D296" s="257" t="s">
        <v>300</v>
      </c>
      <c r="E296" s="258" t="s">
        <v>1615</v>
      </c>
      <c r="F296" s="259" t="s">
        <v>1616</v>
      </c>
      <c r="G296" s="260" t="s">
        <v>296</v>
      </c>
      <c r="H296" s="261">
        <v>2</v>
      </c>
      <c r="I296" s="262"/>
      <c r="J296" s="263">
        <f>ROUND(I296*H296,2)</f>
        <v>0</v>
      </c>
      <c r="K296" s="259" t="s">
        <v>19</v>
      </c>
      <c r="L296" s="264"/>
      <c r="M296" s="265" t="s">
        <v>19</v>
      </c>
      <c r="N296" s="266" t="s">
        <v>43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250</v>
      </c>
      <c r="AT296" s="217" t="s">
        <v>300</v>
      </c>
      <c r="AU296" s="217" t="s">
        <v>82</v>
      </c>
      <c r="AY296" s="19" t="s">
        <v>188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196</v>
      </c>
      <c r="BM296" s="217" t="s">
        <v>1617</v>
      </c>
    </row>
    <row r="297" s="2" customFormat="1">
      <c r="A297" s="40"/>
      <c r="B297" s="41"/>
      <c r="C297" s="42"/>
      <c r="D297" s="226" t="s">
        <v>571</v>
      </c>
      <c r="E297" s="42"/>
      <c r="F297" s="273" t="s">
        <v>1498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571</v>
      </c>
      <c r="AU297" s="19" t="s">
        <v>82</v>
      </c>
    </row>
    <row r="298" s="13" customFormat="1">
      <c r="A298" s="13"/>
      <c r="B298" s="224"/>
      <c r="C298" s="225"/>
      <c r="D298" s="226" t="s">
        <v>200</v>
      </c>
      <c r="E298" s="227" t="s">
        <v>19</v>
      </c>
      <c r="F298" s="228" t="s">
        <v>1461</v>
      </c>
      <c r="G298" s="225"/>
      <c r="H298" s="227" t="s">
        <v>19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200</v>
      </c>
      <c r="AU298" s="234" t="s">
        <v>82</v>
      </c>
      <c r="AV298" s="13" t="s">
        <v>80</v>
      </c>
      <c r="AW298" s="13" t="s">
        <v>33</v>
      </c>
      <c r="AX298" s="13" t="s">
        <v>72</v>
      </c>
      <c r="AY298" s="234" t="s">
        <v>188</v>
      </c>
    </row>
    <row r="299" s="14" customFormat="1">
      <c r="A299" s="14"/>
      <c r="B299" s="235"/>
      <c r="C299" s="236"/>
      <c r="D299" s="226" t="s">
        <v>200</v>
      </c>
      <c r="E299" s="237" t="s">
        <v>19</v>
      </c>
      <c r="F299" s="238" t="s">
        <v>82</v>
      </c>
      <c r="G299" s="236"/>
      <c r="H299" s="239">
        <v>2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200</v>
      </c>
      <c r="AU299" s="245" t="s">
        <v>82</v>
      </c>
      <c r="AV299" s="14" t="s">
        <v>82</v>
      </c>
      <c r="AW299" s="14" t="s">
        <v>33</v>
      </c>
      <c r="AX299" s="14" t="s">
        <v>72</v>
      </c>
      <c r="AY299" s="245" t="s">
        <v>188</v>
      </c>
    </row>
    <row r="300" s="15" customFormat="1">
      <c r="A300" s="15"/>
      <c r="B300" s="246"/>
      <c r="C300" s="247"/>
      <c r="D300" s="226" t="s">
        <v>200</v>
      </c>
      <c r="E300" s="248" t="s">
        <v>19</v>
      </c>
      <c r="F300" s="249" t="s">
        <v>206</v>
      </c>
      <c r="G300" s="247"/>
      <c r="H300" s="250">
        <v>2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6" t="s">
        <v>200</v>
      </c>
      <c r="AU300" s="256" t="s">
        <v>82</v>
      </c>
      <c r="AV300" s="15" t="s">
        <v>196</v>
      </c>
      <c r="AW300" s="15" t="s">
        <v>33</v>
      </c>
      <c r="AX300" s="15" t="s">
        <v>80</v>
      </c>
      <c r="AY300" s="256" t="s">
        <v>188</v>
      </c>
    </row>
    <row r="301" s="2" customFormat="1" ht="16.5" customHeight="1">
      <c r="A301" s="40"/>
      <c r="B301" s="41"/>
      <c r="C301" s="206" t="s">
        <v>443</v>
      </c>
      <c r="D301" s="206" t="s">
        <v>191</v>
      </c>
      <c r="E301" s="207" t="s">
        <v>1618</v>
      </c>
      <c r="F301" s="208" t="s">
        <v>1619</v>
      </c>
      <c r="G301" s="209" t="s">
        <v>296</v>
      </c>
      <c r="H301" s="210">
        <v>2</v>
      </c>
      <c r="I301" s="211"/>
      <c r="J301" s="212">
        <f>ROUND(I301*H301,2)</f>
        <v>0</v>
      </c>
      <c r="K301" s="208" t="s">
        <v>195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196</v>
      </c>
      <c r="AT301" s="217" t="s">
        <v>191</v>
      </c>
      <c r="AU301" s="217" t="s">
        <v>82</v>
      </c>
      <c r="AY301" s="19" t="s">
        <v>188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196</v>
      </c>
      <c r="BM301" s="217" t="s">
        <v>1620</v>
      </c>
    </row>
    <row r="302" s="2" customFormat="1">
      <c r="A302" s="40"/>
      <c r="B302" s="41"/>
      <c r="C302" s="42"/>
      <c r="D302" s="219" t="s">
        <v>198</v>
      </c>
      <c r="E302" s="42"/>
      <c r="F302" s="220" t="s">
        <v>1621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198</v>
      </c>
      <c r="AU302" s="19" t="s">
        <v>82</v>
      </c>
    </row>
    <row r="303" s="13" customFormat="1">
      <c r="A303" s="13"/>
      <c r="B303" s="224"/>
      <c r="C303" s="225"/>
      <c r="D303" s="226" t="s">
        <v>200</v>
      </c>
      <c r="E303" s="227" t="s">
        <v>19</v>
      </c>
      <c r="F303" s="228" t="s">
        <v>1461</v>
      </c>
      <c r="G303" s="225"/>
      <c r="H303" s="227" t="s">
        <v>19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200</v>
      </c>
      <c r="AU303" s="234" t="s">
        <v>82</v>
      </c>
      <c r="AV303" s="13" t="s">
        <v>80</v>
      </c>
      <c r="AW303" s="13" t="s">
        <v>33</v>
      </c>
      <c r="AX303" s="13" t="s">
        <v>72</v>
      </c>
      <c r="AY303" s="234" t="s">
        <v>188</v>
      </c>
    </row>
    <row r="304" s="14" customFormat="1">
      <c r="A304" s="14"/>
      <c r="B304" s="235"/>
      <c r="C304" s="236"/>
      <c r="D304" s="226" t="s">
        <v>200</v>
      </c>
      <c r="E304" s="237" t="s">
        <v>19</v>
      </c>
      <c r="F304" s="238" t="s">
        <v>82</v>
      </c>
      <c r="G304" s="236"/>
      <c r="H304" s="239">
        <v>2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200</v>
      </c>
      <c r="AU304" s="245" t="s">
        <v>82</v>
      </c>
      <c r="AV304" s="14" t="s">
        <v>82</v>
      </c>
      <c r="AW304" s="14" t="s">
        <v>33</v>
      </c>
      <c r="AX304" s="14" t="s">
        <v>72</v>
      </c>
      <c r="AY304" s="245" t="s">
        <v>188</v>
      </c>
    </row>
    <row r="305" s="15" customFormat="1">
      <c r="A305" s="15"/>
      <c r="B305" s="246"/>
      <c r="C305" s="247"/>
      <c r="D305" s="226" t="s">
        <v>200</v>
      </c>
      <c r="E305" s="248" t="s">
        <v>19</v>
      </c>
      <c r="F305" s="249" t="s">
        <v>206</v>
      </c>
      <c r="G305" s="247"/>
      <c r="H305" s="250">
        <v>2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200</v>
      </c>
      <c r="AU305" s="256" t="s">
        <v>82</v>
      </c>
      <c r="AV305" s="15" t="s">
        <v>196</v>
      </c>
      <c r="AW305" s="15" t="s">
        <v>33</v>
      </c>
      <c r="AX305" s="15" t="s">
        <v>80</v>
      </c>
      <c r="AY305" s="256" t="s">
        <v>188</v>
      </c>
    </row>
    <row r="306" s="2" customFormat="1" ht="16.5" customHeight="1">
      <c r="A306" s="40"/>
      <c r="B306" s="41"/>
      <c r="C306" s="257" t="s">
        <v>448</v>
      </c>
      <c r="D306" s="257" t="s">
        <v>300</v>
      </c>
      <c r="E306" s="258" t="s">
        <v>1622</v>
      </c>
      <c r="F306" s="259" t="s">
        <v>1623</v>
      </c>
      <c r="G306" s="260" t="s">
        <v>296</v>
      </c>
      <c r="H306" s="261">
        <v>2</v>
      </c>
      <c r="I306" s="262"/>
      <c r="J306" s="263">
        <f>ROUND(I306*H306,2)</f>
        <v>0</v>
      </c>
      <c r="K306" s="259" t="s">
        <v>19</v>
      </c>
      <c r="L306" s="264"/>
      <c r="M306" s="265" t="s">
        <v>19</v>
      </c>
      <c r="N306" s="266" t="s">
        <v>43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250</v>
      </c>
      <c r="AT306" s="217" t="s">
        <v>300</v>
      </c>
      <c r="AU306" s="217" t="s">
        <v>82</v>
      </c>
      <c r="AY306" s="19" t="s">
        <v>188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196</v>
      </c>
      <c r="BM306" s="217" t="s">
        <v>1624</v>
      </c>
    </row>
    <row r="307" s="2" customFormat="1">
      <c r="A307" s="40"/>
      <c r="B307" s="41"/>
      <c r="C307" s="42"/>
      <c r="D307" s="226" t="s">
        <v>571</v>
      </c>
      <c r="E307" s="42"/>
      <c r="F307" s="273" t="s">
        <v>1498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571</v>
      </c>
      <c r="AU307" s="19" t="s">
        <v>82</v>
      </c>
    </row>
    <row r="308" s="13" customFormat="1">
      <c r="A308" s="13"/>
      <c r="B308" s="224"/>
      <c r="C308" s="225"/>
      <c r="D308" s="226" t="s">
        <v>200</v>
      </c>
      <c r="E308" s="227" t="s">
        <v>19</v>
      </c>
      <c r="F308" s="228" t="s">
        <v>1461</v>
      </c>
      <c r="G308" s="225"/>
      <c r="H308" s="227" t="s">
        <v>19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200</v>
      </c>
      <c r="AU308" s="234" t="s">
        <v>82</v>
      </c>
      <c r="AV308" s="13" t="s">
        <v>80</v>
      </c>
      <c r="AW308" s="13" t="s">
        <v>33</v>
      </c>
      <c r="AX308" s="13" t="s">
        <v>72</v>
      </c>
      <c r="AY308" s="234" t="s">
        <v>188</v>
      </c>
    </row>
    <row r="309" s="14" customFormat="1">
      <c r="A309" s="14"/>
      <c r="B309" s="235"/>
      <c r="C309" s="236"/>
      <c r="D309" s="226" t="s">
        <v>200</v>
      </c>
      <c r="E309" s="237" t="s">
        <v>19</v>
      </c>
      <c r="F309" s="238" t="s">
        <v>82</v>
      </c>
      <c r="G309" s="236"/>
      <c r="H309" s="239">
        <v>2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200</v>
      </c>
      <c r="AU309" s="245" t="s">
        <v>82</v>
      </c>
      <c r="AV309" s="14" t="s">
        <v>82</v>
      </c>
      <c r="AW309" s="14" t="s">
        <v>33</v>
      </c>
      <c r="AX309" s="14" t="s">
        <v>72</v>
      </c>
      <c r="AY309" s="245" t="s">
        <v>188</v>
      </c>
    </row>
    <row r="310" s="15" customFormat="1">
      <c r="A310" s="15"/>
      <c r="B310" s="246"/>
      <c r="C310" s="247"/>
      <c r="D310" s="226" t="s">
        <v>200</v>
      </c>
      <c r="E310" s="248" t="s">
        <v>19</v>
      </c>
      <c r="F310" s="249" t="s">
        <v>206</v>
      </c>
      <c r="G310" s="247"/>
      <c r="H310" s="250">
        <v>2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200</v>
      </c>
      <c r="AU310" s="256" t="s">
        <v>82</v>
      </c>
      <c r="AV310" s="15" t="s">
        <v>196</v>
      </c>
      <c r="AW310" s="15" t="s">
        <v>33</v>
      </c>
      <c r="AX310" s="15" t="s">
        <v>80</v>
      </c>
      <c r="AY310" s="256" t="s">
        <v>188</v>
      </c>
    </row>
    <row r="311" s="2" customFormat="1" ht="24.15" customHeight="1">
      <c r="A311" s="40"/>
      <c r="B311" s="41"/>
      <c r="C311" s="257" t="s">
        <v>453</v>
      </c>
      <c r="D311" s="257" t="s">
        <v>300</v>
      </c>
      <c r="E311" s="258" t="s">
        <v>1625</v>
      </c>
      <c r="F311" s="259" t="s">
        <v>1626</v>
      </c>
      <c r="G311" s="260" t="s">
        <v>1567</v>
      </c>
      <c r="H311" s="261">
        <v>1</v>
      </c>
      <c r="I311" s="262"/>
      <c r="J311" s="263">
        <f>ROUND(I311*H311,2)</f>
        <v>0</v>
      </c>
      <c r="K311" s="259" t="s">
        <v>19</v>
      </c>
      <c r="L311" s="264"/>
      <c r="M311" s="265" t="s">
        <v>19</v>
      </c>
      <c r="N311" s="266" t="s">
        <v>43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250</v>
      </c>
      <c r="AT311" s="217" t="s">
        <v>300</v>
      </c>
      <c r="AU311" s="217" t="s">
        <v>82</v>
      </c>
      <c r="AY311" s="19" t="s">
        <v>188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80</v>
      </c>
      <c r="BK311" s="218">
        <f>ROUND(I311*H311,2)</f>
        <v>0</v>
      </c>
      <c r="BL311" s="19" t="s">
        <v>196</v>
      </c>
      <c r="BM311" s="217" t="s">
        <v>1627</v>
      </c>
    </row>
    <row r="312" s="2" customFormat="1">
      <c r="A312" s="40"/>
      <c r="B312" s="41"/>
      <c r="C312" s="42"/>
      <c r="D312" s="226" t="s">
        <v>571</v>
      </c>
      <c r="E312" s="42"/>
      <c r="F312" s="273" t="s">
        <v>1628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571</v>
      </c>
      <c r="AU312" s="19" t="s">
        <v>82</v>
      </c>
    </row>
    <row r="313" s="13" customFormat="1">
      <c r="A313" s="13"/>
      <c r="B313" s="224"/>
      <c r="C313" s="225"/>
      <c r="D313" s="226" t="s">
        <v>200</v>
      </c>
      <c r="E313" s="227" t="s">
        <v>19</v>
      </c>
      <c r="F313" s="228" t="s">
        <v>1461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200</v>
      </c>
      <c r="AU313" s="234" t="s">
        <v>82</v>
      </c>
      <c r="AV313" s="13" t="s">
        <v>80</v>
      </c>
      <c r="AW313" s="13" t="s">
        <v>33</v>
      </c>
      <c r="AX313" s="13" t="s">
        <v>72</v>
      </c>
      <c r="AY313" s="234" t="s">
        <v>188</v>
      </c>
    </row>
    <row r="314" s="14" customFormat="1">
      <c r="A314" s="14"/>
      <c r="B314" s="235"/>
      <c r="C314" s="236"/>
      <c r="D314" s="226" t="s">
        <v>200</v>
      </c>
      <c r="E314" s="237" t="s">
        <v>19</v>
      </c>
      <c r="F314" s="238" t="s">
        <v>80</v>
      </c>
      <c r="G314" s="236"/>
      <c r="H314" s="239">
        <v>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200</v>
      </c>
      <c r="AU314" s="245" t="s">
        <v>82</v>
      </c>
      <c r="AV314" s="14" t="s">
        <v>82</v>
      </c>
      <c r="AW314" s="14" t="s">
        <v>33</v>
      </c>
      <c r="AX314" s="14" t="s">
        <v>72</v>
      </c>
      <c r="AY314" s="245" t="s">
        <v>188</v>
      </c>
    </row>
    <row r="315" s="15" customFormat="1">
      <c r="A315" s="15"/>
      <c r="B315" s="246"/>
      <c r="C315" s="247"/>
      <c r="D315" s="226" t="s">
        <v>200</v>
      </c>
      <c r="E315" s="248" t="s">
        <v>19</v>
      </c>
      <c r="F315" s="249" t="s">
        <v>206</v>
      </c>
      <c r="G315" s="247"/>
      <c r="H315" s="250">
        <v>1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200</v>
      </c>
      <c r="AU315" s="256" t="s">
        <v>82</v>
      </c>
      <c r="AV315" s="15" t="s">
        <v>196</v>
      </c>
      <c r="AW315" s="15" t="s">
        <v>33</v>
      </c>
      <c r="AX315" s="15" t="s">
        <v>80</v>
      </c>
      <c r="AY315" s="256" t="s">
        <v>188</v>
      </c>
    </row>
    <row r="316" s="12" customFormat="1" ht="22.8" customHeight="1">
      <c r="A316" s="12"/>
      <c r="B316" s="190"/>
      <c r="C316" s="191"/>
      <c r="D316" s="192" t="s">
        <v>71</v>
      </c>
      <c r="E316" s="204" t="s">
        <v>1629</v>
      </c>
      <c r="F316" s="204" t="s">
        <v>1630</v>
      </c>
      <c r="G316" s="191"/>
      <c r="H316" s="191"/>
      <c r="I316" s="194"/>
      <c r="J316" s="205">
        <f>BK316</f>
        <v>0</v>
      </c>
      <c r="K316" s="191"/>
      <c r="L316" s="196"/>
      <c r="M316" s="197"/>
      <c r="N316" s="198"/>
      <c r="O316" s="198"/>
      <c r="P316" s="199">
        <f>P317</f>
        <v>0</v>
      </c>
      <c r="Q316" s="198"/>
      <c r="R316" s="199">
        <f>R317</f>
        <v>0</v>
      </c>
      <c r="S316" s="198"/>
      <c r="T316" s="200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1" t="s">
        <v>231</v>
      </c>
      <c r="AT316" s="202" t="s">
        <v>71</v>
      </c>
      <c r="AU316" s="202" t="s">
        <v>80</v>
      </c>
      <c r="AY316" s="201" t="s">
        <v>188</v>
      </c>
      <c r="BK316" s="203">
        <f>BK317</f>
        <v>0</v>
      </c>
    </row>
    <row r="317" s="12" customFormat="1" ht="20.88" customHeight="1">
      <c r="A317" s="12"/>
      <c r="B317" s="190"/>
      <c r="C317" s="191"/>
      <c r="D317" s="192" t="s">
        <v>71</v>
      </c>
      <c r="E317" s="204" t="s">
        <v>542</v>
      </c>
      <c r="F317" s="204" t="s">
        <v>543</v>
      </c>
      <c r="G317" s="191"/>
      <c r="H317" s="191"/>
      <c r="I317" s="194"/>
      <c r="J317" s="205">
        <f>BK317</f>
        <v>0</v>
      </c>
      <c r="K317" s="191"/>
      <c r="L317" s="196"/>
      <c r="M317" s="197"/>
      <c r="N317" s="198"/>
      <c r="O317" s="198"/>
      <c r="P317" s="199">
        <f>SUM(P318:P321)</f>
        <v>0</v>
      </c>
      <c r="Q317" s="198"/>
      <c r="R317" s="199">
        <f>SUM(R318:R321)</f>
        <v>0</v>
      </c>
      <c r="S317" s="198"/>
      <c r="T317" s="200">
        <f>SUM(T318:T321)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1" t="s">
        <v>231</v>
      </c>
      <c r="AT317" s="202" t="s">
        <v>71</v>
      </c>
      <c r="AU317" s="202" t="s">
        <v>82</v>
      </c>
      <c r="AY317" s="201" t="s">
        <v>188</v>
      </c>
      <c r="BK317" s="203">
        <f>SUM(BK318:BK321)</f>
        <v>0</v>
      </c>
    </row>
    <row r="318" s="2" customFormat="1" ht="24.15" customHeight="1">
      <c r="A318" s="40"/>
      <c r="B318" s="41"/>
      <c r="C318" s="206" t="s">
        <v>461</v>
      </c>
      <c r="D318" s="206" t="s">
        <v>191</v>
      </c>
      <c r="E318" s="207" t="s">
        <v>1631</v>
      </c>
      <c r="F318" s="208" t="s">
        <v>1632</v>
      </c>
      <c r="G318" s="209" t="s">
        <v>296</v>
      </c>
      <c r="H318" s="210">
        <v>1</v>
      </c>
      <c r="I318" s="211"/>
      <c r="J318" s="212">
        <f>ROUND(I318*H318,2)</f>
        <v>0</v>
      </c>
      <c r="K318" s="208" t="s">
        <v>195</v>
      </c>
      <c r="L318" s="46"/>
      <c r="M318" s="213" t="s">
        <v>19</v>
      </c>
      <c r="N318" s="214" t="s">
        <v>43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196</v>
      </c>
      <c r="AT318" s="217" t="s">
        <v>191</v>
      </c>
      <c r="AU318" s="217" t="s">
        <v>216</v>
      </c>
      <c r="AY318" s="19" t="s">
        <v>188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80</v>
      </c>
      <c r="BK318" s="218">
        <f>ROUND(I318*H318,2)</f>
        <v>0</v>
      </c>
      <c r="BL318" s="19" t="s">
        <v>196</v>
      </c>
      <c r="BM318" s="217" t="s">
        <v>1633</v>
      </c>
    </row>
    <row r="319" s="2" customFormat="1">
      <c r="A319" s="40"/>
      <c r="B319" s="41"/>
      <c r="C319" s="42"/>
      <c r="D319" s="219" t="s">
        <v>198</v>
      </c>
      <c r="E319" s="42"/>
      <c r="F319" s="220" t="s">
        <v>1634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198</v>
      </c>
      <c r="AU319" s="19" t="s">
        <v>216</v>
      </c>
    </row>
    <row r="320" s="2" customFormat="1" ht="16.5" customHeight="1">
      <c r="A320" s="40"/>
      <c r="B320" s="41"/>
      <c r="C320" s="206" t="s">
        <v>467</v>
      </c>
      <c r="D320" s="206" t="s">
        <v>191</v>
      </c>
      <c r="E320" s="207" t="s">
        <v>1635</v>
      </c>
      <c r="F320" s="208" t="s">
        <v>1636</v>
      </c>
      <c r="G320" s="209" t="s">
        <v>1567</v>
      </c>
      <c r="H320" s="210">
        <v>1</v>
      </c>
      <c r="I320" s="211"/>
      <c r="J320" s="212">
        <f>ROUND(I320*H320,2)</f>
        <v>0</v>
      </c>
      <c r="K320" s="208" t="s">
        <v>19</v>
      </c>
      <c r="L320" s="46"/>
      <c r="M320" s="213" t="s">
        <v>19</v>
      </c>
      <c r="N320" s="214" t="s">
        <v>43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196</v>
      </c>
      <c r="AT320" s="217" t="s">
        <v>191</v>
      </c>
      <c r="AU320" s="217" t="s">
        <v>216</v>
      </c>
      <c r="AY320" s="19" t="s">
        <v>188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80</v>
      </c>
      <c r="BK320" s="218">
        <f>ROUND(I320*H320,2)</f>
        <v>0</v>
      </c>
      <c r="BL320" s="19" t="s">
        <v>196</v>
      </c>
      <c r="BM320" s="217" t="s">
        <v>1637</v>
      </c>
    </row>
    <row r="321" s="2" customFormat="1" ht="16.5" customHeight="1">
      <c r="A321" s="40"/>
      <c r="B321" s="41"/>
      <c r="C321" s="206" t="s">
        <v>471</v>
      </c>
      <c r="D321" s="206" t="s">
        <v>191</v>
      </c>
      <c r="E321" s="207" t="s">
        <v>1638</v>
      </c>
      <c r="F321" s="208" t="s">
        <v>1639</v>
      </c>
      <c r="G321" s="209" t="s">
        <v>307</v>
      </c>
      <c r="H321" s="267"/>
      <c r="I321" s="211"/>
      <c r="J321" s="212">
        <f>ROUND(I321*H321,2)</f>
        <v>0</v>
      </c>
      <c r="K321" s="208" t="s">
        <v>19</v>
      </c>
      <c r="L321" s="46"/>
      <c r="M321" s="213" t="s">
        <v>19</v>
      </c>
      <c r="N321" s="214" t="s">
        <v>43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196</v>
      </c>
      <c r="AT321" s="217" t="s">
        <v>191</v>
      </c>
      <c r="AU321" s="217" t="s">
        <v>216</v>
      </c>
      <c r="AY321" s="19" t="s">
        <v>188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80</v>
      </c>
      <c r="BK321" s="218">
        <f>ROUND(I321*H321,2)</f>
        <v>0</v>
      </c>
      <c r="BL321" s="19" t="s">
        <v>196</v>
      </c>
      <c r="BM321" s="217" t="s">
        <v>1640</v>
      </c>
    </row>
    <row r="322" s="12" customFormat="1" ht="25.92" customHeight="1">
      <c r="A322" s="12"/>
      <c r="B322" s="190"/>
      <c r="C322" s="191"/>
      <c r="D322" s="192" t="s">
        <v>71</v>
      </c>
      <c r="E322" s="193" t="s">
        <v>186</v>
      </c>
      <c r="F322" s="193" t="s">
        <v>187</v>
      </c>
      <c r="G322" s="191"/>
      <c r="H322" s="191"/>
      <c r="I322" s="194"/>
      <c r="J322" s="195">
        <f>BK322</f>
        <v>0</v>
      </c>
      <c r="K322" s="191"/>
      <c r="L322" s="196"/>
      <c r="M322" s="197"/>
      <c r="N322" s="198"/>
      <c r="O322" s="198"/>
      <c r="P322" s="199">
        <f>P323+P330</f>
        <v>0</v>
      </c>
      <c r="Q322" s="198"/>
      <c r="R322" s="199">
        <f>R323+R330</f>
        <v>3.0000000000000001E-05</v>
      </c>
      <c r="S322" s="198"/>
      <c r="T322" s="200">
        <f>T323+T330</f>
        <v>0.0011999999999999999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80</v>
      </c>
      <c r="AT322" s="202" t="s">
        <v>71</v>
      </c>
      <c r="AU322" s="202" t="s">
        <v>72</v>
      </c>
      <c r="AY322" s="201" t="s">
        <v>188</v>
      </c>
      <c r="BK322" s="203">
        <f>BK323+BK330</f>
        <v>0</v>
      </c>
    </row>
    <row r="323" s="12" customFormat="1" ht="22.8" customHeight="1">
      <c r="A323" s="12"/>
      <c r="B323" s="190"/>
      <c r="C323" s="191"/>
      <c r="D323" s="192" t="s">
        <v>71</v>
      </c>
      <c r="E323" s="204" t="s">
        <v>229</v>
      </c>
      <c r="F323" s="204" t="s">
        <v>230</v>
      </c>
      <c r="G323" s="191"/>
      <c r="H323" s="191"/>
      <c r="I323" s="194"/>
      <c r="J323" s="205">
        <f>BK323</f>
        <v>0</v>
      </c>
      <c r="K323" s="191"/>
      <c r="L323" s="196"/>
      <c r="M323" s="197"/>
      <c r="N323" s="198"/>
      <c r="O323" s="198"/>
      <c r="P323" s="199">
        <f>SUM(P324:P329)</f>
        <v>0</v>
      </c>
      <c r="Q323" s="198"/>
      <c r="R323" s="199">
        <f>SUM(R324:R329)</f>
        <v>3.0000000000000001E-05</v>
      </c>
      <c r="S323" s="198"/>
      <c r="T323" s="200">
        <f>SUM(T324:T329)</f>
        <v>0.0011999999999999999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1" t="s">
        <v>80</v>
      </c>
      <c r="AT323" s="202" t="s">
        <v>71</v>
      </c>
      <c r="AU323" s="202" t="s">
        <v>80</v>
      </c>
      <c r="AY323" s="201" t="s">
        <v>188</v>
      </c>
      <c r="BK323" s="203">
        <f>SUM(BK324:BK329)</f>
        <v>0</v>
      </c>
    </row>
    <row r="324" s="2" customFormat="1" ht="16.5" customHeight="1">
      <c r="A324" s="40"/>
      <c r="B324" s="41"/>
      <c r="C324" s="206" t="s">
        <v>475</v>
      </c>
      <c r="D324" s="206" t="s">
        <v>191</v>
      </c>
      <c r="E324" s="207" t="s">
        <v>1641</v>
      </c>
      <c r="F324" s="208" t="s">
        <v>1642</v>
      </c>
      <c r="G324" s="209" t="s">
        <v>357</v>
      </c>
      <c r="H324" s="210">
        <v>0.59999999999999998</v>
      </c>
      <c r="I324" s="211"/>
      <c r="J324" s="212">
        <f>ROUND(I324*H324,2)</f>
        <v>0</v>
      </c>
      <c r="K324" s="208" t="s">
        <v>195</v>
      </c>
      <c r="L324" s="46"/>
      <c r="M324" s="213" t="s">
        <v>19</v>
      </c>
      <c r="N324" s="214" t="s">
        <v>43</v>
      </c>
      <c r="O324" s="86"/>
      <c r="P324" s="215">
        <f>O324*H324</f>
        <v>0</v>
      </c>
      <c r="Q324" s="215">
        <v>2.0000000000000002E-05</v>
      </c>
      <c r="R324" s="215">
        <f>Q324*H324</f>
        <v>1.2E-05</v>
      </c>
      <c r="S324" s="215">
        <v>0.001</v>
      </c>
      <c r="T324" s="216">
        <f>S324*H324</f>
        <v>0.00059999999999999995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196</v>
      </c>
      <c r="AT324" s="217" t="s">
        <v>191</v>
      </c>
      <c r="AU324" s="217" t="s">
        <v>82</v>
      </c>
      <c r="AY324" s="19" t="s">
        <v>188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80</v>
      </c>
      <c r="BK324" s="218">
        <f>ROUND(I324*H324,2)</f>
        <v>0</v>
      </c>
      <c r="BL324" s="19" t="s">
        <v>196</v>
      </c>
      <c r="BM324" s="217" t="s">
        <v>1643</v>
      </c>
    </row>
    <row r="325" s="2" customFormat="1">
      <c r="A325" s="40"/>
      <c r="B325" s="41"/>
      <c r="C325" s="42"/>
      <c r="D325" s="219" t="s">
        <v>198</v>
      </c>
      <c r="E325" s="42"/>
      <c r="F325" s="220" t="s">
        <v>1644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198</v>
      </c>
      <c r="AU325" s="19" t="s">
        <v>82</v>
      </c>
    </row>
    <row r="326" s="14" customFormat="1">
      <c r="A326" s="14"/>
      <c r="B326" s="235"/>
      <c r="C326" s="236"/>
      <c r="D326" s="226" t="s">
        <v>200</v>
      </c>
      <c r="E326" s="237" t="s">
        <v>19</v>
      </c>
      <c r="F326" s="238" t="s">
        <v>1645</v>
      </c>
      <c r="G326" s="236"/>
      <c r="H326" s="239">
        <v>0.59999999999999998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200</v>
      </c>
      <c r="AU326" s="245" t="s">
        <v>82</v>
      </c>
      <c r="AV326" s="14" t="s">
        <v>82</v>
      </c>
      <c r="AW326" s="14" t="s">
        <v>33</v>
      </c>
      <c r="AX326" s="14" t="s">
        <v>80</v>
      </c>
      <c r="AY326" s="245" t="s">
        <v>188</v>
      </c>
    </row>
    <row r="327" s="2" customFormat="1" ht="16.5" customHeight="1">
      <c r="A327" s="40"/>
      <c r="B327" s="41"/>
      <c r="C327" s="206" t="s">
        <v>482</v>
      </c>
      <c r="D327" s="206" t="s">
        <v>191</v>
      </c>
      <c r="E327" s="207" t="s">
        <v>1646</v>
      </c>
      <c r="F327" s="208" t="s">
        <v>1647</v>
      </c>
      <c r="G327" s="209" t="s">
        <v>357</v>
      </c>
      <c r="H327" s="210">
        <v>0.29999999999999999</v>
      </c>
      <c r="I327" s="211"/>
      <c r="J327" s="212">
        <f>ROUND(I327*H327,2)</f>
        <v>0</v>
      </c>
      <c r="K327" s="208" t="s">
        <v>195</v>
      </c>
      <c r="L327" s="46"/>
      <c r="M327" s="213" t="s">
        <v>19</v>
      </c>
      <c r="N327" s="214" t="s">
        <v>43</v>
      </c>
      <c r="O327" s="86"/>
      <c r="P327" s="215">
        <f>O327*H327</f>
        <v>0</v>
      </c>
      <c r="Q327" s="215">
        <v>6.0000000000000002E-05</v>
      </c>
      <c r="R327" s="215">
        <f>Q327*H327</f>
        <v>1.8E-05</v>
      </c>
      <c r="S327" s="215">
        <v>0.002</v>
      </c>
      <c r="T327" s="216">
        <f>S327*H327</f>
        <v>0.00059999999999999995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196</v>
      </c>
      <c r="AT327" s="217" t="s">
        <v>191</v>
      </c>
      <c r="AU327" s="217" t="s">
        <v>82</v>
      </c>
      <c r="AY327" s="19" t="s">
        <v>188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80</v>
      </c>
      <c r="BK327" s="218">
        <f>ROUND(I327*H327,2)</f>
        <v>0</v>
      </c>
      <c r="BL327" s="19" t="s">
        <v>196</v>
      </c>
      <c r="BM327" s="217" t="s">
        <v>1648</v>
      </c>
    </row>
    <row r="328" s="2" customFormat="1">
      <c r="A328" s="40"/>
      <c r="B328" s="41"/>
      <c r="C328" s="42"/>
      <c r="D328" s="219" t="s">
        <v>198</v>
      </c>
      <c r="E328" s="42"/>
      <c r="F328" s="220" t="s">
        <v>1649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198</v>
      </c>
      <c r="AU328" s="19" t="s">
        <v>82</v>
      </c>
    </row>
    <row r="329" s="14" customFormat="1">
      <c r="A329" s="14"/>
      <c r="B329" s="235"/>
      <c r="C329" s="236"/>
      <c r="D329" s="226" t="s">
        <v>200</v>
      </c>
      <c r="E329" s="237" t="s">
        <v>19</v>
      </c>
      <c r="F329" s="238" t="s">
        <v>1650</v>
      </c>
      <c r="G329" s="236"/>
      <c r="H329" s="239">
        <v>0.29999999999999999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200</v>
      </c>
      <c r="AU329" s="245" t="s">
        <v>82</v>
      </c>
      <c r="AV329" s="14" t="s">
        <v>82</v>
      </c>
      <c r="AW329" s="14" t="s">
        <v>33</v>
      </c>
      <c r="AX329" s="14" t="s">
        <v>80</v>
      </c>
      <c r="AY329" s="245" t="s">
        <v>188</v>
      </c>
    </row>
    <row r="330" s="12" customFormat="1" ht="22.8" customHeight="1">
      <c r="A330" s="12"/>
      <c r="B330" s="190"/>
      <c r="C330" s="191"/>
      <c r="D330" s="192" t="s">
        <v>71</v>
      </c>
      <c r="E330" s="204" t="s">
        <v>256</v>
      </c>
      <c r="F330" s="204" t="s">
        <v>257</v>
      </c>
      <c r="G330" s="191"/>
      <c r="H330" s="191"/>
      <c r="I330" s="194"/>
      <c r="J330" s="205">
        <f>BK330</f>
        <v>0</v>
      </c>
      <c r="K330" s="191"/>
      <c r="L330" s="196"/>
      <c r="M330" s="197"/>
      <c r="N330" s="198"/>
      <c r="O330" s="198"/>
      <c r="P330" s="199">
        <f>SUM(P331:P341)</f>
        <v>0</v>
      </c>
      <c r="Q330" s="198"/>
      <c r="R330" s="199">
        <f>SUM(R331:R341)</f>
        <v>0</v>
      </c>
      <c r="S330" s="198"/>
      <c r="T330" s="200">
        <f>SUM(T331:T341)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1" t="s">
        <v>80</v>
      </c>
      <c r="AT330" s="202" t="s">
        <v>71</v>
      </c>
      <c r="AU330" s="202" t="s">
        <v>80</v>
      </c>
      <c r="AY330" s="201" t="s">
        <v>188</v>
      </c>
      <c r="BK330" s="203">
        <f>SUM(BK331:BK341)</f>
        <v>0</v>
      </c>
    </row>
    <row r="331" s="2" customFormat="1" ht="24.15" customHeight="1">
      <c r="A331" s="40"/>
      <c r="B331" s="41"/>
      <c r="C331" s="206" t="s">
        <v>492</v>
      </c>
      <c r="D331" s="206" t="s">
        <v>191</v>
      </c>
      <c r="E331" s="207" t="s">
        <v>263</v>
      </c>
      <c r="F331" s="208" t="s">
        <v>264</v>
      </c>
      <c r="G331" s="209" t="s">
        <v>260</v>
      </c>
      <c r="H331" s="210">
        <v>0.001</v>
      </c>
      <c r="I331" s="211"/>
      <c r="J331" s="212">
        <f>ROUND(I331*H331,2)</f>
        <v>0</v>
      </c>
      <c r="K331" s="208" t="s">
        <v>195</v>
      </c>
      <c r="L331" s="46"/>
      <c r="M331" s="213" t="s">
        <v>19</v>
      </c>
      <c r="N331" s="214" t="s">
        <v>43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196</v>
      </c>
      <c r="AT331" s="217" t="s">
        <v>191</v>
      </c>
      <c r="AU331" s="217" t="s">
        <v>82</v>
      </c>
      <c r="AY331" s="19" t="s">
        <v>188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80</v>
      </c>
      <c r="BK331" s="218">
        <f>ROUND(I331*H331,2)</f>
        <v>0</v>
      </c>
      <c r="BL331" s="19" t="s">
        <v>196</v>
      </c>
      <c r="BM331" s="217" t="s">
        <v>1651</v>
      </c>
    </row>
    <row r="332" s="2" customFormat="1">
      <c r="A332" s="40"/>
      <c r="B332" s="41"/>
      <c r="C332" s="42"/>
      <c r="D332" s="219" t="s">
        <v>198</v>
      </c>
      <c r="E332" s="42"/>
      <c r="F332" s="220" t="s">
        <v>266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198</v>
      </c>
      <c r="AU332" s="19" t="s">
        <v>82</v>
      </c>
    </row>
    <row r="333" s="2" customFormat="1" ht="16.5" customHeight="1">
      <c r="A333" s="40"/>
      <c r="B333" s="41"/>
      <c r="C333" s="206" t="s">
        <v>501</v>
      </c>
      <c r="D333" s="206" t="s">
        <v>191</v>
      </c>
      <c r="E333" s="207" t="s">
        <v>258</v>
      </c>
      <c r="F333" s="208" t="s">
        <v>259</v>
      </c>
      <c r="G333" s="209" t="s">
        <v>260</v>
      </c>
      <c r="H333" s="210">
        <v>0.001</v>
      </c>
      <c r="I333" s="211"/>
      <c r="J333" s="212">
        <f>ROUND(I333*H333,2)</f>
        <v>0</v>
      </c>
      <c r="K333" s="208" t="s">
        <v>195</v>
      </c>
      <c r="L333" s="46"/>
      <c r="M333" s="213" t="s">
        <v>19</v>
      </c>
      <c r="N333" s="214" t="s">
        <v>43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196</v>
      </c>
      <c r="AT333" s="217" t="s">
        <v>191</v>
      </c>
      <c r="AU333" s="217" t="s">
        <v>82</v>
      </c>
      <c r="AY333" s="19" t="s">
        <v>188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80</v>
      </c>
      <c r="BK333" s="218">
        <f>ROUND(I333*H333,2)</f>
        <v>0</v>
      </c>
      <c r="BL333" s="19" t="s">
        <v>196</v>
      </c>
      <c r="BM333" s="217" t="s">
        <v>1652</v>
      </c>
    </row>
    <row r="334" s="2" customFormat="1">
      <c r="A334" s="40"/>
      <c r="B334" s="41"/>
      <c r="C334" s="42"/>
      <c r="D334" s="219" t="s">
        <v>198</v>
      </c>
      <c r="E334" s="42"/>
      <c r="F334" s="220" t="s">
        <v>262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198</v>
      </c>
      <c r="AU334" s="19" t="s">
        <v>82</v>
      </c>
    </row>
    <row r="335" s="2" customFormat="1" ht="21.75" customHeight="1">
      <c r="A335" s="40"/>
      <c r="B335" s="41"/>
      <c r="C335" s="206" t="s">
        <v>510</v>
      </c>
      <c r="D335" s="206" t="s">
        <v>191</v>
      </c>
      <c r="E335" s="207" t="s">
        <v>267</v>
      </c>
      <c r="F335" s="208" t="s">
        <v>268</v>
      </c>
      <c r="G335" s="209" t="s">
        <v>260</v>
      </c>
      <c r="H335" s="210">
        <v>0.001</v>
      </c>
      <c r="I335" s="211"/>
      <c r="J335" s="212">
        <f>ROUND(I335*H335,2)</f>
        <v>0</v>
      </c>
      <c r="K335" s="208" t="s">
        <v>195</v>
      </c>
      <c r="L335" s="46"/>
      <c r="M335" s="213" t="s">
        <v>19</v>
      </c>
      <c r="N335" s="214" t="s">
        <v>43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196</v>
      </c>
      <c r="AT335" s="217" t="s">
        <v>191</v>
      </c>
      <c r="AU335" s="217" t="s">
        <v>82</v>
      </c>
      <c r="AY335" s="19" t="s">
        <v>188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80</v>
      </c>
      <c r="BK335" s="218">
        <f>ROUND(I335*H335,2)</f>
        <v>0</v>
      </c>
      <c r="BL335" s="19" t="s">
        <v>196</v>
      </c>
      <c r="BM335" s="217" t="s">
        <v>1653</v>
      </c>
    </row>
    <row r="336" s="2" customFormat="1">
      <c r="A336" s="40"/>
      <c r="B336" s="41"/>
      <c r="C336" s="42"/>
      <c r="D336" s="219" t="s">
        <v>198</v>
      </c>
      <c r="E336" s="42"/>
      <c r="F336" s="220" t="s">
        <v>270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198</v>
      </c>
      <c r="AU336" s="19" t="s">
        <v>82</v>
      </c>
    </row>
    <row r="337" s="2" customFormat="1" ht="24.15" customHeight="1">
      <c r="A337" s="40"/>
      <c r="B337" s="41"/>
      <c r="C337" s="206" t="s">
        <v>515</v>
      </c>
      <c r="D337" s="206" t="s">
        <v>191</v>
      </c>
      <c r="E337" s="207" t="s">
        <v>271</v>
      </c>
      <c r="F337" s="208" t="s">
        <v>272</v>
      </c>
      <c r="G337" s="209" t="s">
        <v>260</v>
      </c>
      <c r="H337" s="210">
        <v>0.0060000000000000001</v>
      </c>
      <c r="I337" s="211"/>
      <c r="J337" s="212">
        <f>ROUND(I337*H337,2)</f>
        <v>0</v>
      </c>
      <c r="K337" s="208" t="s">
        <v>195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196</v>
      </c>
      <c r="AT337" s="217" t="s">
        <v>191</v>
      </c>
      <c r="AU337" s="217" t="s">
        <v>82</v>
      </c>
      <c r="AY337" s="19" t="s">
        <v>188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196</v>
      </c>
      <c r="BM337" s="217" t="s">
        <v>1654</v>
      </c>
    </row>
    <row r="338" s="2" customFormat="1">
      <c r="A338" s="40"/>
      <c r="B338" s="41"/>
      <c r="C338" s="42"/>
      <c r="D338" s="219" t="s">
        <v>198</v>
      </c>
      <c r="E338" s="42"/>
      <c r="F338" s="220" t="s">
        <v>274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198</v>
      </c>
      <c r="AU338" s="19" t="s">
        <v>82</v>
      </c>
    </row>
    <row r="339" s="14" customFormat="1">
      <c r="A339" s="14"/>
      <c r="B339" s="235"/>
      <c r="C339" s="236"/>
      <c r="D339" s="226" t="s">
        <v>200</v>
      </c>
      <c r="E339" s="237" t="s">
        <v>19</v>
      </c>
      <c r="F339" s="238" t="s">
        <v>1655</v>
      </c>
      <c r="G339" s="236"/>
      <c r="H339" s="239">
        <v>0.0060000000000000001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200</v>
      </c>
      <c r="AU339" s="245" t="s">
        <v>82</v>
      </c>
      <c r="AV339" s="14" t="s">
        <v>82</v>
      </c>
      <c r="AW339" s="14" t="s">
        <v>33</v>
      </c>
      <c r="AX339" s="14" t="s">
        <v>80</v>
      </c>
      <c r="AY339" s="245" t="s">
        <v>188</v>
      </c>
    </row>
    <row r="340" s="2" customFormat="1" ht="24.15" customHeight="1">
      <c r="A340" s="40"/>
      <c r="B340" s="41"/>
      <c r="C340" s="206" t="s">
        <v>522</v>
      </c>
      <c r="D340" s="206" t="s">
        <v>191</v>
      </c>
      <c r="E340" s="207" t="s">
        <v>1656</v>
      </c>
      <c r="F340" s="208" t="s">
        <v>1657</v>
      </c>
      <c r="G340" s="209" t="s">
        <v>260</v>
      </c>
      <c r="H340" s="210">
        <v>0.001</v>
      </c>
      <c r="I340" s="211"/>
      <c r="J340" s="212">
        <f>ROUND(I340*H340,2)</f>
        <v>0</v>
      </c>
      <c r="K340" s="208" t="s">
        <v>195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196</v>
      </c>
      <c r="AT340" s="217" t="s">
        <v>191</v>
      </c>
      <c r="AU340" s="217" t="s">
        <v>82</v>
      </c>
      <c r="AY340" s="19" t="s">
        <v>188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196</v>
      </c>
      <c r="BM340" s="217" t="s">
        <v>1658</v>
      </c>
    </row>
    <row r="341" s="2" customFormat="1">
      <c r="A341" s="40"/>
      <c r="B341" s="41"/>
      <c r="C341" s="42"/>
      <c r="D341" s="219" t="s">
        <v>198</v>
      </c>
      <c r="E341" s="42"/>
      <c r="F341" s="220" t="s">
        <v>1659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198</v>
      </c>
      <c r="AU341" s="19" t="s">
        <v>82</v>
      </c>
    </row>
    <row r="342" s="12" customFormat="1" ht="25.92" customHeight="1">
      <c r="A342" s="12"/>
      <c r="B342" s="190"/>
      <c r="C342" s="191"/>
      <c r="D342" s="192" t="s">
        <v>71</v>
      </c>
      <c r="E342" s="193" t="s">
        <v>300</v>
      </c>
      <c r="F342" s="193" t="s">
        <v>1660</v>
      </c>
      <c r="G342" s="191"/>
      <c r="H342" s="191"/>
      <c r="I342" s="194"/>
      <c r="J342" s="195">
        <f>BK342</f>
        <v>0</v>
      </c>
      <c r="K342" s="191"/>
      <c r="L342" s="196"/>
      <c r="M342" s="197"/>
      <c r="N342" s="198"/>
      <c r="O342" s="198"/>
      <c r="P342" s="199">
        <f>P343</f>
        <v>0</v>
      </c>
      <c r="Q342" s="198"/>
      <c r="R342" s="199">
        <f>R343</f>
        <v>0.020119999999999999</v>
      </c>
      <c r="S342" s="198"/>
      <c r="T342" s="200">
        <f>T343</f>
        <v>0.23599999999999999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1" t="s">
        <v>216</v>
      </c>
      <c r="AT342" s="202" t="s">
        <v>71</v>
      </c>
      <c r="AU342" s="202" t="s">
        <v>72</v>
      </c>
      <c r="AY342" s="201" t="s">
        <v>188</v>
      </c>
      <c r="BK342" s="203">
        <f>BK343</f>
        <v>0</v>
      </c>
    </row>
    <row r="343" s="12" customFormat="1" ht="22.8" customHeight="1">
      <c r="A343" s="12"/>
      <c r="B343" s="190"/>
      <c r="C343" s="191"/>
      <c r="D343" s="192" t="s">
        <v>71</v>
      </c>
      <c r="E343" s="204" t="s">
        <v>1661</v>
      </c>
      <c r="F343" s="204" t="s">
        <v>1662</v>
      </c>
      <c r="G343" s="191"/>
      <c r="H343" s="191"/>
      <c r="I343" s="194"/>
      <c r="J343" s="205">
        <f>BK343</f>
        <v>0</v>
      </c>
      <c r="K343" s="191"/>
      <c r="L343" s="196"/>
      <c r="M343" s="197"/>
      <c r="N343" s="198"/>
      <c r="O343" s="198"/>
      <c r="P343" s="199">
        <f>SUM(P344:P372)</f>
        <v>0</v>
      </c>
      <c r="Q343" s="198"/>
      <c r="R343" s="199">
        <f>SUM(R344:R372)</f>
        <v>0.020119999999999999</v>
      </c>
      <c r="S343" s="198"/>
      <c r="T343" s="200">
        <f>SUM(T344:T372)</f>
        <v>0.23599999999999999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1" t="s">
        <v>216</v>
      </c>
      <c r="AT343" s="202" t="s">
        <v>71</v>
      </c>
      <c r="AU343" s="202" t="s">
        <v>80</v>
      </c>
      <c r="AY343" s="201" t="s">
        <v>188</v>
      </c>
      <c r="BK343" s="203">
        <f>SUM(BK344:BK372)</f>
        <v>0</v>
      </c>
    </row>
    <row r="344" s="2" customFormat="1" ht="16.5" customHeight="1">
      <c r="A344" s="40"/>
      <c r="B344" s="41"/>
      <c r="C344" s="206" t="s">
        <v>527</v>
      </c>
      <c r="D344" s="206" t="s">
        <v>191</v>
      </c>
      <c r="E344" s="207" t="s">
        <v>1663</v>
      </c>
      <c r="F344" s="208" t="s">
        <v>1664</v>
      </c>
      <c r="G344" s="209" t="s">
        <v>357</v>
      </c>
      <c r="H344" s="210">
        <v>34</v>
      </c>
      <c r="I344" s="211"/>
      <c r="J344" s="212">
        <f>ROUND(I344*H344,2)</f>
        <v>0</v>
      </c>
      <c r="K344" s="208" t="s">
        <v>195</v>
      </c>
      <c r="L344" s="46"/>
      <c r="M344" s="213" t="s">
        <v>19</v>
      </c>
      <c r="N344" s="214" t="s">
        <v>43</v>
      </c>
      <c r="O344" s="86"/>
      <c r="P344" s="215">
        <f>O344*H344</f>
        <v>0</v>
      </c>
      <c r="Q344" s="215">
        <v>0.00014999999999999999</v>
      </c>
      <c r="R344" s="215">
        <f>Q344*H344</f>
        <v>0.0050999999999999995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1665</v>
      </c>
      <c r="AT344" s="217" t="s">
        <v>191</v>
      </c>
      <c r="AU344" s="217" t="s">
        <v>82</v>
      </c>
      <c r="AY344" s="19" t="s">
        <v>188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80</v>
      </c>
      <c r="BK344" s="218">
        <f>ROUND(I344*H344,2)</f>
        <v>0</v>
      </c>
      <c r="BL344" s="19" t="s">
        <v>1665</v>
      </c>
      <c r="BM344" s="217" t="s">
        <v>1666</v>
      </c>
    </row>
    <row r="345" s="2" customFormat="1">
      <c r="A345" s="40"/>
      <c r="B345" s="41"/>
      <c r="C345" s="42"/>
      <c r="D345" s="219" t="s">
        <v>198</v>
      </c>
      <c r="E345" s="42"/>
      <c r="F345" s="220" t="s">
        <v>1667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198</v>
      </c>
      <c r="AU345" s="19" t="s">
        <v>82</v>
      </c>
    </row>
    <row r="346" s="2" customFormat="1" ht="16.5" customHeight="1">
      <c r="A346" s="40"/>
      <c r="B346" s="41"/>
      <c r="C346" s="206" t="s">
        <v>532</v>
      </c>
      <c r="D346" s="206" t="s">
        <v>191</v>
      </c>
      <c r="E346" s="207" t="s">
        <v>1668</v>
      </c>
      <c r="F346" s="208" t="s">
        <v>1669</v>
      </c>
      <c r="G346" s="209" t="s">
        <v>357</v>
      </c>
      <c r="H346" s="210">
        <v>10</v>
      </c>
      <c r="I346" s="211"/>
      <c r="J346" s="212">
        <f>ROUND(I346*H346,2)</f>
        <v>0</v>
      </c>
      <c r="K346" s="208" t="s">
        <v>195</v>
      </c>
      <c r="L346" s="46"/>
      <c r="M346" s="213" t="s">
        <v>19</v>
      </c>
      <c r="N346" s="214" t="s">
        <v>43</v>
      </c>
      <c r="O346" s="86"/>
      <c r="P346" s="215">
        <f>O346*H346</f>
        <v>0</v>
      </c>
      <c r="Q346" s="215">
        <v>0.00035</v>
      </c>
      <c r="R346" s="215">
        <f>Q346*H346</f>
        <v>0.0035000000000000001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1665</v>
      </c>
      <c r="AT346" s="217" t="s">
        <v>191</v>
      </c>
      <c r="AU346" s="217" t="s">
        <v>82</v>
      </c>
      <c r="AY346" s="19" t="s">
        <v>188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80</v>
      </c>
      <c r="BK346" s="218">
        <f>ROUND(I346*H346,2)</f>
        <v>0</v>
      </c>
      <c r="BL346" s="19" t="s">
        <v>1665</v>
      </c>
      <c r="BM346" s="217" t="s">
        <v>1670</v>
      </c>
    </row>
    <row r="347" s="2" customFormat="1">
      <c r="A347" s="40"/>
      <c r="B347" s="41"/>
      <c r="C347" s="42"/>
      <c r="D347" s="219" t="s">
        <v>198</v>
      </c>
      <c r="E347" s="42"/>
      <c r="F347" s="220" t="s">
        <v>1671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198</v>
      </c>
      <c r="AU347" s="19" t="s">
        <v>82</v>
      </c>
    </row>
    <row r="348" s="2" customFormat="1" ht="16.5" customHeight="1">
      <c r="A348" s="40"/>
      <c r="B348" s="41"/>
      <c r="C348" s="206" t="s">
        <v>537</v>
      </c>
      <c r="D348" s="206" t="s">
        <v>191</v>
      </c>
      <c r="E348" s="207" t="s">
        <v>1672</v>
      </c>
      <c r="F348" s="208" t="s">
        <v>1673</v>
      </c>
      <c r="G348" s="209" t="s">
        <v>357</v>
      </c>
      <c r="H348" s="210">
        <v>16</v>
      </c>
      <c r="I348" s="211"/>
      <c r="J348" s="212">
        <f>ROUND(I348*H348,2)</f>
        <v>0</v>
      </c>
      <c r="K348" s="208" t="s">
        <v>195</v>
      </c>
      <c r="L348" s="46"/>
      <c r="M348" s="213" t="s">
        <v>19</v>
      </c>
      <c r="N348" s="214" t="s">
        <v>43</v>
      </c>
      <c r="O348" s="86"/>
      <c r="P348" s="215">
        <f>O348*H348</f>
        <v>0</v>
      </c>
      <c r="Q348" s="215">
        <v>0.00042000000000000002</v>
      </c>
      <c r="R348" s="215">
        <f>Q348*H348</f>
        <v>0.0067200000000000003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1665</v>
      </c>
      <c r="AT348" s="217" t="s">
        <v>191</v>
      </c>
      <c r="AU348" s="217" t="s">
        <v>82</v>
      </c>
      <c r="AY348" s="19" t="s">
        <v>188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80</v>
      </c>
      <c r="BK348" s="218">
        <f>ROUND(I348*H348,2)</f>
        <v>0</v>
      </c>
      <c r="BL348" s="19" t="s">
        <v>1665</v>
      </c>
      <c r="BM348" s="217" t="s">
        <v>1674</v>
      </c>
    </row>
    <row r="349" s="2" customFormat="1">
      <c r="A349" s="40"/>
      <c r="B349" s="41"/>
      <c r="C349" s="42"/>
      <c r="D349" s="219" t="s">
        <v>198</v>
      </c>
      <c r="E349" s="42"/>
      <c r="F349" s="220" t="s">
        <v>1675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198</v>
      </c>
      <c r="AU349" s="19" t="s">
        <v>82</v>
      </c>
    </row>
    <row r="350" s="2" customFormat="1" ht="21.75" customHeight="1">
      <c r="A350" s="40"/>
      <c r="B350" s="41"/>
      <c r="C350" s="206" t="s">
        <v>546</v>
      </c>
      <c r="D350" s="206" t="s">
        <v>191</v>
      </c>
      <c r="E350" s="207" t="s">
        <v>1676</v>
      </c>
      <c r="F350" s="208" t="s">
        <v>1677</v>
      </c>
      <c r="G350" s="209" t="s">
        <v>357</v>
      </c>
      <c r="H350" s="210">
        <v>8</v>
      </c>
      <c r="I350" s="211"/>
      <c r="J350" s="212">
        <f>ROUND(I350*H350,2)</f>
        <v>0</v>
      </c>
      <c r="K350" s="208" t="s">
        <v>195</v>
      </c>
      <c r="L350" s="46"/>
      <c r="M350" s="213" t="s">
        <v>19</v>
      </c>
      <c r="N350" s="214" t="s">
        <v>43</v>
      </c>
      <c r="O350" s="86"/>
      <c r="P350" s="215">
        <f>O350*H350</f>
        <v>0</v>
      </c>
      <c r="Q350" s="215">
        <v>0.00059999999999999995</v>
      </c>
      <c r="R350" s="215">
        <f>Q350*H350</f>
        <v>0.0047999999999999996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1665</v>
      </c>
      <c r="AT350" s="217" t="s">
        <v>191</v>
      </c>
      <c r="AU350" s="217" t="s">
        <v>82</v>
      </c>
      <c r="AY350" s="19" t="s">
        <v>188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80</v>
      </c>
      <c r="BK350" s="218">
        <f>ROUND(I350*H350,2)</f>
        <v>0</v>
      </c>
      <c r="BL350" s="19" t="s">
        <v>1665</v>
      </c>
      <c r="BM350" s="217" t="s">
        <v>1678</v>
      </c>
    </row>
    <row r="351" s="2" customFormat="1">
      <c r="A351" s="40"/>
      <c r="B351" s="41"/>
      <c r="C351" s="42"/>
      <c r="D351" s="219" t="s">
        <v>198</v>
      </c>
      <c r="E351" s="42"/>
      <c r="F351" s="220" t="s">
        <v>1679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198</v>
      </c>
      <c r="AU351" s="19" t="s">
        <v>82</v>
      </c>
    </row>
    <row r="352" s="2" customFormat="1" ht="16.5" customHeight="1">
      <c r="A352" s="40"/>
      <c r="B352" s="41"/>
      <c r="C352" s="206" t="s">
        <v>1680</v>
      </c>
      <c r="D352" s="206" t="s">
        <v>191</v>
      </c>
      <c r="E352" s="207" t="s">
        <v>1681</v>
      </c>
      <c r="F352" s="208" t="s">
        <v>1682</v>
      </c>
      <c r="G352" s="209" t="s">
        <v>357</v>
      </c>
      <c r="H352" s="210">
        <v>34</v>
      </c>
      <c r="I352" s="211"/>
      <c r="J352" s="212">
        <f>ROUND(I352*H352,2)</f>
        <v>0</v>
      </c>
      <c r="K352" s="208" t="s">
        <v>195</v>
      </c>
      <c r="L352" s="46"/>
      <c r="M352" s="213" t="s">
        <v>19</v>
      </c>
      <c r="N352" s="214" t="s">
        <v>43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0.002</v>
      </c>
      <c r="T352" s="216">
        <f>S352*H352</f>
        <v>0.068000000000000005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1665</v>
      </c>
      <c r="AT352" s="217" t="s">
        <v>191</v>
      </c>
      <c r="AU352" s="217" t="s">
        <v>82</v>
      </c>
      <c r="AY352" s="19" t="s">
        <v>188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80</v>
      </c>
      <c r="BK352" s="218">
        <f>ROUND(I352*H352,2)</f>
        <v>0</v>
      </c>
      <c r="BL352" s="19" t="s">
        <v>1665</v>
      </c>
      <c r="BM352" s="217" t="s">
        <v>1683</v>
      </c>
    </row>
    <row r="353" s="2" customFormat="1">
      <c r="A353" s="40"/>
      <c r="B353" s="41"/>
      <c r="C353" s="42"/>
      <c r="D353" s="219" t="s">
        <v>198</v>
      </c>
      <c r="E353" s="42"/>
      <c r="F353" s="220" t="s">
        <v>1684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198</v>
      </c>
      <c r="AU353" s="19" t="s">
        <v>82</v>
      </c>
    </row>
    <row r="354" s="2" customFormat="1" ht="21.75" customHeight="1">
      <c r="A354" s="40"/>
      <c r="B354" s="41"/>
      <c r="C354" s="206" t="s">
        <v>1685</v>
      </c>
      <c r="D354" s="206" t="s">
        <v>191</v>
      </c>
      <c r="E354" s="207" t="s">
        <v>1686</v>
      </c>
      <c r="F354" s="208" t="s">
        <v>1687</v>
      </c>
      <c r="G354" s="209" t="s">
        <v>357</v>
      </c>
      <c r="H354" s="210">
        <v>10</v>
      </c>
      <c r="I354" s="211"/>
      <c r="J354" s="212">
        <f>ROUND(I354*H354,2)</f>
        <v>0</v>
      </c>
      <c r="K354" s="208" t="s">
        <v>195</v>
      </c>
      <c r="L354" s="46"/>
      <c r="M354" s="213" t="s">
        <v>19</v>
      </c>
      <c r="N354" s="214" t="s">
        <v>43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0.0040000000000000001</v>
      </c>
      <c r="T354" s="216">
        <f>S354*H354</f>
        <v>0.040000000000000001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1665</v>
      </c>
      <c r="AT354" s="217" t="s">
        <v>191</v>
      </c>
      <c r="AU354" s="217" t="s">
        <v>82</v>
      </c>
      <c r="AY354" s="19" t="s">
        <v>188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80</v>
      </c>
      <c r="BK354" s="218">
        <f>ROUND(I354*H354,2)</f>
        <v>0</v>
      </c>
      <c r="BL354" s="19" t="s">
        <v>1665</v>
      </c>
      <c r="BM354" s="217" t="s">
        <v>1688</v>
      </c>
    </row>
    <row r="355" s="2" customFormat="1">
      <c r="A355" s="40"/>
      <c r="B355" s="41"/>
      <c r="C355" s="42"/>
      <c r="D355" s="219" t="s">
        <v>198</v>
      </c>
      <c r="E355" s="42"/>
      <c r="F355" s="220" t="s">
        <v>1689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198</v>
      </c>
      <c r="AU355" s="19" t="s">
        <v>82</v>
      </c>
    </row>
    <row r="356" s="2" customFormat="1" ht="21.75" customHeight="1">
      <c r="A356" s="40"/>
      <c r="B356" s="41"/>
      <c r="C356" s="206" t="s">
        <v>1665</v>
      </c>
      <c r="D356" s="206" t="s">
        <v>191</v>
      </c>
      <c r="E356" s="207" t="s">
        <v>1690</v>
      </c>
      <c r="F356" s="208" t="s">
        <v>1691</v>
      </c>
      <c r="G356" s="209" t="s">
        <v>357</v>
      </c>
      <c r="H356" s="210">
        <v>16</v>
      </c>
      <c r="I356" s="211"/>
      <c r="J356" s="212">
        <f>ROUND(I356*H356,2)</f>
        <v>0</v>
      </c>
      <c r="K356" s="208" t="s">
        <v>195</v>
      </c>
      <c r="L356" s="46"/>
      <c r="M356" s="213" t="s">
        <v>19</v>
      </c>
      <c r="N356" s="214" t="s">
        <v>43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0.0050000000000000001</v>
      </c>
      <c r="T356" s="216">
        <f>S356*H356</f>
        <v>0.080000000000000002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1665</v>
      </c>
      <c r="AT356" s="217" t="s">
        <v>191</v>
      </c>
      <c r="AU356" s="217" t="s">
        <v>82</v>
      </c>
      <c r="AY356" s="19" t="s">
        <v>188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80</v>
      </c>
      <c r="BK356" s="218">
        <f>ROUND(I356*H356,2)</f>
        <v>0</v>
      </c>
      <c r="BL356" s="19" t="s">
        <v>1665</v>
      </c>
      <c r="BM356" s="217" t="s">
        <v>1692</v>
      </c>
    </row>
    <row r="357" s="2" customFormat="1">
      <c r="A357" s="40"/>
      <c r="B357" s="41"/>
      <c r="C357" s="42"/>
      <c r="D357" s="219" t="s">
        <v>198</v>
      </c>
      <c r="E357" s="42"/>
      <c r="F357" s="220" t="s">
        <v>1693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198</v>
      </c>
      <c r="AU357" s="19" t="s">
        <v>82</v>
      </c>
    </row>
    <row r="358" s="2" customFormat="1" ht="21.75" customHeight="1">
      <c r="A358" s="40"/>
      <c r="B358" s="41"/>
      <c r="C358" s="206" t="s">
        <v>1694</v>
      </c>
      <c r="D358" s="206" t="s">
        <v>191</v>
      </c>
      <c r="E358" s="207" t="s">
        <v>1695</v>
      </c>
      <c r="F358" s="208" t="s">
        <v>1696</v>
      </c>
      <c r="G358" s="209" t="s">
        <v>357</v>
      </c>
      <c r="H358" s="210">
        <v>8</v>
      </c>
      <c r="I358" s="211"/>
      <c r="J358" s="212">
        <f>ROUND(I358*H358,2)</f>
        <v>0</v>
      </c>
      <c r="K358" s="208" t="s">
        <v>195</v>
      </c>
      <c r="L358" s="46"/>
      <c r="M358" s="213" t="s">
        <v>19</v>
      </c>
      <c r="N358" s="214" t="s">
        <v>43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0.0060000000000000001</v>
      </c>
      <c r="T358" s="216">
        <f>S358*H358</f>
        <v>0.048000000000000001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1665</v>
      </c>
      <c r="AT358" s="217" t="s">
        <v>191</v>
      </c>
      <c r="AU358" s="217" t="s">
        <v>82</v>
      </c>
      <c r="AY358" s="19" t="s">
        <v>188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80</v>
      </c>
      <c r="BK358" s="218">
        <f>ROUND(I358*H358,2)</f>
        <v>0</v>
      </c>
      <c r="BL358" s="19" t="s">
        <v>1665</v>
      </c>
      <c r="BM358" s="217" t="s">
        <v>1697</v>
      </c>
    </row>
    <row r="359" s="2" customFormat="1">
      <c r="A359" s="40"/>
      <c r="B359" s="41"/>
      <c r="C359" s="42"/>
      <c r="D359" s="219" t="s">
        <v>198</v>
      </c>
      <c r="E359" s="42"/>
      <c r="F359" s="220" t="s">
        <v>1698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198</v>
      </c>
      <c r="AU359" s="19" t="s">
        <v>82</v>
      </c>
    </row>
    <row r="360" s="2" customFormat="1" ht="16.5" customHeight="1">
      <c r="A360" s="40"/>
      <c r="B360" s="41"/>
      <c r="C360" s="206" t="s">
        <v>1699</v>
      </c>
      <c r="D360" s="206" t="s">
        <v>191</v>
      </c>
      <c r="E360" s="207" t="s">
        <v>1700</v>
      </c>
      <c r="F360" s="208" t="s">
        <v>1701</v>
      </c>
      <c r="G360" s="209" t="s">
        <v>260</v>
      </c>
      <c r="H360" s="210">
        <v>0.23599999999999999</v>
      </c>
      <c r="I360" s="211"/>
      <c r="J360" s="212">
        <f>ROUND(I360*H360,2)</f>
        <v>0</v>
      </c>
      <c r="K360" s="208" t="s">
        <v>195</v>
      </c>
      <c r="L360" s="46"/>
      <c r="M360" s="213" t="s">
        <v>19</v>
      </c>
      <c r="N360" s="214" t="s">
        <v>43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196</v>
      </c>
      <c r="AT360" s="217" t="s">
        <v>191</v>
      </c>
      <c r="AU360" s="217" t="s">
        <v>82</v>
      </c>
      <c r="AY360" s="19" t="s">
        <v>188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80</v>
      </c>
      <c r="BK360" s="218">
        <f>ROUND(I360*H360,2)</f>
        <v>0</v>
      </c>
      <c r="BL360" s="19" t="s">
        <v>196</v>
      </c>
      <c r="BM360" s="217" t="s">
        <v>1702</v>
      </c>
    </row>
    <row r="361" s="2" customFormat="1">
      <c r="A361" s="40"/>
      <c r="B361" s="41"/>
      <c r="C361" s="42"/>
      <c r="D361" s="219" t="s">
        <v>198</v>
      </c>
      <c r="E361" s="42"/>
      <c r="F361" s="220" t="s">
        <v>1703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198</v>
      </c>
      <c r="AU361" s="19" t="s">
        <v>82</v>
      </c>
    </row>
    <row r="362" s="2" customFormat="1" ht="21.75" customHeight="1">
      <c r="A362" s="40"/>
      <c r="B362" s="41"/>
      <c r="C362" s="206" t="s">
        <v>1704</v>
      </c>
      <c r="D362" s="206" t="s">
        <v>191</v>
      </c>
      <c r="E362" s="207" t="s">
        <v>1705</v>
      </c>
      <c r="F362" s="208" t="s">
        <v>1706</v>
      </c>
      <c r="G362" s="209" t="s">
        <v>260</v>
      </c>
      <c r="H362" s="210">
        <v>0.23599999999999999</v>
      </c>
      <c r="I362" s="211"/>
      <c r="J362" s="212">
        <f>ROUND(I362*H362,2)</f>
        <v>0</v>
      </c>
      <c r="K362" s="208" t="s">
        <v>195</v>
      </c>
      <c r="L362" s="46"/>
      <c r="M362" s="213" t="s">
        <v>19</v>
      </c>
      <c r="N362" s="214" t="s">
        <v>43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1665</v>
      </c>
      <c r="AT362" s="217" t="s">
        <v>191</v>
      </c>
      <c r="AU362" s="217" t="s">
        <v>82</v>
      </c>
      <c r="AY362" s="19" t="s">
        <v>188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80</v>
      </c>
      <c r="BK362" s="218">
        <f>ROUND(I362*H362,2)</f>
        <v>0</v>
      </c>
      <c r="BL362" s="19" t="s">
        <v>1665</v>
      </c>
      <c r="BM362" s="217" t="s">
        <v>1707</v>
      </c>
    </row>
    <row r="363" s="2" customFormat="1">
      <c r="A363" s="40"/>
      <c r="B363" s="41"/>
      <c r="C363" s="42"/>
      <c r="D363" s="219" t="s">
        <v>198</v>
      </c>
      <c r="E363" s="42"/>
      <c r="F363" s="220" t="s">
        <v>1708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198</v>
      </c>
      <c r="AU363" s="19" t="s">
        <v>82</v>
      </c>
    </row>
    <row r="364" s="2" customFormat="1" ht="16.5" customHeight="1">
      <c r="A364" s="40"/>
      <c r="B364" s="41"/>
      <c r="C364" s="206" t="s">
        <v>1709</v>
      </c>
      <c r="D364" s="206" t="s">
        <v>191</v>
      </c>
      <c r="E364" s="207" t="s">
        <v>1710</v>
      </c>
      <c r="F364" s="208" t="s">
        <v>1711</v>
      </c>
      <c r="G364" s="209" t="s">
        <v>260</v>
      </c>
      <c r="H364" s="210">
        <v>0.23599999999999999</v>
      </c>
      <c r="I364" s="211"/>
      <c r="J364" s="212">
        <f>ROUND(I364*H364,2)</f>
        <v>0</v>
      </c>
      <c r="K364" s="208" t="s">
        <v>195</v>
      </c>
      <c r="L364" s="46"/>
      <c r="M364" s="213" t="s">
        <v>19</v>
      </c>
      <c r="N364" s="214" t="s">
        <v>43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1665</v>
      </c>
      <c r="AT364" s="217" t="s">
        <v>191</v>
      </c>
      <c r="AU364" s="217" t="s">
        <v>82</v>
      </c>
      <c r="AY364" s="19" t="s">
        <v>188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80</v>
      </c>
      <c r="BK364" s="218">
        <f>ROUND(I364*H364,2)</f>
        <v>0</v>
      </c>
      <c r="BL364" s="19" t="s">
        <v>1665</v>
      </c>
      <c r="BM364" s="217" t="s">
        <v>1712</v>
      </c>
    </row>
    <row r="365" s="2" customFormat="1">
      <c r="A365" s="40"/>
      <c r="B365" s="41"/>
      <c r="C365" s="42"/>
      <c r="D365" s="219" t="s">
        <v>198</v>
      </c>
      <c r="E365" s="42"/>
      <c r="F365" s="220" t="s">
        <v>1713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198</v>
      </c>
      <c r="AU365" s="19" t="s">
        <v>82</v>
      </c>
    </row>
    <row r="366" s="2" customFormat="1" ht="21.75" customHeight="1">
      <c r="A366" s="40"/>
      <c r="B366" s="41"/>
      <c r="C366" s="206" t="s">
        <v>1714</v>
      </c>
      <c r="D366" s="206" t="s">
        <v>191</v>
      </c>
      <c r="E366" s="207" t="s">
        <v>1715</v>
      </c>
      <c r="F366" s="208" t="s">
        <v>1716</v>
      </c>
      <c r="G366" s="209" t="s">
        <v>260</v>
      </c>
      <c r="H366" s="210">
        <v>1.4159999999999999</v>
      </c>
      <c r="I366" s="211"/>
      <c r="J366" s="212">
        <f>ROUND(I366*H366,2)</f>
        <v>0</v>
      </c>
      <c r="K366" s="208" t="s">
        <v>195</v>
      </c>
      <c r="L366" s="46"/>
      <c r="M366" s="213" t="s">
        <v>19</v>
      </c>
      <c r="N366" s="214" t="s">
        <v>43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1665</v>
      </c>
      <c r="AT366" s="217" t="s">
        <v>191</v>
      </c>
      <c r="AU366" s="217" t="s">
        <v>82</v>
      </c>
      <c r="AY366" s="19" t="s">
        <v>188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80</v>
      </c>
      <c r="BK366" s="218">
        <f>ROUND(I366*H366,2)</f>
        <v>0</v>
      </c>
      <c r="BL366" s="19" t="s">
        <v>1665</v>
      </c>
      <c r="BM366" s="217" t="s">
        <v>1717</v>
      </c>
    </row>
    <row r="367" s="2" customFormat="1">
      <c r="A367" s="40"/>
      <c r="B367" s="41"/>
      <c r="C367" s="42"/>
      <c r="D367" s="219" t="s">
        <v>198</v>
      </c>
      <c r="E367" s="42"/>
      <c r="F367" s="220" t="s">
        <v>1718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198</v>
      </c>
      <c r="AU367" s="19" t="s">
        <v>82</v>
      </c>
    </row>
    <row r="368" s="14" customFormat="1">
      <c r="A368" s="14"/>
      <c r="B368" s="235"/>
      <c r="C368" s="236"/>
      <c r="D368" s="226" t="s">
        <v>200</v>
      </c>
      <c r="E368" s="237" t="s">
        <v>19</v>
      </c>
      <c r="F368" s="238" t="s">
        <v>1719</v>
      </c>
      <c r="G368" s="236"/>
      <c r="H368" s="239">
        <v>1.4159999999999999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200</v>
      </c>
      <c r="AU368" s="245" t="s">
        <v>82</v>
      </c>
      <c r="AV368" s="14" t="s">
        <v>82</v>
      </c>
      <c r="AW368" s="14" t="s">
        <v>33</v>
      </c>
      <c r="AX368" s="14" t="s">
        <v>80</v>
      </c>
      <c r="AY368" s="245" t="s">
        <v>188</v>
      </c>
    </row>
    <row r="369" s="2" customFormat="1" ht="24.15" customHeight="1">
      <c r="A369" s="40"/>
      <c r="B369" s="41"/>
      <c r="C369" s="206" t="s">
        <v>1720</v>
      </c>
      <c r="D369" s="206" t="s">
        <v>191</v>
      </c>
      <c r="E369" s="207" t="s">
        <v>1721</v>
      </c>
      <c r="F369" s="208" t="s">
        <v>1722</v>
      </c>
      <c r="G369" s="209" t="s">
        <v>260</v>
      </c>
      <c r="H369" s="210">
        <v>0.23599999999999999</v>
      </c>
      <c r="I369" s="211"/>
      <c r="J369" s="212">
        <f>ROUND(I369*H369,2)</f>
        <v>0</v>
      </c>
      <c r="K369" s="208" t="s">
        <v>195</v>
      </c>
      <c r="L369" s="46"/>
      <c r="M369" s="213" t="s">
        <v>19</v>
      </c>
      <c r="N369" s="214" t="s">
        <v>43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1665</v>
      </c>
      <c r="AT369" s="217" t="s">
        <v>191</v>
      </c>
      <c r="AU369" s="217" t="s">
        <v>82</v>
      </c>
      <c r="AY369" s="19" t="s">
        <v>188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80</v>
      </c>
      <c r="BK369" s="218">
        <f>ROUND(I369*H369,2)</f>
        <v>0</v>
      </c>
      <c r="BL369" s="19" t="s">
        <v>1665</v>
      </c>
      <c r="BM369" s="217" t="s">
        <v>1723</v>
      </c>
    </row>
    <row r="370" s="2" customFormat="1">
      <c r="A370" s="40"/>
      <c r="B370" s="41"/>
      <c r="C370" s="42"/>
      <c r="D370" s="219" t="s">
        <v>198</v>
      </c>
      <c r="E370" s="42"/>
      <c r="F370" s="220" t="s">
        <v>1724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198</v>
      </c>
      <c r="AU370" s="19" t="s">
        <v>82</v>
      </c>
    </row>
    <row r="371" s="2" customFormat="1" ht="16.5" customHeight="1">
      <c r="A371" s="40"/>
      <c r="B371" s="41"/>
      <c r="C371" s="206" t="s">
        <v>1725</v>
      </c>
      <c r="D371" s="206" t="s">
        <v>191</v>
      </c>
      <c r="E371" s="207" t="s">
        <v>1726</v>
      </c>
      <c r="F371" s="208" t="s">
        <v>1727</v>
      </c>
      <c r="G371" s="209" t="s">
        <v>260</v>
      </c>
      <c r="H371" s="210">
        <v>0.02</v>
      </c>
      <c r="I371" s="211"/>
      <c r="J371" s="212">
        <f>ROUND(I371*H371,2)</f>
        <v>0</v>
      </c>
      <c r="K371" s="208" t="s">
        <v>195</v>
      </c>
      <c r="L371" s="46"/>
      <c r="M371" s="213" t="s">
        <v>19</v>
      </c>
      <c r="N371" s="214" t="s">
        <v>43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1665</v>
      </c>
      <c r="AT371" s="217" t="s">
        <v>191</v>
      </c>
      <c r="AU371" s="217" t="s">
        <v>82</v>
      </c>
      <c r="AY371" s="19" t="s">
        <v>188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80</v>
      </c>
      <c r="BK371" s="218">
        <f>ROUND(I371*H371,2)</f>
        <v>0</v>
      </c>
      <c r="BL371" s="19" t="s">
        <v>1665</v>
      </c>
      <c r="BM371" s="217" t="s">
        <v>1728</v>
      </c>
    </row>
    <row r="372" s="2" customFormat="1">
      <c r="A372" s="40"/>
      <c r="B372" s="41"/>
      <c r="C372" s="42"/>
      <c r="D372" s="219" t="s">
        <v>198</v>
      </c>
      <c r="E372" s="42"/>
      <c r="F372" s="220" t="s">
        <v>1729</v>
      </c>
      <c r="G372" s="42"/>
      <c r="H372" s="42"/>
      <c r="I372" s="221"/>
      <c r="J372" s="42"/>
      <c r="K372" s="42"/>
      <c r="L372" s="46"/>
      <c r="M372" s="274"/>
      <c r="N372" s="275"/>
      <c r="O372" s="270"/>
      <c r="P372" s="270"/>
      <c r="Q372" s="270"/>
      <c r="R372" s="270"/>
      <c r="S372" s="270"/>
      <c r="T372" s="276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198</v>
      </c>
      <c r="AU372" s="19" t="s">
        <v>82</v>
      </c>
    </row>
    <row r="373" s="2" customFormat="1" ht="6.96" customHeight="1">
      <c r="A373" s="40"/>
      <c r="B373" s="61"/>
      <c r="C373" s="62"/>
      <c r="D373" s="62"/>
      <c r="E373" s="62"/>
      <c r="F373" s="62"/>
      <c r="G373" s="62"/>
      <c r="H373" s="62"/>
      <c r="I373" s="62"/>
      <c r="J373" s="62"/>
      <c r="K373" s="62"/>
      <c r="L373" s="46"/>
      <c r="M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</sheetData>
  <sheetProtection sheet="1" autoFilter="0" formatColumns="0" formatRows="0" objects="1" scenarios="1" spinCount="100000" saltValue="SlqmybC+EELf488xf98eH7UwvOP1/vbXdkeBXPfEDR9MtmihjF0HlUCsfWFdNriWREgo8qV8bnoummcM2G529Q==" hashValue="u+cDO8QMsNgLDt28tYuRUP2Jwry9/CgCEXE/A5a3JRyT4k1xYs3aqSuyujrd5KHlFp7BKPnlGUmWKFmXRMB9Xw==" algorithmName="SHA-512" password="80EB"/>
  <autoFilter ref="C88:K37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7" r:id="rId1" display="https://podminky.urs.cz/item/CS_URS_2024_01/741122031"/>
    <hyperlink ref="F107" r:id="rId2" display="https://podminky.urs.cz/item/CS_URS_2024_01/741122016"/>
    <hyperlink ref="F117" r:id="rId3" display="https://podminky.urs.cz/item/CS_URS_2024_01/741122015"/>
    <hyperlink ref="F127" r:id="rId4" display="https://podminky.urs.cz/item/CS_URS_2024_01/741130001"/>
    <hyperlink ref="F132" r:id="rId5" display="https://podminky.urs.cz/item/CS_URS_2024_01/741372062"/>
    <hyperlink ref="F157" r:id="rId6" display="https://podminky.urs.cz/item/CS_URS_2024_01/741313001"/>
    <hyperlink ref="F167" r:id="rId7" display="https://podminky.urs.cz/item/CS_URS_2024_01/741313005"/>
    <hyperlink ref="F177" r:id="rId8" display="https://podminky.urs.cz/item/CS_URS_2024_01/741310121"/>
    <hyperlink ref="F222" r:id="rId9" display="https://podminky.urs.cz/item/CS_URS_2024_01/741112061"/>
    <hyperlink ref="F232" r:id="rId10" display="https://podminky.urs.cz/item/CS_URS_2024_01/741112001"/>
    <hyperlink ref="F247" r:id="rId11" display="https://podminky.urs.cz/item/CS_URS_2024_01/HZS2232"/>
    <hyperlink ref="F256" r:id="rId12" display="https://podminky.urs.cz/item/CS_URS_2024_01/741110062"/>
    <hyperlink ref="F271" r:id="rId13" display="https://podminky.urs.cz/item/CS_URS_2024_01/742121001"/>
    <hyperlink ref="F282" r:id="rId14" display="https://podminky.urs.cz/item/CS_URS_2024_01/742330041"/>
    <hyperlink ref="F302" r:id="rId15" display="https://podminky.urs.cz/item/CS_URS_2024_01/742110505"/>
    <hyperlink ref="F319" r:id="rId16" display="https://podminky.urs.cz/item/CS_URS_2024_01/741810001"/>
    <hyperlink ref="F325" r:id="rId17" display="https://podminky.urs.cz/item/CS_URS_2024_01/977131110"/>
    <hyperlink ref="F328" r:id="rId18" display="https://podminky.urs.cz/item/CS_URS_2024_01/977131117"/>
    <hyperlink ref="F332" r:id="rId19" display="https://podminky.urs.cz/item/CS_URS_2024_01/997013212"/>
    <hyperlink ref="F334" r:id="rId20" display="https://podminky.urs.cz/item/CS_URS_2024_01/997002611"/>
    <hyperlink ref="F336" r:id="rId21" display="https://podminky.urs.cz/item/CS_URS_2024_01/997013501"/>
    <hyperlink ref="F338" r:id="rId22" display="https://podminky.urs.cz/item/CS_URS_2024_01/997013509"/>
    <hyperlink ref="F341" r:id="rId23" display="https://podminky.urs.cz/item/CS_URS_2024_01/997013603"/>
    <hyperlink ref="F345" r:id="rId24" display="https://podminky.urs.cz/item/CS_URS_2024_01/460941211"/>
    <hyperlink ref="F347" r:id="rId25" display="https://podminky.urs.cz/item/CS_URS_2024_01/460941213"/>
    <hyperlink ref="F349" r:id="rId26" display="https://podminky.urs.cz/item/CS_URS_2024_01/460941221"/>
    <hyperlink ref="F351" r:id="rId27" display="https://podminky.urs.cz/item/CS_URS_2024_01/460941222"/>
    <hyperlink ref="F353" r:id="rId28" display="https://podminky.urs.cz/item/CS_URS_2024_01/468101411"/>
    <hyperlink ref="F355" r:id="rId29" display="https://podminky.urs.cz/item/CS_URS_2024_01/468101413"/>
    <hyperlink ref="F357" r:id="rId30" display="https://podminky.urs.cz/item/CS_URS_2024_01/468101421"/>
    <hyperlink ref="F359" r:id="rId31" display="https://podminky.urs.cz/item/CS_URS_2024_01/468101422"/>
    <hyperlink ref="F361" r:id="rId32" display="https://podminky.urs.cz/item/CS_URS_2024_01/469971111"/>
    <hyperlink ref="F363" r:id="rId33" display="https://podminky.urs.cz/item/CS_URS_2024_01/469971121"/>
    <hyperlink ref="F365" r:id="rId34" display="https://podminky.urs.cz/item/CS_URS_2024_01/469972111"/>
    <hyperlink ref="F367" r:id="rId35" display="https://podminky.urs.cz/item/CS_URS_2024_01/469972121"/>
    <hyperlink ref="F370" r:id="rId36" display="https://podminky.urs.cz/item/CS_URS_2024_01/469973113"/>
    <hyperlink ref="F372" r:id="rId37" display="https://podminky.urs.cz/item/CS_URS_2024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1730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ROUND((SUM(BE89:BE372)),  2)</f>
        <v>0</v>
      </c>
      <c r="G33" s="40"/>
      <c r="H33" s="40"/>
      <c r="I33" s="150">
        <v>0.20999999999999999</v>
      </c>
      <c r="J33" s="149">
        <f>ROUND(((SUM(BE89:BE372))*I33),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ROUND((SUM(BF89:BF372)),  2)</f>
        <v>0</v>
      </c>
      <c r="G34" s="40"/>
      <c r="H34" s="40"/>
      <c r="I34" s="150">
        <v>0.14999999999999999</v>
      </c>
      <c r="J34" s="149">
        <f>ROUND(((SUM(BF89:BF372))*I34),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ROUND((SUM(BG89:BG372)),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ROUND((SUM(BH89:BH372)),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ROUND((SUM(BI89:BI372)),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15 - elektroinstalace m.č. 205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1447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1449</v>
      </c>
      <c r="E62" s="176"/>
      <c r="F62" s="176"/>
      <c r="G62" s="176"/>
      <c r="H62" s="176"/>
      <c r="I62" s="176"/>
      <c r="J62" s="177">
        <f>J250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1450</v>
      </c>
      <c r="E63" s="176"/>
      <c r="F63" s="176"/>
      <c r="G63" s="176"/>
      <c r="H63" s="176"/>
      <c r="I63" s="176"/>
      <c r="J63" s="177">
        <f>J316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1451</v>
      </c>
      <c r="E64" s="176"/>
      <c r="F64" s="176"/>
      <c r="G64" s="176"/>
      <c r="H64" s="176"/>
      <c r="I64" s="176"/>
      <c r="J64" s="177">
        <f>J317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160</v>
      </c>
      <c r="E65" s="170"/>
      <c r="F65" s="170"/>
      <c r="G65" s="170"/>
      <c r="H65" s="170"/>
      <c r="I65" s="170"/>
      <c r="J65" s="171">
        <f>J322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162</v>
      </c>
      <c r="E66" s="176"/>
      <c r="F66" s="176"/>
      <c r="G66" s="176"/>
      <c r="H66" s="176"/>
      <c r="I66" s="176"/>
      <c r="J66" s="177">
        <f>J323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163</v>
      </c>
      <c r="E67" s="176"/>
      <c r="F67" s="176"/>
      <c r="G67" s="176"/>
      <c r="H67" s="176"/>
      <c r="I67" s="176"/>
      <c r="J67" s="177">
        <f>J330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1452</v>
      </c>
      <c r="E68" s="170"/>
      <c r="F68" s="170"/>
      <c r="G68" s="170"/>
      <c r="H68" s="170"/>
      <c r="I68" s="170"/>
      <c r="J68" s="171">
        <f>J342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1453</v>
      </c>
      <c r="E69" s="176"/>
      <c r="F69" s="176"/>
      <c r="G69" s="176"/>
      <c r="H69" s="176"/>
      <c r="I69" s="176"/>
      <c r="J69" s="177">
        <f>J343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ZŠ Pionýrů, Sokolov - Oprava elektroinstalace učeben v 2.NP 2. stupně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154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15 - elektroinstalace m.č. 205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Sokolov, Pionýrů 1614</v>
      </c>
      <c r="G83" s="42"/>
      <c r="H83" s="42"/>
      <c r="I83" s="34" t="s">
        <v>23</v>
      </c>
      <c r="J83" s="74" t="str">
        <f>IF(J12="","",J12)</f>
        <v>8. 2. 2024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Sokolov</v>
      </c>
      <c r="G85" s="42"/>
      <c r="H85" s="42"/>
      <c r="I85" s="34" t="s">
        <v>31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Michal Kubelka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174</v>
      </c>
      <c r="D88" s="182" t="s">
        <v>57</v>
      </c>
      <c r="E88" s="182" t="s">
        <v>53</v>
      </c>
      <c r="F88" s="182" t="s">
        <v>54</v>
      </c>
      <c r="G88" s="182" t="s">
        <v>175</v>
      </c>
      <c r="H88" s="182" t="s">
        <v>176</v>
      </c>
      <c r="I88" s="182" t="s">
        <v>177</v>
      </c>
      <c r="J88" s="182" t="s">
        <v>158</v>
      </c>
      <c r="K88" s="183" t="s">
        <v>178</v>
      </c>
      <c r="L88" s="184"/>
      <c r="M88" s="94" t="s">
        <v>19</v>
      </c>
      <c r="N88" s="95" t="s">
        <v>42</v>
      </c>
      <c r="O88" s="95" t="s">
        <v>179</v>
      </c>
      <c r="P88" s="95" t="s">
        <v>180</v>
      </c>
      <c r="Q88" s="95" t="s">
        <v>181</v>
      </c>
      <c r="R88" s="95" t="s">
        <v>182</v>
      </c>
      <c r="S88" s="95" t="s">
        <v>183</v>
      </c>
      <c r="T88" s="96" t="s">
        <v>184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185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P90+P322+P342</f>
        <v>0</v>
      </c>
      <c r="Q89" s="98"/>
      <c r="R89" s="187">
        <f>R90+R322+R342</f>
        <v>0.022745999999999999</v>
      </c>
      <c r="S89" s="98"/>
      <c r="T89" s="188">
        <f>T90+T322+T342</f>
        <v>0.26860000000000001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159</v>
      </c>
      <c r="BK89" s="189">
        <f>BK90+BK322+BK342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1454</v>
      </c>
      <c r="F90" s="193" t="s">
        <v>1455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P91+P250+P316</f>
        <v>0</v>
      </c>
      <c r="Q90" s="198"/>
      <c r="R90" s="199">
        <f>R91+R250+R316</f>
        <v>0</v>
      </c>
      <c r="S90" s="198"/>
      <c r="T90" s="200">
        <f>T91+T250+T316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188</v>
      </c>
      <c r="BK90" s="203">
        <f>BK91+BK250+BK316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1456</v>
      </c>
      <c r="F91" s="204" t="s">
        <v>1457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SUM(P92:P249)</f>
        <v>0</v>
      </c>
      <c r="Q91" s="198"/>
      <c r="R91" s="199">
        <f>SUM(R92:R249)</f>
        <v>0</v>
      </c>
      <c r="S91" s="198"/>
      <c r="T91" s="200">
        <f>SUM(T92:T249)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188</v>
      </c>
      <c r="BK91" s="203">
        <f>SUM(BK92:BK249)</f>
        <v>0</v>
      </c>
    </row>
    <row r="92" s="2" customFormat="1" ht="24.15" customHeight="1">
      <c r="A92" s="40"/>
      <c r="B92" s="41"/>
      <c r="C92" s="257" t="s">
        <v>80</v>
      </c>
      <c r="D92" s="257" t="s">
        <v>300</v>
      </c>
      <c r="E92" s="258" t="s">
        <v>1458</v>
      </c>
      <c r="F92" s="259" t="s">
        <v>1459</v>
      </c>
      <c r="G92" s="260" t="s">
        <v>296</v>
      </c>
      <c r="H92" s="261">
        <v>1</v>
      </c>
      <c r="I92" s="262"/>
      <c r="J92" s="263">
        <f>ROUND(I92*H92,2)</f>
        <v>0</v>
      </c>
      <c r="K92" s="259" t="s">
        <v>19</v>
      </c>
      <c r="L92" s="264"/>
      <c r="M92" s="265" t="s">
        <v>19</v>
      </c>
      <c r="N92" s="266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250</v>
      </c>
      <c r="AT92" s="217" t="s">
        <v>300</v>
      </c>
      <c r="AU92" s="217" t="s">
        <v>82</v>
      </c>
      <c r="AY92" s="19" t="s">
        <v>188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196</v>
      </c>
      <c r="BM92" s="217" t="s">
        <v>1731</v>
      </c>
    </row>
    <row r="93" s="13" customFormat="1">
      <c r="A93" s="13"/>
      <c r="B93" s="224"/>
      <c r="C93" s="225"/>
      <c r="D93" s="226" t="s">
        <v>200</v>
      </c>
      <c r="E93" s="227" t="s">
        <v>19</v>
      </c>
      <c r="F93" s="228" t="s">
        <v>1461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200</v>
      </c>
      <c r="AU93" s="234" t="s">
        <v>82</v>
      </c>
      <c r="AV93" s="13" t="s">
        <v>80</v>
      </c>
      <c r="AW93" s="13" t="s">
        <v>33</v>
      </c>
      <c r="AX93" s="13" t="s">
        <v>72</v>
      </c>
      <c r="AY93" s="234" t="s">
        <v>188</v>
      </c>
    </row>
    <row r="94" s="14" customFormat="1">
      <c r="A94" s="14"/>
      <c r="B94" s="235"/>
      <c r="C94" s="236"/>
      <c r="D94" s="226" t="s">
        <v>200</v>
      </c>
      <c r="E94" s="237" t="s">
        <v>19</v>
      </c>
      <c r="F94" s="238" t="s">
        <v>80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200</v>
      </c>
      <c r="AU94" s="245" t="s">
        <v>82</v>
      </c>
      <c r="AV94" s="14" t="s">
        <v>82</v>
      </c>
      <c r="AW94" s="14" t="s">
        <v>33</v>
      </c>
      <c r="AX94" s="14" t="s">
        <v>72</v>
      </c>
      <c r="AY94" s="245" t="s">
        <v>188</v>
      </c>
    </row>
    <row r="95" s="15" customFormat="1">
      <c r="A95" s="15"/>
      <c r="B95" s="246"/>
      <c r="C95" s="247"/>
      <c r="D95" s="226" t="s">
        <v>200</v>
      </c>
      <c r="E95" s="248" t="s">
        <v>19</v>
      </c>
      <c r="F95" s="249" t="s">
        <v>206</v>
      </c>
      <c r="G95" s="247"/>
      <c r="H95" s="250">
        <v>1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200</v>
      </c>
      <c r="AU95" s="256" t="s">
        <v>82</v>
      </c>
      <c r="AV95" s="15" t="s">
        <v>196</v>
      </c>
      <c r="AW95" s="15" t="s">
        <v>33</v>
      </c>
      <c r="AX95" s="15" t="s">
        <v>80</v>
      </c>
      <c r="AY95" s="256" t="s">
        <v>188</v>
      </c>
    </row>
    <row r="96" s="2" customFormat="1" ht="24.15" customHeight="1">
      <c r="A96" s="40"/>
      <c r="B96" s="41"/>
      <c r="C96" s="206" t="s">
        <v>82</v>
      </c>
      <c r="D96" s="206" t="s">
        <v>191</v>
      </c>
      <c r="E96" s="207" t="s">
        <v>1462</v>
      </c>
      <c r="F96" s="208" t="s">
        <v>1463</v>
      </c>
      <c r="G96" s="209" t="s">
        <v>357</v>
      </c>
      <c r="H96" s="210">
        <v>11</v>
      </c>
      <c r="I96" s="211"/>
      <c r="J96" s="212">
        <f>ROUND(I96*H96,2)</f>
        <v>0</v>
      </c>
      <c r="K96" s="208" t="s">
        <v>195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196</v>
      </c>
      <c r="AT96" s="217" t="s">
        <v>191</v>
      </c>
      <c r="AU96" s="217" t="s">
        <v>82</v>
      </c>
      <c r="AY96" s="19" t="s">
        <v>188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196</v>
      </c>
      <c r="BM96" s="217" t="s">
        <v>1732</v>
      </c>
    </row>
    <row r="97" s="2" customFormat="1">
      <c r="A97" s="40"/>
      <c r="B97" s="41"/>
      <c r="C97" s="42"/>
      <c r="D97" s="219" t="s">
        <v>198</v>
      </c>
      <c r="E97" s="42"/>
      <c r="F97" s="220" t="s">
        <v>1465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198</v>
      </c>
      <c r="AU97" s="19" t="s">
        <v>82</v>
      </c>
    </row>
    <row r="98" s="13" customFormat="1">
      <c r="A98" s="13"/>
      <c r="B98" s="224"/>
      <c r="C98" s="225"/>
      <c r="D98" s="226" t="s">
        <v>200</v>
      </c>
      <c r="E98" s="227" t="s">
        <v>19</v>
      </c>
      <c r="F98" s="228" t="s">
        <v>1461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200</v>
      </c>
      <c r="AU98" s="234" t="s">
        <v>82</v>
      </c>
      <c r="AV98" s="13" t="s">
        <v>80</v>
      </c>
      <c r="AW98" s="13" t="s">
        <v>33</v>
      </c>
      <c r="AX98" s="13" t="s">
        <v>72</v>
      </c>
      <c r="AY98" s="234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110</v>
      </c>
      <c r="G99" s="236"/>
      <c r="H99" s="239">
        <v>11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5" customFormat="1">
      <c r="A100" s="15"/>
      <c r="B100" s="246"/>
      <c r="C100" s="247"/>
      <c r="D100" s="226" t="s">
        <v>200</v>
      </c>
      <c r="E100" s="248" t="s">
        <v>19</v>
      </c>
      <c r="F100" s="249" t="s">
        <v>206</v>
      </c>
      <c r="G100" s="247"/>
      <c r="H100" s="250">
        <v>11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200</v>
      </c>
      <c r="AU100" s="256" t="s">
        <v>82</v>
      </c>
      <c r="AV100" s="15" t="s">
        <v>196</v>
      </c>
      <c r="AW100" s="15" t="s">
        <v>33</v>
      </c>
      <c r="AX100" s="15" t="s">
        <v>80</v>
      </c>
      <c r="AY100" s="256" t="s">
        <v>188</v>
      </c>
    </row>
    <row r="101" s="2" customFormat="1" ht="16.5" customHeight="1">
      <c r="A101" s="40"/>
      <c r="B101" s="41"/>
      <c r="C101" s="257" t="s">
        <v>216</v>
      </c>
      <c r="D101" s="257" t="s">
        <v>300</v>
      </c>
      <c r="E101" s="258" t="s">
        <v>1466</v>
      </c>
      <c r="F101" s="259" t="s">
        <v>1467</v>
      </c>
      <c r="G101" s="260" t="s">
        <v>357</v>
      </c>
      <c r="H101" s="261">
        <v>11</v>
      </c>
      <c r="I101" s="262"/>
      <c r="J101" s="263">
        <f>ROUND(I101*H101,2)</f>
        <v>0</v>
      </c>
      <c r="K101" s="259" t="s">
        <v>19</v>
      </c>
      <c r="L101" s="264"/>
      <c r="M101" s="265" t="s">
        <v>19</v>
      </c>
      <c r="N101" s="266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250</v>
      </c>
      <c r="AT101" s="217" t="s">
        <v>300</v>
      </c>
      <c r="AU101" s="217" t="s">
        <v>82</v>
      </c>
      <c r="AY101" s="19" t="s">
        <v>188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196</v>
      </c>
      <c r="BM101" s="217" t="s">
        <v>1733</v>
      </c>
    </row>
    <row r="102" s="2" customFormat="1">
      <c r="A102" s="40"/>
      <c r="B102" s="41"/>
      <c r="C102" s="42"/>
      <c r="D102" s="226" t="s">
        <v>571</v>
      </c>
      <c r="E102" s="42"/>
      <c r="F102" s="273" t="s">
        <v>1469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571</v>
      </c>
      <c r="AU102" s="19" t="s">
        <v>82</v>
      </c>
    </row>
    <row r="103" s="13" customFormat="1">
      <c r="A103" s="13"/>
      <c r="B103" s="224"/>
      <c r="C103" s="225"/>
      <c r="D103" s="226" t="s">
        <v>200</v>
      </c>
      <c r="E103" s="227" t="s">
        <v>19</v>
      </c>
      <c r="F103" s="228" t="s">
        <v>1461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200</v>
      </c>
      <c r="AU103" s="234" t="s">
        <v>82</v>
      </c>
      <c r="AV103" s="13" t="s">
        <v>80</v>
      </c>
      <c r="AW103" s="13" t="s">
        <v>33</v>
      </c>
      <c r="AX103" s="13" t="s">
        <v>72</v>
      </c>
      <c r="AY103" s="234" t="s">
        <v>188</v>
      </c>
    </row>
    <row r="104" s="14" customFormat="1">
      <c r="A104" s="14"/>
      <c r="B104" s="235"/>
      <c r="C104" s="236"/>
      <c r="D104" s="226" t="s">
        <v>200</v>
      </c>
      <c r="E104" s="237" t="s">
        <v>19</v>
      </c>
      <c r="F104" s="238" t="s">
        <v>110</v>
      </c>
      <c r="G104" s="236"/>
      <c r="H104" s="239">
        <v>11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200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188</v>
      </c>
    </row>
    <row r="105" s="15" customFormat="1">
      <c r="A105" s="15"/>
      <c r="B105" s="246"/>
      <c r="C105" s="247"/>
      <c r="D105" s="226" t="s">
        <v>200</v>
      </c>
      <c r="E105" s="248" t="s">
        <v>19</v>
      </c>
      <c r="F105" s="249" t="s">
        <v>206</v>
      </c>
      <c r="G105" s="247"/>
      <c r="H105" s="250">
        <v>11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200</v>
      </c>
      <c r="AU105" s="256" t="s">
        <v>82</v>
      </c>
      <c r="AV105" s="15" t="s">
        <v>196</v>
      </c>
      <c r="AW105" s="15" t="s">
        <v>33</v>
      </c>
      <c r="AX105" s="15" t="s">
        <v>80</v>
      </c>
      <c r="AY105" s="256" t="s">
        <v>188</v>
      </c>
    </row>
    <row r="106" s="2" customFormat="1" ht="24.15" customHeight="1">
      <c r="A106" s="40"/>
      <c r="B106" s="41"/>
      <c r="C106" s="206" t="s">
        <v>196</v>
      </c>
      <c r="D106" s="206" t="s">
        <v>191</v>
      </c>
      <c r="E106" s="207" t="s">
        <v>1470</v>
      </c>
      <c r="F106" s="208" t="s">
        <v>1471</v>
      </c>
      <c r="G106" s="209" t="s">
        <v>357</v>
      </c>
      <c r="H106" s="210">
        <v>65</v>
      </c>
      <c r="I106" s="211"/>
      <c r="J106" s="212">
        <f>ROUND(I106*H106,2)</f>
        <v>0</v>
      </c>
      <c r="K106" s="208" t="s">
        <v>195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196</v>
      </c>
      <c r="AT106" s="217" t="s">
        <v>191</v>
      </c>
      <c r="AU106" s="217" t="s">
        <v>82</v>
      </c>
      <c r="AY106" s="19" t="s">
        <v>188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196</v>
      </c>
      <c r="BM106" s="217" t="s">
        <v>1734</v>
      </c>
    </row>
    <row r="107" s="2" customFormat="1">
      <c r="A107" s="40"/>
      <c r="B107" s="41"/>
      <c r="C107" s="42"/>
      <c r="D107" s="219" t="s">
        <v>198</v>
      </c>
      <c r="E107" s="42"/>
      <c r="F107" s="220" t="s">
        <v>1473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198</v>
      </c>
      <c r="AU107" s="19" t="s">
        <v>82</v>
      </c>
    </row>
    <row r="108" s="13" customFormat="1">
      <c r="A108" s="13"/>
      <c r="B108" s="224"/>
      <c r="C108" s="225"/>
      <c r="D108" s="226" t="s">
        <v>200</v>
      </c>
      <c r="E108" s="227" t="s">
        <v>19</v>
      </c>
      <c r="F108" s="228" t="s">
        <v>1461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200</v>
      </c>
      <c r="AU108" s="234" t="s">
        <v>82</v>
      </c>
      <c r="AV108" s="13" t="s">
        <v>80</v>
      </c>
      <c r="AW108" s="13" t="s">
        <v>33</v>
      </c>
      <c r="AX108" s="13" t="s">
        <v>72</v>
      </c>
      <c r="AY108" s="234" t="s">
        <v>188</v>
      </c>
    </row>
    <row r="109" s="14" customFormat="1">
      <c r="A109" s="14"/>
      <c r="B109" s="235"/>
      <c r="C109" s="236"/>
      <c r="D109" s="226" t="s">
        <v>200</v>
      </c>
      <c r="E109" s="237" t="s">
        <v>19</v>
      </c>
      <c r="F109" s="238" t="s">
        <v>1694</v>
      </c>
      <c r="G109" s="236"/>
      <c r="H109" s="239">
        <v>65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200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188</v>
      </c>
    </row>
    <row r="110" s="15" customFormat="1">
      <c r="A110" s="15"/>
      <c r="B110" s="246"/>
      <c r="C110" s="247"/>
      <c r="D110" s="226" t="s">
        <v>200</v>
      </c>
      <c r="E110" s="248" t="s">
        <v>19</v>
      </c>
      <c r="F110" s="249" t="s">
        <v>206</v>
      </c>
      <c r="G110" s="247"/>
      <c r="H110" s="250">
        <v>65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200</v>
      </c>
      <c r="AU110" s="256" t="s">
        <v>82</v>
      </c>
      <c r="AV110" s="15" t="s">
        <v>196</v>
      </c>
      <c r="AW110" s="15" t="s">
        <v>33</v>
      </c>
      <c r="AX110" s="15" t="s">
        <v>80</v>
      </c>
      <c r="AY110" s="256" t="s">
        <v>188</v>
      </c>
    </row>
    <row r="111" s="2" customFormat="1" ht="16.5" customHeight="1">
      <c r="A111" s="40"/>
      <c r="B111" s="41"/>
      <c r="C111" s="257" t="s">
        <v>231</v>
      </c>
      <c r="D111" s="257" t="s">
        <v>300</v>
      </c>
      <c r="E111" s="258" t="s">
        <v>1475</v>
      </c>
      <c r="F111" s="259" t="s">
        <v>1476</v>
      </c>
      <c r="G111" s="260" t="s">
        <v>357</v>
      </c>
      <c r="H111" s="261">
        <v>65</v>
      </c>
      <c r="I111" s="262"/>
      <c r="J111" s="263">
        <f>ROUND(I111*H111,2)</f>
        <v>0</v>
      </c>
      <c r="K111" s="259" t="s">
        <v>19</v>
      </c>
      <c r="L111" s="264"/>
      <c r="M111" s="265" t="s">
        <v>19</v>
      </c>
      <c r="N111" s="266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250</v>
      </c>
      <c r="AT111" s="217" t="s">
        <v>300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1735</v>
      </c>
    </row>
    <row r="112" s="2" customFormat="1">
      <c r="A112" s="40"/>
      <c r="B112" s="41"/>
      <c r="C112" s="42"/>
      <c r="D112" s="226" t="s">
        <v>571</v>
      </c>
      <c r="E112" s="42"/>
      <c r="F112" s="273" t="s">
        <v>1469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571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1461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1694</v>
      </c>
      <c r="G114" s="236"/>
      <c r="H114" s="239">
        <v>65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5" customFormat="1">
      <c r="A115" s="15"/>
      <c r="B115" s="246"/>
      <c r="C115" s="247"/>
      <c r="D115" s="226" t="s">
        <v>200</v>
      </c>
      <c r="E115" s="248" t="s">
        <v>19</v>
      </c>
      <c r="F115" s="249" t="s">
        <v>206</v>
      </c>
      <c r="G115" s="247"/>
      <c r="H115" s="250">
        <v>65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200</v>
      </c>
      <c r="AU115" s="256" t="s">
        <v>82</v>
      </c>
      <c r="AV115" s="15" t="s">
        <v>196</v>
      </c>
      <c r="AW115" s="15" t="s">
        <v>33</v>
      </c>
      <c r="AX115" s="15" t="s">
        <v>80</v>
      </c>
      <c r="AY115" s="256" t="s">
        <v>188</v>
      </c>
    </row>
    <row r="116" s="2" customFormat="1" ht="24.15" customHeight="1">
      <c r="A116" s="40"/>
      <c r="B116" s="41"/>
      <c r="C116" s="206" t="s">
        <v>189</v>
      </c>
      <c r="D116" s="206" t="s">
        <v>191</v>
      </c>
      <c r="E116" s="207" t="s">
        <v>1478</v>
      </c>
      <c r="F116" s="208" t="s">
        <v>1479</v>
      </c>
      <c r="G116" s="209" t="s">
        <v>357</v>
      </c>
      <c r="H116" s="210">
        <v>106</v>
      </c>
      <c r="I116" s="211"/>
      <c r="J116" s="212">
        <f>ROUND(I116*H116,2)</f>
        <v>0</v>
      </c>
      <c r="K116" s="208" t="s">
        <v>195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196</v>
      </c>
      <c r="AT116" s="217" t="s">
        <v>191</v>
      </c>
      <c r="AU116" s="217" t="s">
        <v>82</v>
      </c>
      <c r="AY116" s="19" t="s">
        <v>188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196</v>
      </c>
      <c r="BM116" s="217" t="s">
        <v>1736</v>
      </c>
    </row>
    <row r="117" s="2" customFormat="1">
      <c r="A117" s="40"/>
      <c r="B117" s="41"/>
      <c r="C117" s="42"/>
      <c r="D117" s="219" t="s">
        <v>198</v>
      </c>
      <c r="E117" s="42"/>
      <c r="F117" s="220" t="s">
        <v>1481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198</v>
      </c>
      <c r="AU117" s="19" t="s">
        <v>82</v>
      </c>
    </row>
    <row r="118" s="13" customFormat="1">
      <c r="A118" s="13"/>
      <c r="B118" s="224"/>
      <c r="C118" s="225"/>
      <c r="D118" s="226" t="s">
        <v>200</v>
      </c>
      <c r="E118" s="227" t="s">
        <v>19</v>
      </c>
      <c r="F118" s="228" t="s">
        <v>1461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200</v>
      </c>
      <c r="AU118" s="234" t="s">
        <v>82</v>
      </c>
      <c r="AV118" s="13" t="s">
        <v>80</v>
      </c>
      <c r="AW118" s="13" t="s">
        <v>33</v>
      </c>
      <c r="AX118" s="13" t="s">
        <v>72</v>
      </c>
      <c r="AY118" s="234" t="s">
        <v>188</v>
      </c>
    </row>
    <row r="119" s="14" customFormat="1">
      <c r="A119" s="14"/>
      <c r="B119" s="235"/>
      <c r="C119" s="236"/>
      <c r="D119" s="226" t="s">
        <v>200</v>
      </c>
      <c r="E119" s="237" t="s">
        <v>19</v>
      </c>
      <c r="F119" s="238" t="s">
        <v>1737</v>
      </c>
      <c r="G119" s="236"/>
      <c r="H119" s="239">
        <v>106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200</v>
      </c>
      <c r="AU119" s="245" t="s">
        <v>82</v>
      </c>
      <c r="AV119" s="14" t="s">
        <v>82</v>
      </c>
      <c r="AW119" s="14" t="s">
        <v>33</v>
      </c>
      <c r="AX119" s="14" t="s">
        <v>72</v>
      </c>
      <c r="AY119" s="245" t="s">
        <v>188</v>
      </c>
    </row>
    <row r="120" s="15" customFormat="1">
      <c r="A120" s="15"/>
      <c r="B120" s="246"/>
      <c r="C120" s="247"/>
      <c r="D120" s="226" t="s">
        <v>200</v>
      </c>
      <c r="E120" s="248" t="s">
        <v>19</v>
      </c>
      <c r="F120" s="249" t="s">
        <v>206</v>
      </c>
      <c r="G120" s="247"/>
      <c r="H120" s="250">
        <v>106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200</v>
      </c>
      <c r="AU120" s="256" t="s">
        <v>82</v>
      </c>
      <c r="AV120" s="15" t="s">
        <v>196</v>
      </c>
      <c r="AW120" s="15" t="s">
        <v>33</v>
      </c>
      <c r="AX120" s="15" t="s">
        <v>80</v>
      </c>
      <c r="AY120" s="256" t="s">
        <v>188</v>
      </c>
    </row>
    <row r="121" s="2" customFormat="1" ht="16.5" customHeight="1">
      <c r="A121" s="40"/>
      <c r="B121" s="41"/>
      <c r="C121" s="257" t="s">
        <v>241</v>
      </c>
      <c r="D121" s="257" t="s">
        <v>300</v>
      </c>
      <c r="E121" s="258" t="s">
        <v>1483</v>
      </c>
      <c r="F121" s="259" t="s">
        <v>1484</v>
      </c>
      <c r="G121" s="260" t="s">
        <v>357</v>
      </c>
      <c r="H121" s="261">
        <v>106</v>
      </c>
      <c r="I121" s="262"/>
      <c r="J121" s="263">
        <f>ROUND(I121*H121,2)</f>
        <v>0</v>
      </c>
      <c r="K121" s="259" t="s">
        <v>19</v>
      </c>
      <c r="L121" s="264"/>
      <c r="M121" s="265" t="s">
        <v>19</v>
      </c>
      <c r="N121" s="266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250</v>
      </c>
      <c r="AT121" s="217" t="s">
        <v>300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1738</v>
      </c>
    </row>
    <row r="122" s="2" customFormat="1">
      <c r="A122" s="40"/>
      <c r="B122" s="41"/>
      <c r="C122" s="42"/>
      <c r="D122" s="226" t="s">
        <v>571</v>
      </c>
      <c r="E122" s="42"/>
      <c r="F122" s="273" t="s">
        <v>1469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571</v>
      </c>
      <c r="AU122" s="19" t="s">
        <v>82</v>
      </c>
    </row>
    <row r="123" s="13" customFormat="1">
      <c r="A123" s="13"/>
      <c r="B123" s="224"/>
      <c r="C123" s="225"/>
      <c r="D123" s="226" t="s">
        <v>200</v>
      </c>
      <c r="E123" s="227" t="s">
        <v>19</v>
      </c>
      <c r="F123" s="228" t="s">
        <v>1461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200</v>
      </c>
      <c r="AU123" s="234" t="s">
        <v>82</v>
      </c>
      <c r="AV123" s="13" t="s">
        <v>80</v>
      </c>
      <c r="AW123" s="13" t="s">
        <v>33</v>
      </c>
      <c r="AX123" s="13" t="s">
        <v>72</v>
      </c>
      <c r="AY123" s="234" t="s">
        <v>188</v>
      </c>
    </row>
    <row r="124" s="14" customFormat="1">
      <c r="A124" s="14"/>
      <c r="B124" s="235"/>
      <c r="C124" s="236"/>
      <c r="D124" s="226" t="s">
        <v>200</v>
      </c>
      <c r="E124" s="237" t="s">
        <v>19</v>
      </c>
      <c r="F124" s="238" t="s">
        <v>1737</v>
      </c>
      <c r="G124" s="236"/>
      <c r="H124" s="239">
        <v>106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200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188</v>
      </c>
    </row>
    <row r="125" s="15" customFormat="1">
      <c r="A125" s="15"/>
      <c r="B125" s="246"/>
      <c r="C125" s="247"/>
      <c r="D125" s="226" t="s">
        <v>200</v>
      </c>
      <c r="E125" s="248" t="s">
        <v>19</v>
      </c>
      <c r="F125" s="249" t="s">
        <v>206</v>
      </c>
      <c r="G125" s="247"/>
      <c r="H125" s="250">
        <v>106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200</v>
      </c>
      <c r="AU125" s="256" t="s">
        <v>82</v>
      </c>
      <c r="AV125" s="15" t="s">
        <v>196</v>
      </c>
      <c r="AW125" s="15" t="s">
        <v>33</v>
      </c>
      <c r="AX125" s="15" t="s">
        <v>80</v>
      </c>
      <c r="AY125" s="256" t="s">
        <v>188</v>
      </c>
    </row>
    <row r="126" s="2" customFormat="1" ht="21.75" customHeight="1">
      <c r="A126" s="40"/>
      <c r="B126" s="41"/>
      <c r="C126" s="206" t="s">
        <v>250</v>
      </c>
      <c r="D126" s="206" t="s">
        <v>191</v>
      </c>
      <c r="E126" s="207" t="s">
        <v>1486</v>
      </c>
      <c r="F126" s="208" t="s">
        <v>1487</v>
      </c>
      <c r="G126" s="209" t="s">
        <v>296</v>
      </c>
      <c r="H126" s="210">
        <v>12</v>
      </c>
      <c r="I126" s="211"/>
      <c r="J126" s="212">
        <f>ROUND(I126*H126,2)</f>
        <v>0</v>
      </c>
      <c r="K126" s="208" t="s">
        <v>195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196</v>
      </c>
      <c r="AT126" s="217" t="s">
        <v>191</v>
      </c>
      <c r="AU126" s="217" t="s">
        <v>82</v>
      </c>
      <c r="AY126" s="19" t="s">
        <v>188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196</v>
      </c>
      <c r="BM126" s="217" t="s">
        <v>1739</v>
      </c>
    </row>
    <row r="127" s="2" customFormat="1">
      <c r="A127" s="40"/>
      <c r="B127" s="41"/>
      <c r="C127" s="42"/>
      <c r="D127" s="219" t="s">
        <v>198</v>
      </c>
      <c r="E127" s="42"/>
      <c r="F127" s="220" t="s">
        <v>1489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198</v>
      </c>
      <c r="AU127" s="19" t="s">
        <v>82</v>
      </c>
    </row>
    <row r="128" s="13" customFormat="1">
      <c r="A128" s="13"/>
      <c r="B128" s="224"/>
      <c r="C128" s="225"/>
      <c r="D128" s="226" t="s">
        <v>200</v>
      </c>
      <c r="E128" s="227" t="s">
        <v>19</v>
      </c>
      <c r="F128" s="228" t="s">
        <v>1461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200</v>
      </c>
      <c r="AU128" s="234" t="s">
        <v>82</v>
      </c>
      <c r="AV128" s="13" t="s">
        <v>80</v>
      </c>
      <c r="AW128" s="13" t="s">
        <v>33</v>
      </c>
      <c r="AX128" s="13" t="s">
        <v>72</v>
      </c>
      <c r="AY128" s="234" t="s">
        <v>188</v>
      </c>
    </row>
    <row r="129" s="14" customFormat="1">
      <c r="A129" s="14"/>
      <c r="B129" s="235"/>
      <c r="C129" s="236"/>
      <c r="D129" s="226" t="s">
        <v>200</v>
      </c>
      <c r="E129" s="237" t="s">
        <v>19</v>
      </c>
      <c r="F129" s="238" t="s">
        <v>113</v>
      </c>
      <c r="G129" s="236"/>
      <c r="H129" s="239">
        <v>12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200</v>
      </c>
      <c r="AU129" s="245" t="s">
        <v>82</v>
      </c>
      <c r="AV129" s="14" t="s">
        <v>82</v>
      </c>
      <c r="AW129" s="14" t="s">
        <v>33</v>
      </c>
      <c r="AX129" s="14" t="s">
        <v>72</v>
      </c>
      <c r="AY129" s="245" t="s">
        <v>188</v>
      </c>
    </row>
    <row r="130" s="15" customFormat="1">
      <c r="A130" s="15"/>
      <c r="B130" s="246"/>
      <c r="C130" s="247"/>
      <c r="D130" s="226" t="s">
        <v>200</v>
      </c>
      <c r="E130" s="248" t="s">
        <v>19</v>
      </c>
      <c r="F130" s="249" t="s">
        <v>206</v>
      </c>
      <c r="G130" s="247"/>
      <c r="H130" s="250">
        <v>12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200</v>
      </c>
      <c r="AU130" s="256" t="s">
        <v>82</v>
      </c>
      <c r="AV130" s="15" t="s">
        <v>196</v>
      </c>
      <c r="AW130" s="15" t="s">
        <v>33</v>
      </c>
      <c r="AX130" s="15" t="s">
        <v>80</v>
      </c>
      <c r="AY130" s="256" t="s">
        <v>188</v>
      </c>
    </row>
    <row r="131" s="2" customFormat="1" ht="24.15" customHeight="1">
      <c r="A131" s="40"/>
      <c r="B131" s="41"/>
      <c r="C131" s="206" t="s">
        <v>229</v>
      </c>
      <c r="D131" s="206" t="s">
        <v>191</v>
      </c>
      <c r="E131" s="207" t="s">
        <v>1490</v>
      </c>
      <c r="F131" s="208" t="s">
        <v>1491</v>
      </c>
      <c r="G131" s="209" t="s">
        <v>296</v>
      </c>
      <c r="H131" s="210">
        <v>11</v>
      </c>
      <c r="I131" s="211"/>
      <c r="J131" s="212">
        <f>ROUND(I131*H131,2)</f>
        <v>0</v>
      </c>
      <c r="K131" s="208" t="s">
        <v>195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1740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1493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3" customFormat="1">
      <c r="A133" s="13"/>
      <c r="B133" s="224"/>
      <c r="C133" s="225"/>
      <c r="D133" s="226" t="s">
        <v>200</v>
      </c>
      <c r="E133" s="227" t="s">
        <v>19</v>
      </c>
      <c r="F133" s="228" t="s">
        <v>1461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200</v>
      </c>
      <c r="AU133" s="234" t="s">
        <v>82</v>
      </c>
      <c r="AV133" s="13" t="s">
        <v>80</v>
      </c>
      <c r="AW133" s="13" t="s">
        <v>33</v>
      </c>
      <c r="AX133" s="13" t="s">
        <v>72</v>
      </c>
      <c r="AY133" s="234" t="s">
        <v>188</v>
      </c>
    </row>
    <row r="134" s="14" customFormat="1">
      <c r="A134" s="14"/>
      <c r="B134" s="235"/>
      <c r="C134" s="236"/>
      <c r="D134" s="226" t="s">
        <v>200</v>
      </c>
      <c r="E134" s="237" t="s">
        <v>19</v>
      </c>
      <c r="F134" s="238" t="s">
        <v>1494</v>
      </c>
      <c r="G134" s="236"/>
      <c r="H134" s="239">
        <v>11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200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188</v>
      </c>
    </row>
    <row r="135" s="15" customFormat="1">
      <c r="A135" s="15"/>
      <c r="B135" s="246"/>
      <c r="C135" s="247"/>
      <c r="D135" s="226" t="s">
        <v>200</v>
      </c>
      <c r="E135" s="248" t="s">
        <v>19</v>
      </c>
      <c r="F135" s="249" t="s">
        <v>206</v>
      </c>
      <c r="G135" s="247"/>
      <c r="H135" s="250">
        <v>11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200</v>
      </c>
      <c r="AU135" s="256" t="s">
        <v>82</v>
      </c>
      <c r="AV135" s="15" t="s">
        <v>196</v>
      </c>
      <c r="AW135" s="15" t="s">
        <v>33</v>
      </c>
      <c r="AX135" s="15" t="s">
        <v>80</v>
      </c>
      <c r="AY135" s="256" t="s">
        <v>188</v>
      </c>
    </row>
    <row r="136" s="2" customFormat="1" ht="24.15" customHeight="1">
      <c r="A136" s="40"/>
      <c r="B136" s="41"/>
      <c r="C136" s="257" t="s">
        <v>107</v>
      </c>
      <c r="D136" s="257" t="s">
        <v>300</v>
      </c>
      <c r="E136" s="258" t="s">
        <v>1495</v>
      </c>
      <c r="F136" s="259" t="s">
        <v>1496</v>
      </c>
      <c r="G136" s="260" t="s">
        <v>296</v>
      </c>
      <c r="H136" s="261">
        <v>2</v>
      </c>
      <c r="I136" s="262"/>
      <c r="J136" s="263">
        <f>ROUND(I136*H136,2)</f>
        <v>0</v>
      </c>
      <c r="K136" s="259" t="s">
        <v>19</v>
      </c>
      <c r="L136" s="264"/>
      <c r="M136" s="265" t="s">
        <v>19</v>
      </c>
      <c r="N136" s="266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250</v>
      </c>
      <c r="AT136" s="217" t="s">
        <v>300</v>
      </c>
      <c r="AU136" s="217" t="s">
        <v>82</v>
      </c>
      <c r="AY136" s="19" t="s">
        <v>188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196</v>
      </c>
      <c r="BM136" s="217" t="s">
        <v>1741</v>
      </c>
    </row>
    <row r="137" s="2" customFormat="1">
      <c r="A137" s="40"/>
      <c r="B137" s="41"/>
      <c r="C137" s="42"/>
      <c r="D137" s="226" t="s">
        <v>571</v>
      </c>
      <c r="E137" s="42"/>
      <c r="F137" s="273" t="s">
        <v>1498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571</v>
      </c>
      <c r="AU137" s="19" t="s">
        <v>82</v>
      </c>
    </row>
    <row r="138" s="13" customFormat="1">
      <c r="A138" s="13"/>
      <c r="B138" s="224"/>
      <c r="C138" s="225"/>
      <c r="D138" s="226" t="s">
        <v>200</v>
      </c>
      <c r="E138" s="227" t="s">
        <v>19</v>
      </c>
      <c r="F138" s="228" t="s">
        <v>1461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200</v>
      </c>
      <c r="AU138" s="234" t="s">
        <v>82</v>
      </c>
      <c r="AV138" s="13" t="s">
        <v>80</v>
      </c>
      <c r="AW138" s="13" t="s">
        <v>33</v>
      </c>
      <c r="AX138" s="13" t="s">
        <v>72</v>
      </c>
      <c r="AY138" s="234" t="s">
        <v>188</v>
      </c>
    </row>
    <row r="139" s="14" customFormat="1">
      <c r="A139" s="14"/>
      <c r="B139" s="235"/>
      <c r="C139" s="236"/>
      <c r="D139" s="226" t="s">
        <v>200</v>
      </c>
      <c r="E139" s="237" t="s">
        <v>19</v>
      </c>
      <c r="F139" s="238" t="s">
        <v>82</v>
      </c>
      <c r="G139" s="236"/>
      <c r="H139" s="239">
        <v>2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200</v>
      </c>
      <c r="AU139" s="245" t="s">
        <v>82</v>
      </c>
      <c r="AV139" s="14" t="s">
        <v>82</v>
      </c>
      <c r="AW139" s="14" t="s">
        <v>33</v>
      </c>
      <c r="AX139" s="14" t="s">
        <v>72</v>
      </c>
      <c r="AY139" s="245" t="s">
        <v>188</v>
      </c>
    </row>
    <row r="140" s="15" customFormat="1">
      <c r="A140" s="15"/>
      <c r="B140" s="246"/>
      <c r="C140" s="247"/>
      <c r="D140" s="226" t="s">
        <v>200</v>
      </c>
      <c r="E140" s="248" t="s">
        <v>19</v>
      </c>
      <c r="F140" s="249" t="s">
        <v>206</v>
      </c>
      <c r="G140" s="247"/>
      <c r="H140" s="250">
        <v>2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200</v>
      </c>
      <c r="AU140" s="256" t="s">
        <v>82</v>
      </c>
      <c r="AV140" s="15" t="s">
        <v>196</v>
      </c>
      <c r="AW140" s="15" t="s">
        <v>33</v>
      </c>
      <c r="AX140" s="15" t="s">
        <v>80</v>
      </c>
      <c r="AY140" s="256" t="s">
        <v>188</v>
      </c>
    </row>
    <row r="141" s="2" customFormat="1" ht="24.15" customHeight="1">
      <c r="A141" s="40"/>
      <c r="B141" s="41"/>
      <c r="C141" s="257" t="s">
        <v>110</v>
      </c>
      <c r="D141" s="257" t="s">
        <v>300</v>
      </c>
      <c r="E141" s="258" t="s">
        <v>1499</v>
      </c>
      <c r="F141" s="259" t="s">
        <v>1500</v>
      </c>
      <c r="G141" s="260" t="s">
        <v>296</v>
      </c>
      <c r="H141" s="261">
        <v>9</v>
      </c>
      <c r="I141" s="262"/>
      <c r="J141" s="263">
        <f>ROUND(I141*H141,2)</f>
        <v>0</v>
      </c>
      <c r="K141" s="259" t="s">
        <v>19</v>
      </c>
      <c r="L141" s="264"/>
      <c r="M141" s="265" t="s">
        <v>19</v>
      </c>
      <c r="N141" s="266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250</v>
      </c>
      <c r="AT141" s="217" t="s">
        <v>300</v>
      </c>
      <c r="AU141" s="217" t="s">
        <v>82</v>
      </c>
      <c r="AY141" s="19" t="s">
        <v>188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196</v>
      </c>
      <c r="BM141" s="217" t="s">
        <v>1742</v>
      </c>
    </row>
    <row r="142" s="2" customFormat="1">
      <c r="A142" s="40"/>
      <c r="B142" s="41"/>
      <c r="C142" s="42"/>
      <c r="D142" s="226" t="s">
        <v>571</v>
      </c>
      <c r="E142" s="42"/>
      <c r="F142" s="273" t="s">
        <v>1498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571</v>
      </c>
      <c r="AU142" s="19" t="s">
        <v>82</v>
      </c>
    </row>
    <row r="143" s="13" customFormat="1">
      <c r="A143" s="13"/>
      <c r="B143" s="224"/>
      <c r="C143" s="225"/>
      <c r="D143" s="226" t="s">
        <v>200</v>
      </c>
      <c r="E143" s="227" t="s">
        <v>19</v>
      </c>
      <c r="F143" s="228" t="s">
        <v>1461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200</v>
      </c>
      <c r="AU143" s="234" t="s">
        <v>82</v>
      </c>
      <c r="AV143" s="13" t="s">
        <v>80</v>
      </c>
      <c r="AW143" s="13" t="s">
        <v>33</v>
      </c>
      <c r="AX143" s="13" t="s">
        <v>72</v>
      </c>
      <c r="AY143" s="234" t="s">
        <v>188</v>
      </c>
    </row>
    <row r="144" s="14" customFormat="1">
      <c r="A144" s="14"/>
      <c r="B144" s="235"/>
      <c r="C144" s="236"/>
      <c r="D144" s="226" t="s">
        <v>200</v>
      </c>
      <c r="E144" s="237" t="s">
        <v>19</v>
      </c>
      <c r="F144" s="238" t="s">
        <v>229</v>
      </c>
      <c r="G144" s="236"/>
      <c r="H144" s="239">
        <v>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200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188</v>
      </c>
    </row>
    <row r="145" s="15" customFormat="1">
      <c r="A145" s="15"/>
      <c r="B145" s="246"/>
      <c r="C145" s="247"/>
      <c r="D145" s="226" t="s">
        <v>200</v>
      </c>
      <c r="E145" s="248" t="s">
        <v>19</v>
      </c>
      <c r="F145" s="249" t="s">
        <v>206</v>
      </c>
      <c r="G145" s="247"/>
      <c r="H145" s="250">
        <v>9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200</v>
      </c>
      <c r="AU145" s="256" t="s">
        <v>82</v>
      </c>
      <c r="AV145" s="15" t="s">
        <v>196</v>
      </c>
      <c r="AW145" s="15" t="s">
        <v>33</v>
      </c>
      <c r="AX145" s="15" t="s">
        <v>80</v>
      </c>
      <c r="AY145" s="256" t="s">
        <v>188</v>
      </c>
    </row>
    <row r="146" s="2" customFormat="1" ht="16.5" customHeight="1">
      <c r="A146" s="40"/>
      <c r="B146" s="41"/>
      <c r="C146" s="257" t="s">
        <v>113</v>
      </c>
      <c r="D146" s="257" t="s">
        <v>300</v>
      </c>
      <c r="E146" s="258" t="s">
        <v>1502</v>
      </c>
      <c r="F146" s="259" t="s">
        <v>1503</v>
      </c>
      <c r="G146" s="260" t="s">
        <v>296</v>
      </c>
      <c r="H146" s="261">
        <v>4</v>
      </c>
      <c r="I146" s="262"/>
      <c r="J146" s="263">
        <f>ROUND(I146*H146,2)</f>
        <v>0</v>
      </c>
      <c r="K146" s="259" t="s">
        <v>19</v>
      </c>
      <c r="L146" s="264"/>
      <c r="M146" s="265" t="s">
        <v>19</v>
      </c>
      <c r="N146" s="266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250</v>
      </c>
      <c r="AT146" s="217" t="s">
        <v>300</v>
      </c>
      <c r="AU146" s="217" t="s">
        <v>82</v>
      </c>
      <c r="AY146" s="19" t="s">
        <v>188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196</v>
      </c>
      <c r="BM146" s="217" t="s">
        <v>1743</v>
      </c>
    </row>
    <row r="147" s="2" customFormat="1">
      <c r="A147" s="40"/>
      <c r="B147" s="41"/>
      <c r="C147" s="42"/>
      <c r="D147" s="226" t="s">
        <v>571</v>
      </c>
      <c r="E147" s="42"/>
      <c r="F147" s="273" t="s">
        <v>1498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571</v>
      </c>
      <c r="AU147" s="19" t="s">
        <v>82</v>
      </c>
    </row>
    <row r="148" s="13" customFormat="1">
      <c r="A148" s="13"/>
      <c r="B148" s="224"/>
      <c r="C148" s="225"/>
      <c r="D148" s="226" t="s">
        <v>200</v>
      </c>
      <c r="E148" s="227" t="s">
        <v>19</v>
      </c>
      <c r="F148" s="228" t="s">
        <v>1461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200</v>
      </c>
      <c r="AU148" s="234" t="s">
        <v>82</v>
      </c>
      <c r="AV148" s="13" t="s">
        <v>80</v>
      </c>
      <c r="AW148" s="13" t="s">
        <v>33</v>
      </c>
      <c r="AX148" s="13" t="s">
        <v>72</v>
      </c>
      <c r="AY148" s="234" t="s">
        <v>188</v>
      </c>
    </row>
    <row r="149" s="14" customFormat="1">
      <c r="A149" s="14"/>
      <c r="B149" s="235"/>
      <c r="C149" s="236"/>
      <c r="D149" s="226" t="s">
        <v>200</v>
      </c>
      <c r="E149" s="237" t="s">
        <v>19</v>
      </c>
      <c r="F149" s="238" t="s">
        <v>196</v>
      </c>
      <c r="G149" s="236"/>
      <c r="H149" s="239">
        <v>4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200</v>
      </c>
      <c r="AU149" s="245" t="s">
        <v>82</v>
      </c>
      <c r="AV149" s="14" t="s">
        <v>82</v>
      </c>
      <c r="AW149" s="14" t="s">
        <v>33</v>
      </c>
      <c r="AX149" s="14" t="s">
        <v>72</v>
      </c>
      <c r="AY149" s="245" t="s">
        <v>188</v>
      </c>
    </row>
    <row r="150" s="15" customFormat="1">
      <c r="A150" s="15"/>
      <c r="B150" s="246"/>
      <c r="C150" s="247"/>
      <c r="D150" s="226" t="s">
        <v>200</v>
      </c>
      <c r="E150" s="248" t="s">
        <v>19</v>
      </c>
      <c r="F150" s="249" t="s">
        <v>206</v>
      </c>
      <c r="G150" s="247"/>
      <c r="H150" s="250">
        <v>4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200</v>
      </c>
      <c r="AU150" s="256" t="s">
        <v>82</v>
      </c>
      <c r="AV150" s="15" t="s">
        <v>196</v>
      </c>
      <c r="AW150" s="15" t="s">
        <v>33</v>
      </c>
      <c r="AX150" s="15" t="s">
        <v>80</v>
      </c>
      <c r="AY150" s="256" t="s">
        <v>188</v>
      </c>
    </row>
    <row r="151" s="2" customFormat="1" ht="16.5" customHeight="1">
      <c r="A151" s="40"/>
      <c r="B151" s="41"/>
      <c r="C151" s="257" t="s">
        <v>116</v>
      </c>
      <c r="D151" s="257" t="s">
        <v>300</v>
      </c>
      <c r="E151" s="258" t="s">
        <v>1505</v>
      </c>
      <c r="F151" s="259" t="s">
        <v>1506</v>
      </c>
      <c r="G151" s="260" t="s">
        <v>296</v>
      </c>
      <c r="H151" s="261">
        <v>2</v>
      </c>
      <c r="I151" s="262"/>
      <c r="J151" s="263">
        <f>ROUND(I151*H151,2)</f>
        <v>0</v>
      </c>
      <c r="K151" s="259" t="s">
        <v>19</v>
      </c>
      <c r="L151" s="264"/>
      <c r="M151" s="265" t="s">
        <v>19</v>
      </c>
      <c r="N151" s="266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250</v>
      </c>
      <c r="AT151" s="217" t="s">
        <v>300</v>
      </c>
      <c r="AU151" s="217" t="s">
        <v>82</v>
      </c>
      <c r="AY151" s="19" t="s">
        <v>188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196</v>
      </c>
      <c r="BM151" s="217" t="s">
        <v>1744</v>
      </c>
    </row>
    <row r="152" s="2" customFormat="1">
      <c r="A152" s="40"/>
      <c r="B152" s="41"/>
      <c r="C152" s="42"/>
      <c r="D152" s="226" t="s">
        <v>571</v>
      </c>
      <c r="E152" s="42"/>
      <c r="F152" s="273" t="s">
        <v>1498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571</v>
      </c>
      <c r="AU152" s="19" t="s">
        <v>82</v>
      </c>
    </row>
    <row r="153" s="13" customFormat="1">
      <c r="A153" s="13"/>
      <c r="B153" s="224"/>
      <c r="C153" s="225"/>
      <c r="D153" s="226" t="s">
        <v>200</v>
      </c>
      <c r="E153" s="227" t="s">
        <v>19</v>
      </c>
      <c r="F153" s="228" t="s">
        <v>1461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200</v>
      </c>
      <c r="AU153" s="234" t="s">
        <v>82</v>
      </c>
      <c r="AV153" s="13" t="s">
        <v>80</v>
      </c>
      <c r="AW153" s="13" t="s">
        <v>33</v>
      </c>
      <c r="AX153" s="13" t="s">
        <v>72</v>
      </c>
      <c r="AY153" s="234" t="s">
        <v>188</v>
      </c>
    </row>
    <row r="154" s="14" customFormat="1">
      <c r="A154" s="14"/>
      <c r="B154" s="235"/>
      <c r="C154" s="236"/>
      <c r="D154" s="226" t="s">
        <v>200</v>
      </c>
      <c r="E154" s="237" t="s">
        <v>19</v>
      </c>
      <c r="F154" s="238" t="s">
        <v>82</v>
      </c>
      <c r="G154" s="236"/>
      <c r="H154" s="239">
        <v>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200</v>
      </c>
      <c r="AU154" s="245" t="s">
        <v>82</v>
      </c>
      <c r="AV154" s="14" t="s">
        <v>82</v>
      </c>
      <c r="AW154" s="14" t="s">
        <v>33</v>
      </c>
      <c r="AX154" s="14" t="s">
        <v>72</v>
      </c>
      <c r="AY154" s="245" t="s">
        <v>188</v>
      </c>
    </row>
    <row r="155" s="15" customFormat="1">
      <c r="A155" s="15"/>
      <c r="B155" s="246"/>
      <c r="C155" s="247"/>
      <c r="D155" s="226" t="s">
        <v>200</v>
      </c>
      <c r="E155" s="248" t="s">
        <v>19</v>
      </c>
      <c r="F155" s="249" t="s">
        <v>206</v>
      </c>
      <c r="G155" s="247"/>
      <c r="H155" s="250">
        <v>2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200</v>
      </c>
      <c r="AU155" s="256" t="s">
        <v>82</v>
      </c>
      <c r="AV155" s="15" t="s">
        <v>196</v>
      </c>
      <c r="AW155" s="15" t="s">
        <v>33</v>
      </c>
      <c r="AX155" s="15" t="s">
        <v>80</v>
      </c>
      <c r="AY155" s="256" t="s">
        <v>188</v>
      </c>
    </row>
    <row r="156" s="2" customFormat="1" ht="24.15" customHeight="1">
      <c r="A156" s="40"/>
      <c r="B156" s="41"/>
      <c r="C156" s="206" t="s">
        <v>119</v>
      </c>
      <c r="D156" s="206" t="s">
        <v>191</v>
      </c>
      <c r="E156" s="207" t="s">
        <v>1508</v>
      </c>
      <c r="F156" s="208" t="s">
        <v>1509</v>
      </c>
      <c r="G156" s="209" t="s">
        <v>296</v>
      </c>
      <c r="H156" s="210">
        <v>10</v>
      </c>
      <c r="I156" s="211"/>
      <c r="J156" s="212">
        <f>ROUND(I156*H156,2)</f>
        <v>0</v>
      </c>
      <c r="K156" s="208" t="s">
        <v>195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196</v>
      </c>
      <c r="AT156" s="217" t="s">
        <v>191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196</v>
      </c>
      <c r="BM156" s="217" t="s">
        <v>1745</v>
      </c>
    </row>
    <row r="157" s="2" customFormat="1">
      <c r="A157" s="40"/>
      <c r="B157" s="41"/>
      <c r="C157" s="42"/>
      <c r="D157" s="219" t="s">
        <v>198</v>
      </c>
      <c r="E157" s="42"/>
      <c r="F157" s="220" t="s">
        <v>1511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198</v>
      </c>
      <c r="AU157" s="19" t="s">
        <v>82</v>
      </c>
    </row>
    <row r="158" s="13" customFormat="1">
      <c r="A158" s="13"/>
      <c r="B158" s="224"/>
      <c r="C158" s="225"/>
      <c r="D158" s="226" t="s">
        <v>200</v>
      </c>
      <c r="E158" s="227" t="s">
        <v>19</v>
      </c>
      <c r="F158" s="228" t="s">
        <v>1461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200</v>
      </c>
      <c r="AU158" s="234" t="s">
        <v>82</v>
      </c>
      <c r="AV158" s="13" t="s">
        <v>80</v>
      </c>
      <c r="AW158" s="13" t="s">
        <v>33</v>
      </c>
      <c r="AX158" s="13" t="s">
        <v>72</v>
      </c>
      <c r="AY158" s="234" t="s">
        <v>188</v>
      </c>
    </row>
    <row r="159" s="14" customFormat="1">
      <c r="A159" s="14"/>
      <c r="B159" s="235"/>
      <c r="C159" s="236"/>
      <c r="D159" s="226" t="s">
        <v>200</v>
      </c>
      <c r="E159" s="237" t="s">
        <v>19</v>
      </c>
      <c r="F159" s="238" t="s">
        <v>107</v>
      </c>
      <c r="G159" s="236"/>
      <c r="H159" s="239">
        <v>10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200</v>
      </c>
      <c r="AU159" s="245" t="s">
        <v>82</v>
      </c>
      <c r="AV159" s="14" t="s">
        <v>82</v>
      </c>
      <c r="AW159" s="14" t="s">
        <v>33</v>
      </c>
      <c r="AX159" s="14" t="s">
        <v>72</v>
      </c>
      <c r="AY159" s="245" t="s">
        <v>188</v>
      </c>
    </row>
    <row r="160" s="15" customFormat="1">
      <c r="A160" s="15"/>
      <c r="B160" s="246"/>
      <c r="C160" s="247"/>
      <c r="D160" s="226" t="s">
        <v>200</v>
      </c>
      <c r="E160" s="248" t="s">
        <v>19</v>
      </c>
      <c r="F160" s="249" t="s">
        <v>206</v>
      </c>
      <c r="G160" s="247"/>
      <c r="H160" s="250">
        <v>10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200</v>
      </c>
      <c r="AU160" s="256" t="s">
        <v>82</v>
      </c>
      <c r="AV160" s="15" t="s">
        <v>196</v>
      </c>
      <c r="AW160" s="15" t="s">
        <v>33</v>
      </c>
      <c r="AX160" s="15" t="s">
        <v>80</v>
      </c>
      <c r="AY160" s="256" t="s">
        <v>188</v>
      </c>
    </row>
    <row r="161" s="2" customFormat="1" ht="21.75" customHeight="1">
      <c r="A161" s="40"/>
      <c r="B161" s="41"/>
      <c r="C161" s="257" t="s">
        <v>8</v>
      </c>
      <c r="D161" s="257" t="s">
        <v>300</v>
      </c>
      <c r="E161" s="258" t="s">
        <v>1512</v>
      </c>
      <c r="F161" s="259" t="s">
        <v>1513</v>
      </c>
      <c r="G161" s="260" t="s">
        <v>1514</v>
      </c>
      <c r="H161" s="261">
        <v>10</v>
      </c>
      <c r="I161" s="262"/>
      <c r="J161" s="263">
        <f>ROUND(I161*H161,2)</f>
        <v>0</v>
      </c>
      <c r="K161" s="259" t="s">
        <v>19</v>
      </c>
      <c r="L161" s="264"/>
      <c r="M161" s="265" t="s">
        <v>19</v>
      </c>
      <c r="N161" s="266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250</v>
      </c>
      <c r="AT161" s="217" t="s">
        <v>300</v>
      </c>
      <c r="AU161" s="217" t="s">
        <v>82</v>
      </c>
      <c r="AY161" s="19" t="s">
        <v>188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196</v>
      </c>
      <c r="BM161" s="217" t="s">
        <v>1746</v>
      </c>
    </row>
    <row r="162" s="2" customFormat="1">
      <c r="A162" s="40"/>
      <c r="B162" s="41"/>
      <c r="C162" s="42"/>
      <c r="D162" s="226" t="s">
        <v>571</v>
      </c>
      <c r="E162" s="42"/>
      <c r="F162" s="273" t="s">
        <v>1498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571</v>
      </c>
      <c r="AU162" s="19" t="s">
        <v>82</v>
      </c>
    </row>
    <row r="163" s="13" customFormat="1">
      <c r="A163" s="13"/>
      <c r="B163" s="224"/>
      <c r="C163" s="225"/>
      <c r="D163" s="226" t="s">
        <v>200</v>
      </c>
      <c r="E163" s="227" t="s">
        <v>19</v>
      </c>
      <c r="F163" s="228" t="s">
        <v>1461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200</v>
      </c>
      <c r="AU163" s="234" t="s">
        <v>82</v>
      </c>
      <c r="AV163" s="13" t="s">
        <v>80</v>
      </c>
      <c r="AW163" s="13" t="s">
        <v>33</v>
      </c>
      <c r="AX163" s="13" t="s">
        <v>72</v>
      </c>
      <c r="AY163" s="234" t="s">
        <v>188</v>
      </c>
    </row>
    <row r="164" s="14" customFormat="1">
      <c r="A164" s="14"/>
      <c r="B164" s="235"/>
      <c r="C164" s="236"/>
      <c r="D164" s="226" t="s">
        <v>200</v>
      </c>
      <c r="E164" s="237" t="s">
        <v>19</v>
      </c>
      <c r="F164" s="238" t="s">
        <v>107</v>
      </c>
      <c r="G164" s="236"/>
      <c r="H164" s="239">
        <v>10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200</v>
      </c>
      <c r="AU164" s="245" t="s">
        <v>82</v>
      </c>
      <c r="AV164" s="14" t="s">
        <v>82</v>
      </c>
      <c r="AW164" s="14" t="s">
        <v>33</v>
      </c>
      <c r="AX164" s="14" t="s">
        <v>72</v>
      </c>
      <c r="AY164" s="245" t="s">
        <v>188</v>
      </c>
    </row>
    <row r="165" s="15" customFormat="1">
      <c r="A165" s="15"/>
      <c r="B165" s="246"/>
      <c r="C165" s="247"/>
      <c r="D165" s="226" t="s">
        <v>200</v>
      </c>
      <c r="E165" s="248" t="s">
        <v>19</v>
      </c>
      <c r="F165" s="249" t="s">
        <v>206</v>
      </c>
      <c r="G165" s="247"/>
      <c r="H165" s="250">
        <v>10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200</v>
      </c>
      <c r="AU165" s="256" t="s">
        <v>82</v>
      </c>
      <c r="AV165" s="15" t="s">
        <v>196</v>
      </c>
      <c r="AW165" s="15" t="s">
        <v>33</v>
      </c>
      <c r="AX165" s="15" t="s">
        <v>80</v>
      </c>
      <c r="AY165" s="256" t="s">
        <v>188</v>
      </c>
    </row>
    <row r="166" s="2" customFormat="1" ht="24.15" customHeight="1">
      <c r="A166" s="40"/>
      <c r="B166" s="41"/>
      <c r="C166" s="206" t="s">
        <v>124</v>
      </c>
      <c r="D166" s="206" t="s">
        <v>191</v>
      </c>
      <c r="E166" s="207" t="s">
        <v>1516</v>
      </c>
      <c r="F166" s="208" t="s">
        <v>1517</v>
      </c>
      <c r="G166" s="209" t="s">
        <v>296</v>
      </c>
      <c r="H166" s="210">
        <v>2</v>
      </c>
      <c r="I166" s="211"/>
      <c r="J166" s="212">
        <f>ROUND(I166*H166,2)</f>
        <v>0</v>
      </c>
      <c r="K166" s="208" t="s">
        <v>195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196</v>
      </c>
      <c r="AT166" s="217" t="s">
        <v>191</v>
      </c>
      <c r="AU166" s="217" t="s">
        <v>82</v>
      </c>
      <c r="AY166" s="19" t="s">
        <v>188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196</v>
      </c>
      <c r="BM166" s="217" t="s">
        <v>1747</v>
      </c>
    </row>
    <row r="167" s="2" customFormat="1">
      <c r="A167" s="40"/>
      <c r="B167" s="41"/>
      <c r="C167" s="42"/>
      <c r="D167" s="219" t="s">
        <v>198</v>
      </c>
      <c r="E167" s="42"/>
      <c r="F167" s="220" t="s">
        <v>1519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198</v>
      </c>
      <c r="AU167" s="19" t="s">
        <v>82</v>
      </c>
    </row>
    <row r="168" s="13" customFormat="1">
      <c r="A168" s="13"/>
      <c r="B168" s="224"/>
      <c r="C168" s="225"/>
      <c r="D168" s="226" t="s">
        <v>200</v>
      </c>
      <c r="E168" s="227" t="s">
        <v>19</v>
      </c>
      <c r="F168" s="228" t="s">
        <v>1461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200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188</v>
      </c>
    </row>
    <row r="169" s="14" customFormat="1">
      <c r="A169" s="14"/>
      <c r="B169" s="235"/>
      <c r="C169" s="236"/>
      <c r="D169" s="226" t="s">
        <v>200</v>
      </c>
      <c r="E169" s="237" t="s">
        <v>19</v>
      </c>
      <c r="F169" s="238" t="s">
        <v>82</v>
      </c>
      <c r="G169" s="236"/>
      <c r="H169" s="239">
        <v>2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200</v>
      </c>
      <c r="AU169" s="245" t="s">
        <v>82</v>
      </c>
      <c r="AV169" s="14" t="s">
        <v>82</v>
      </c>
      <c r="AW169" s="14" t="s">
        <v>33</v>
      </c>
      <c r="AX169" s="14" t="s">
        <v>72</v>
      </c>
      <c r="AY169" s="245" t="s">
        <v>188</v>
      </c>
    </row>
    <row r="170" s="15" customFormat="1">
      <c r="A170" s="15"/>
      <c r="B170" s="246"/>
      <c r="C170" s="247"/>
      <c r="D170" s="226" t="s">
        <v>200</v>
      </c>
      <c r="E170" s="248" t="s">
        <v>19</v>
      </c>
      <c r="F170" s="249" t="s">
        <v>206</v>
      </c>
      <c r="G170" s="247"/>
      <c r="H170" s="250">
        <v>2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200</v>
      </c>
      <c r="AU170" s="256" t="s">
        <v>82</v>
      </c>
      <c r="AV170" s="15" t="s">
        <v>196</v>
      </c>
      <c r="AW170" s="15" t="s">
        <v>33</v>
      </c>
      <c r="AX170" s="15" t="s">
        <v>80</v>
      </c>
      <c r="AY170" s="256" t="s">
        <v>188</v>
      </c>
    </row>
    <row r="171" s="2" customFormat="1" ht="24.15" customHeight="1">
      <c r="A171" s="40"/>
      <c r="B171" s="41"/>
      <c r="C171" s="257" t="s">
        <v>127</v>
      </c>
      <c r="D171" s="257" t="s">
        <v>300</v>
      </c>
      <c r="E171" s="258" t="s">
        <v>1520</v>
      </c>
      <c r="F171" s="259" t="s">
        <v>1521</v>
      </c>
      <c r="G171" s="260" t="s">
        <v>1514</v>
      </c>
      <c r="H171" s="261">
        <v>2</v>
      </c>
      <c r="I171" s="262"/>
      <c r="J171" s="263">
        <f>ROUND(I171*H171,2)</f>
        <v>0</v>
      </c>
      <c r="K171" s="259" t="s">
        <v>19</v>
      </c>
      <c r="L171" s="264"/>
      <c r="M171" s="265" t="s">
        <v>19</v>
      </c>
      <c r="N171" s="266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250</v>
      </c>
      <c r="AT171" s="217" t="s">
        <v>300</v>
      </c>
      <c r="AU171" s="217" t="s">
        <v>82</v>
      </c>
      <c r="AY171" s="19" t="s">
        <v>188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196</v>
      </c>
      <c r="BM171" s="217" t="s">
        <v>1748</v>
      </c>
    </row>
    <row r="172" s="2" customFormat="1">
      <c r="A172" s="40"/>
      <c r="B172" s="41"/>
      <c r="C172" s="42"/>
      <c r="D172" s="226" t="s">
        <v>571</v>
      </c>
      <c r="E172" s="42"/>
      <c r="F172" s="273" t="s">
        <v>1498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571</v>
      </c>
      <c r="AU172" s="19" t="s">
        <v>82</v>
      </c>
    </row>
    <row r="173" s="13" customFormat="1">
      <c r="A173" s="13"/>
      <c r="B173" s="224"/>
      <c r="C173" s="225"/>
      <c r="D173" s="226" t="s">
        <v>200</v>
      </c>
      <c r="E173" s="227" t="s">
        <v>19</v>
      </c>
      <c r="F173" s="228" t="s">
        <v>1461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200</v>
      </c>
      <c r="AU173" s="234" t="s">
        <v>82</v>
      </c>
      <c r="AV173" s="13" t="s">
        <v>80</v>
      </c>
      <c r="AW173" s="13" t="s">
        <v>33</v>
      </c>
      <c r="AX173" s="13" t="s">
        <v>72</v>
      </c>
      <c r="AY173" s="234" t="s">
        <v>188</v>
      </c>
    </row>
    <row r="174" s="14" customFormat="1">
      <c r="A174" s="14"/>
      <c r="B174" s="235"/>
      <c r="C174" s="236"/>
      <c r="D174" s="226" t="s">
        <v>200</v>
      </c>
      <c r="E174" s="237" t="s">
        <v>19</v>
      </c>
      <c r="F174" s="238" t="s">
        <v>82</v>
      </c>
      <c r="G174" s="236"/>
      <c r="H174" s="239">
        <v>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200</v>
      </c>
      <c r="AU174" s="245" t="s">
        <v>82</v>
      </c>
      <c r="AV174" s="14" t="s">
        <v>82</v>
      </c>
      <c r="AW174" s="14" t="s">
        <v>33</v>
      </c>
      <c r="AX174" s="14" t="s">
        <v>72</v>
      </c>
      <c r="AY174" s="245" t="s">
        <v>188</v>
      </c>
    </row>
    <row r="175" s="15" customFormat="1">
      <c r="A175" s="15"/>
      <c r="B175" s="246"/>
      <c r="C175" s="247"/>
      <c r="D175" s="226" t="s">
        <v>200</v>
      </c>
      <c r="E175" s="248" t="s">
        <v>19</v>
      </c>
      <c r="F175" s="249" t="s">
        <v>206</v>
      </c>
      <c r="G175" s="247"/>
      <c r="H175" s="250">
        <v>2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200</v>
      </c>
      <c r="AU175" s="256" t="s">
        <v>82</v>
      </c>
      <c r="AV175" s="15" t="s">
        <v>196</v>
      </c>
      <c r="AW175" s="15" t="s">
        <v>33</v>
      </c>
      <c r="AX175" s="15" t="s">
        <v>80</v>
      </c>
      <c r="AY175" s="256" t="s">
        <v>188</v>
      </c>
    </row>
    <row r="176" s="2" customFormat="1" ht="24.15" customHeight="1">
      <c r="A176" s="40"/>
      <c r="B176" s="41"/>
      <c r="C176" s="206" t="s">
        <v>130</v>
      </c>
      <c r="D176" s="206" t="s">
        <v>191</v>
      </c>
      <c r="E176" s="207" t="s">
        <v>1523</v>
      </c>
      <c r="F176" s="208" t="s">
        <v>1524</v>
      </c>
      <c r="G176" s="209" t="s">
        <v>296</v>
      </c>
      <c r="H176" s="210">
        <v>2</v>
      </c>
      <c r="I176" s="211"/>
      <c r="J176" s="212">
        <f>ROUND(I176*H176,2)</f>
        <v>0</v>
      </c>
      <c r="K176" s="208" t="s">
        <v>195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196</v>
      </c>
      <c r="AT176" s="217" t="s">
        <v>191</v>
      </c>
      <c r="AU176" s="217" t="s">
        <v>82</v>
      </c>
      <c r="AY176" s="19" t="s">
        <v>188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196</v>
      </c>
      <c r="BM176" s="217" t="s">
        <v>1749</v>
      </c>
    </row>
    <row r="177" s="2" customFormat="1">
      <c r="A177" s="40"/>
      <c r="B177" s="41"/>
      <c r="C177" s="42"/>
      <c r="D177" s="219" t="s">
        <v>198</v>
      </c>
      <c r="E177" s="42"/>
      <c r="F177" s="220" t="s">
        <v>1526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198</v>
      </c>
      <c r="AU177" s="19" t="s">
        <v>82</v>
      </c>
    </row>
    <row r="178" s="13" customFormat="1">
      <c r="A178" s="13"/>
      <c r="B178" s="224"/>
      <c r="C178" s="225"/>
      <c r="D178" s="226" t="s">
        <v>200</v>
      </c>
      <c r="E178" s="227" t="s">
        <v>19</v>
      </c>
      <c r="F178" s="228" t="s">
        <v>1461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200</v>
      </c>
      <c r="AU178" s="234" t="s">
        <v>82</v>
      </c>
      <c r="AV178" s="13" t="s">
        <v>80</v>
      </c>
      <c r="AW178" s="13" t="s">
        <v>33</v>
      </c>
      <c r="AX178" s="13" t="s">
        <v>72</v>
      </c>
      <c r="AY178" s="234" t="s">
        <v>188</v>
      </c>
    </row>
    <row r="179" s="14" customFormat="1">
      <c r="A179" s="14"/>
      <c r="B179" s="235"/>
      <c r="C179" s="236"/>
      <c r="D179" s="226" t="s">
        <v>200</v>
      </c>
      <c r="E179" s="237" t="s">
        <v>19</v>
      </c>
      <c r="F179" s="238" t="s">
        <v>82</v>
      </c>
      <c r="G179" s="236"/>
      <c r="H179" s="239">
        <v>2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200</v>
      </c>
      <c r="AU179" s="245" t="s">
        <v>82</v>
      </c>
      <c r="AV179" s="14" t="s">
        <v>82</v>
      </c>
      <c r="AW179" s="14" t="s">
        <v>33</v>
      </c>
      <c r="AX179" s="14" t="s">
        <v>72</v>
      </c>
      <c r="AY179" s="245" t="s">
        <v>188</v>
      </c>
    </row>
    <row r="180" s="15" customFormat="1">
      <c r="A180" s="15"/>
      <c r="B180" s="246"/>
      <c r="C180" s="247"/>
      <c r="D180" s="226" t="s">
        <v>200</v>
      </c>
      <c r="E180" s="248" t="s">
        <v>19</v>
      </c>
      <c r="F180" s="249" t="s">
        <v>206</v>
      </c>
      <c r="G180" s="247"/>
      <c r="H180" s="250">
        <v>2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200</v>
      </c>
      <c r="AU180" s="256" t="s">
        <v>82</v>
      </c>
      <c r="AV180" s="15" t="s">
        <v>196</v>
      </c>
      <c r="AW180" s="15" t="s">
        <v>33</v>
      </c>
      <c r="AX180" s="15" t="s">
        <v>80</v>
      </c>
      <c r="AY180" s="256" t="s">
        <v>188</v>
      </c>
    </row>
    <row r="181" s="2" customFormat="1" ht="16.5" customHeight="1">
      <c r="A181" s="40"/>
      <c r="B181" s="41"/>
      <c r="C181" s="257" t="s">
        <v>133</v>
      </c>
      <c r="D181" s="257" t="s">
        <v>300</v>
      </c>
      <c r="E181" s="258" t="s">
        <v>1527</v>
      </c>
      <c r="F181" s="259" t="s">
        <v>1528</v>
      </c>
      <c r="G181" s="260" t="s">
        <v>296</v>
      </c>
      <c r="H181" s="261">
        <v>2</v>
      </c>
      <c r="I181" s="262"/>
      <c r="J181" s="263">
        <f>ROUND(I181*H181,2)</f>
        <v>0</v>
      </c>
      <c r="K181" s="259" t="s">
        <v>19</v>
      </c>
      <c r="L181" s="264"/>
      <c r="M181" s="265" t="s">
        <v>19</v>
      </c>
      <c r="N181" s="266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250</v>
      </c>
      <c r="AT181" s="217" t="s">
        <v>300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196</v>
      </c>
      <c r="BM181" s="217" t="s">
        <v>1750</v>
      </c>
    </row>
    <row r="182" s="2" customFormat="1">
      <c r="A182" s="40"/>
      <c r="B182" s="41"/>
      <c r="C182" s="42"/>
      <c r="D182" s="226" t="s">
        <v>571</v>
      </c>
      <c r="E182" s="42"/>
      <c r="F182" s="273" t="s">
        <v>1498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571</v>
      </c>
      <c r="AU182" s="19" t="s">
        <v>82</v>
      </c>
    </row>
    <row r="183" s="13" customFormat="1">
      <c r="A183" s="13"/>
      <c r="B183" s="224"/>
      <c r="C183" s="225"/>
      <c r="D183" s="226" t="s">
        <v>200</v>
      </c>
      <c r="E183" s="227" t="s">
        <v>19</v>
      </c>
      <c r="F183" s="228" t="s">
        <v>1461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200</v>
      </c>
      <c r="AU183" s="234" t="s">
        <v>82</v>
      </c>
      <c r="AV183" s="13" t="s">
        <v>80</v>
      </c>
      <c r="AW183" s="13" t="s">
        <v>33</v>
      </c>
      <c r="AX183" s="13" t="s">
        <v>72</v>
      </c>
      <c r="AY183" s="234" t="s">
        <v>188</v>
      </c>
    </row>
    <row r="184" s="14" customFormat="1">
      <c r="A184" s="14"/>
      <c r="B184" s="235"/>
      <c r="C184" s="236"/>
      <c r="D184" s="226" t="s">
        <v>200</v>
      </c>
      <c r="E184" s="237" t="s">
        <v>19</v>
      </c>
      <c r="F184" s="238" t="s">
        <v>82</v>
      </c>
      <c r="G184" s="236"/>
      <c r="H184" s="239">
        <v>2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200</v>
      </c>
      <c r="AU184" s="245" t="s">
        <v>82</v>
      </c>
      <c r="AV184" s="14" t="s">
        <v>82</v>
      </c>
      <c r="AW184" s="14" t="s">
        <v>33</v>
      </c>
      <c r="AX184" s="14" t="s">
        <v>72</v>
      </c>
      <c r="AY184" s="245" t="s">
        <v>188</v>
      </c>
    </row>
    <row r="185" s="15" customFormat="1">
      <c r="A185" s="15"/>
      <c r="B185" s="246"/>
      <c r="C185" s="247"/>
      <c r="D185" s="226" t="s">
        <v>200</v>
      </c>
      <c r="E185" s="248" t="s">
        <v>19</v>
      </c>
      <c r="F185" s="249" t="s">
        <v>206</v>
      </c>
      <c r="G185" s="247"/>
      <c r="H185" s="250">
        <v>2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200</v>
      </c>
      <c r="AU185" s="256" t="s">
        <v>82</v>
      </c>
      <c r="AV185" s="15" t="s">
        <v>196</v>
      </c>
      <c r="AW185" s="15" t="s">
        <v>33</v>
      </c>
      <c r="AX185" s="15" t="s">
        <v>80</v>
      </c>
      <c r="AY185" s="256" t="s">
        <v>188</v>
      </c>
    </row>
    <row r="186" s="2" customFormat="1" ht="16.5" customHeight="1">
      <c r="A186" s="40"/>
      <c r="B186" s="41"/>
      <c r="C186" s="257" t="s">
        <v>136</v>
      </c>
      <c r="D186" s="257" t="s">
        <v>300</v>
      </c>
      <c r="E186" s="258" t="s">
        <v>1530</v>
      </c>
      <c r="F186" s="259" t="s">
        <v>1531</v>
      </c>
      <c r="G186" s="260" t="s">
        <v>296</v>
      </c>
      <c r="H186" s="261">
        <v>2</v>
      </c>
      <c r="I186" s="262"/>
      <c r="J186" s="263">
        <f>ROUND(I186*H186,2)</f>
        <v>0</v>
      </c>
      <c r="K186" s="259" t="s">
        <v>19</v>
      </c>
      <c r="L186" s="264"/>
      <c r="M186" s="265" t="s">
        <v>19</v>
      </c>
      <c r="N186" s="266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250</v>
      </c>
      <c r="AT186" s="217" t="s">
        <v>300</v>
      </c>
      <c r="AU186" s="217" t="s">
        <v>82</v>
      </c>
      <c r="AY186" s="19" t="s">
        <v>188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196</v>
      </c>
      <c r="BM186" s="217" t="s">
        <v>1751</v>
      </c>
    </row>
    <row r="187" s="2" customFormat="1">
      <c r="A187" s="40"/>
      <c r="B187" s="41"/>
      <c r="C187" s="42"/>
      <c r="D187" s="226" t="s">
        <v>571</v>
      </c>
      <c r="E187" s="42"/>
      <c r="F187" s="273" t="s">
        <v>1498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571</v>
      </c>
      <c r="AU187" s="19" t="s">
        <v>82</v>
      </c>
    </row>
    <row r="188" s="13" customFormat="1">
      <c r="A188" s="13"/>
      <c r="B188" s="224"/>
      <c r="C188" s="225"/>
      <c r="D188" s="226" t="s">
        <v>200</v>
      </c>
      <c r="E188" s="227" t="s">
        <v>19</v>
      </c>
      <c r="F188" s="228" t="s">
        <v>1461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200</v>
      </c>
      <c r="AU188" s="234" t="s">
        <v>82</v>
      </c>
      <c r="AV188" s="13" t="s">
        <v>80</v>
      </c>
      <c r="AW188" s="13" t="s">
        <v>33</v>
      </c>
      <c r="AX188" s="13" t="s">
        <v>72</v>
      </c>
      <c r="AY188" s="234" t="s">
        <v>188</v>
      </c>
    </row>
    <row r="189" s="14" customFormat="1">
      <c r="A189" s="14"/>
      <c r="B189" s="235"/>
      <c r="C189" s="236"/>
      <c r="D189" s="226" t="s">
        <v>200</v>
      </c>
      <c r="E189" s="237" t="s">
        <v>19</v>
      </c>
      <c r="F189" s="238" t="s">
        <v>82</v>
      </c>
      <c r="G189" s="236"/>
      <c r="H189" s="239">
        <v>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200</v>
      </c>
      <c r="AU189" s="245" t="s">
        <v>82</v>
      </c>
      <c r="AV189" s="14" t="s">
        <v>82</v>
      </c>
      <c r="AW189" s="14" t="s">
        <v>33</v>
      </c>
      <c r="AX189" s="14" t="s">
        <v>72</v>
      </c>
      <c r="AY189" s="245" t="s">
        <v>188</v>
      </c>
    </row>
    <row r="190" s="15" customFormat="1">
      <c r="A190" s="15"/>
      <c r="B190" s="246"/>
      <c r="C190" s="247"/>
      <c r="D190" s="226" t="s">
        <v>200</v>
      </c>
      <c r="E190" s="248" t="s">
        <v>19</v>
      </c>
      <c r="F190" s="249" t="s">
        <v>206</v>
      </c>
      <c r="G190" s="247"/>
      <c r="H190" s="250">
        <v>2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200</v>
      </c>
      <c r="AU190" s="256" t="s">
        <v>82</v>
      </c>
      <c r="AV190" s="15" t="s">
        <v>196</v>
      </c>
      <c r="AW190" s="15" t="s">
        <v>33</v>
      </c>
      <c r="AX190" s="15" t="s">
        <v>80</v>
      </c>
      <c r="AY190" s="256" t="s">
        <v>188</v>
      </c>
    </row>
    <row r="191" s="2" customFormat="1" ht="16.5" customHeight="1">
      <c r="A191" s="40"/>
      <c r="B191" s="41"/>
      <c r="C191" s="257" t="s">
        <v>7</v>
      </c>
      <c r="D191" s="257" t="s">
        <v>300</v>
      </c>
      <c r="E191" s="258" t="s">
        <v>1533</v>
      </c>
      <c r="F191" s="259" t="s">
        <v>1534</v>
      </c>
      <c r="G191" s="260" t="s">
        <v>296</v>
      </c>
      <c r="H191" s="261">
        <v>1</v>
      </c>
      <c r="I191" s="262"/>
      <c r="J191" s="263">
        <f>ROUND(I191*H191,2)</f>
        <v>0</v>
      </c>
      <c r="K191" s="259" t="s">
        <v>19</v>
      </c>
      <c r="L191" s="264"/>
      <c r="M191" s="265" t="s">
        <v>19</v>
      </c>
      <c r="N191" s="266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250</v>
      </c>
      <c r="AT191" s="217" t="s">
        <v>300</v>
      </c>
      <c r="AU191" s="217" t="s">
        <v>82</v>
      </c>
      <c r="AY191" s="19" t="s">
        <v>188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196</v>
      </c>
      <c r="BM191" s="217" t="s">
        <v>1752</v>
      </c>
    </row>
    <row r="192" s="2" customFormat="1">
      <c r="A192" s="40"/>
      <c r="B192" s="41"/>
      <c r="C192" s="42"/>
      <c r="D192" s="226" t="s">
        <v>571</v>
      </c>
      <c r="E192" s="42"/>
      <c r="F192" s="273" t="s">
        <v>1498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571</v>
      </c>
      <c r="AU192" s="19" t="s">
        <v>82</v>
      </c>
    </row>
    <row r="193" s="13" customFormat="1">
      <c r="A193" s="13"/>
      <c r="B193" s="224"/>
      <c r="C193" s="225"/>
      <c r="D193" s="226" t="s">
        <v>200</v>
      </c>
      <c r="E193" s="227" t="s">
        <v>19</v>
      </c>
      <c r="F193" s="228" t="s">
        <v>1461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200</v>
      </c>
      <c r="AU193" s="234" t="s">
        <v>82</v>
      </c>
      <c r="AV193" s="13" t="s">
        <v>80</v>
      </c>
      <c r="AW193" s="13" t="s">
        <v>33</v>
      </c>
      <c r="AX193" s="13" t="s">
        <v>72</v>
      </c>
      <c r="AY193" s="234" t="s">
        <v>188</v>
      </c>
    </row>
    <row r="194" s="14" customFormat="1">
      <c r="A194" s="14"/>
      <c r="B194" s="235"/>
      <c r="C194" s="236"/>
      <c r="D194" s="226" t="s">
        <v>200</v>
      </c>
      <c r="E194" s="237" t="s">
        <v>19</v>
      </c>
      <c r="F194" s="238" t="s">
        <v>80</v>
      </c>
      <c r="G194" s="236"/>
      <c r="H194" s="239">
        <v>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200</v>
      </c>
      <c r="AU194" s="245" t="s">
        <v>82</v>
      </c>
      <c r="AV194" s="14" t="s">
        <v>82</v>
      </c>
      <c r="AW194" s="14" t="s">
        <v>33</v>
      </c>
      <c r="AX194" s="14" t="s">
        <v>72</v>
      </c>
      <c r="AY194" s="245" t="s">
        <v>188</v>
      </c>
    </row>
    <row r="195" s="15" customFormat="1">
      <c r="A195" s="15"/>
      <c r="B195" s="246"/>
      <c r="C195" s="247"/>
      <c r="D195" s="226" t="s">
        <v>200</v>
      </c>
      <c r="E195" s="248" t="s">
        <v>19</v>
      </c>
      <c r="F195" s="249" t="s">
        <v>206</v>
      </c>
      <c r="G195" s="247"/>
      <c r="H195" s="250">
        <v>1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200</v>
      </c>
      <c r="AU195" s="256" t="s">
        <v>82</v>
      </c>
      <c r="AV195" s="15" t="s">
        <v>196</v>
      </c>
      <c r="AW195" s="15" t="s">
        <v>33</v>
      </c>
      <c r="AX195" s="15" t="s">
        <v>80</v>
      </c>
      <c r="AY195" s="256" t="s">
        <v>188</v>
      </c>
    </row>
    <row r="196" s="2" customFormat="1" ht="16.5" customHeight="1">
      <c r="A196" s="40"/>
      <c r="B196" s="41"/>
      <c r="C196" s="257" t="s">
        <v>141</v>
      </c>
      <c r="D196" s="257" t="s">
        <v>300</v>
      </c>
      <c r="E196" s="258" t="s">
        <v>1536</v>
      </c>
      <c r="F196" s="259" t="s">
        <v>1537</v>
      </c>
      <c r="G196" s="260" t="s">
        <v>296</v>
      </c>
      <c r="H196" s="261">
        <v>1</v>
      </c>
      <c r="I196" s="262"/>
      <c r="J196" s="263">
        <f>ROUND(I196*H196,2)</f>
        <v>0</v>
      </c>
      <c r="K196" s="259" t="s">
        <v>19</v>
      </c>
      <c r="L196" s="264"/>
      <c r="M196" s="265" t="s">
        <v>19</v>
      </c>
      <c r="N196" s="266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250</v>
      </c>
      <c r="AT196" s="217" t="s">
        <v>300</v>
      </c>
      <c r="AU196" s="217" t="s">
        <v>82</v>
      </c>
      <c r="AY196" s="19" t="s">
        <v>188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196</v>
      </c>
      <c r="BM196" s="217" t="s">
        <v>1753</v>
      </c>
    </row>
    <row r="197" s="2" customFormat="1">
      <c r="A197" s="40"/>
      <c r="B197" s="41"/>
      <c r="C197" s="42"/>
      <c r="D197" s="226" t="s">
        <v>571</v>
      </c>
      <c r="E197" s="42"/>
      <c r="F197" s="273" t="s">
        <v>1498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571</v>
      </c>
      <c r="AU197" s="19" t="s">
        <v>82</v>
      </c>
    </row>
    <row r="198" s="13" customFormat="1">
      <c r="A198" s="13"/>
      <c r="B198" s="224"/>
      <c r="C198" s="225"/>
      <c r="D198" s="226" t="s">
        <v>200</v>
      </c>
      <c r="E198" s="227" t="s">
        <v>19</v>
      </c>
      <c r="F198" s="228" t="s">
        <v>1461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200</v>
      </c>
      <c r="AU198" s="234" t="s">
        <v>82</v>
      </c>
      <c r="AV198" s="13" t="s">
        <v>80</v>
      </c>
      <c r="AW198" s="13" t="s">
        <v>33</v>
      </c>
      <c r="AX198" s="13" t="s">
        <v>72</v>
      </c>
      <c r="AY198" s="234" t="s">
        <v>188</v>
      </c>
    </row>
    <row r="199" s="14" customFormat="1">
      <c r="A199" s="14"/>
      <c r="B199" s="235"/>
      <c r="C199" s="236"/>
      <c r="D199" s="226" t="s">
        <v>200</v>
      </c>
      <c r="E199" s="237" t="s">
        <v>19</v>
      </c>
      <c r="F199" s="238" t="s">
        <v>80</v>
      </c>
      <c r="G199" s="236"/>
      <c r="H199" s="239">
        <v>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200</v>
      </c>
      <c r="AU199" s="245" t="s">
        <v>82</v>
      </c>
      <c r="AV199" s="14" t="s">
        <v>82</v>
      </c>
      <c r="AW199" s="14" t="s">
        <v>33</v>
      </c>
      <c r="AX199" s="14" t="s">
        <v>72</v>
      </c>
      <c r="AY199" s="245" t="s">
        <v>188</v>
      </c>
    </row>
    <row r="200" s="15" customFormat="1">
      <c r="A200" s="15"/>
      <c r="B200" s="246"/>
      <c r="C200" s="247"/>
      <c r="D200" s="226" t="s">
        <v>200</v>
      </c>
      <c r="E200" s="248" t="s">
        <v>19</v>
      </c>
      <c r="F200" s="249" t="s">
        <v>206</v>
      </c>
      <c r="G200" s="247"/>
      <c r="H200" s="250">
        <v>1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200</v>
      </c>
      <c r="AU200" s="256" t="s">
        <v>82</v>
      </c>
      <c r="AV200" s="15" t="s">
        <v>196</v>
      </c>
      <c r="AW200" s="15" t="s">
        <v>33</v>
      </c>
      <c r="AX200" s="15" t="s">
        <v>80</v>
      </c>
      <c r="AY200" s="256" t="s">
        <v>188</v>
      </c>
    </row>
    <row r="201" s="2" customFormat="1" ht="16.5" customHeight="1">
      <c r="A201" s="40"/>
      <c r="B201" s="41"/>
      <c r="C201" s="257" t="s">
        <v>144</v>
      </c>
      <c r="D201" s="257" t="s">
        <v>300</v>
      </c>
      <c r="E201" s="258" t="s">
        <v>1539</v>
      </c>
      <c r="F201" s="259" t="s">
        <v>1540</v>
      </c>
      <c r="G201" s="260" t="s">
        <v>296</v>
      </c>
      <c r="H201" s="261">
        <v>2</v>
      </c>
      <c r="I201" s="262"/>
      <c r="J201" s="263">
        <f>ROUND(I201*H201,2)</f>
        <v>0</v>
      </c>
      <c r="K201" s="259" t="s">
        <v>19</v>
      </c>
      <c r="L201" s="264"/>
      <c r="M201" s="265" t="s">
        <v>19</v>
      </c>
      <c r="N201" s="266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250</v>
      </c>
      <c r="AT201" s="217" t="s">
        <v>300</v>
      </c>
      <c r="AU201" s="217" t="s">
        <v>82</v>
      </c>
      <c r="AY201" s="19" t="s">
        <v>188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196</v>
      </c>
      <c r="BM201" s="217" t="s">
        <v>1754</v>
      </c>
    </row>
    <row r="202" s="2" customFormat="1">
      <c r="A202" s="40"/>
      <c r="B202" s="41"/>
      <c r="C202" s="42"/>
      <c r="D202" s="226" t="s">
        <v>571</v>
      </c>
      <c r="E202" s="42"/>
      <c r="F202" s="273" t="s">
        <v>1498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571</v>
      </c>
      <c r="AU202" s="19" t="s">
        <v>82</v>
      </c>
    </row>
    <row r="203" s="13" customFormat="1">
      <c r="A203" s="13"/>
      <c r="B203" s="224"/>
      <c r="C203" s="225"/>
      <c r="D203" s="226" t="s">
        <v>200</v>
      </c>
      <c r="E203" s="227" t="s">
        <v>19</v>
      </c>
      <c r="F203" s="228" t="s">
        <v>1461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200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188</v>
      </c>
    </row>
    <row r="204" s="14" customFormat="1">
      <c r="A204" s="14"/>
      <c r="B204" s="235"/>
      <c r="C204" s="236"/>
      <c r="D204" s="226" t="s">
        <v>200</v>
      </c>
      <c r="E204" s="237" t="s">
        <v>19</v>
      </c>
      <c r="F204" s="238" t="s">
        <v>82</v>
      </c>
      <c r="G204" s="236"/>
      <c r="H204" s="239">
        <v>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200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188</v>
      </c>
    </row>
    <row r="205" s="15" customFormat="1">
      <c r="A205" s="15"/>
      <c r="B205" s="246"/>
      <c r="C205" s="247"/>
      <c r="D205" s="226" t="s">
        <v>200</v>
      </c>
      <c r="E205" s="248" t="s">
        <v>19</v>
      </c>
      <c r="F205" s="249" t="s">
        <v>206</v>
      </c>
      <c r="G205" s="247"/>
      <c r="H205" s="250">
        <v>2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200</v>
      </c>
      <c r="AU205" s="256" t="s">
        <v>82</v>
      </c>
      <c r="AV205" s="15" t="s">
        <v>196</v>
      </c>
      <c r="AW205" s="15" t="s">
        <v>33</v>
      </c>
      <c r="AX205" s="15" t="s">
        <v>80</v>
      </c>
      <c r="AY205" s="256" t="s">
        <v>188</v>
      </c>
    </row>
    <row r="206" s="2" customFormat="1" ht="16.5" customHeight="1">
      <c r="A206" s="40"/>
      <c r="B206" s="41"/>
      <c r="C206" s="257" t="s">
        <v>147</v>
      </c>
      <c r="D206" s="257" t="s">
        <v>300</v>
      </c>
      <c r="E206" s="258" t="s">
        <v>1542</v>
      </c>
      <c r="F206" s="259" t="s">
        <v>1543</v>
      </c>
      <c r="G206" s="260" t="s">
        <v>296</v>
      </c>
      <c r="H206" s="261">
        <v>1</v>
      </c>
      <c r="I206" s="262"/>
      <c r="J206" s="263">
        <f>ROUND(I206*H206,2)</f>
        <v>0</v>
      </c>
      <c r="K206" s="259" t="s">
        <v>19</v>
      </c>
      <c r="L206" s="264"/>
      <c r="M206" s="265" t="s">
        <v>19</v>
      </c>
      <c r="N206" s="266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250</v>
      </c>
      <c r="AT206" s="217" t="s">
        <v>300</v>
      </c>
      <c r="AU206" s="217" t="s">
        <v>82</v>
      </c>
      <c r="AY206" s="19" t="s">
        <v>188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196</v>
      </c>
      <c r="BM206" s="217" t="s">
        <v>1755</v>
      </c>
    </row>
    <row r="207" s="2" customFormat="1">
      <c r="A207" s="40"/>
      <c r="B207" s="41"/>
      <c r="C207" s="42"/>
      <c r="D207" s="226" t="s">
        <v>571</v>
      </c>
      <c r="E207" s="42"/>
      <c r="F207" s="273" t="s">
        <v>1498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571</v>
      </c>
      <c r="AU207" s="19" t="s">
        <v>82</v>
      </c>
    </row>
    <row r="208" s="13" customFormat="1">
      <c r="A208" s="13"/>
      <c r="B208" s="224"/>
      <c r="C208" s="225"/>
      <c r="D208" s="226" t="s">
        <v>200</v>
      </c>
      <c r="E208" s="227" t="s">
        <v>19</v>
      </c>
      <c r="F208" s="228" t="s">
        <v>1461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200</v>
      </c>
      <c r="AU208" s="234" t="s">
        <v>82</v>
      </c>
      <c r="AV208" s="13" t="s">
        <v>80</v>
      </c>
      <c r="AW208" s="13" t="s">
        <v>33</v>
      </c>
      <c r="AX208" s="13" t="s">
        <v>72</v>
      </c>
      <c r="AY208" s="234" t="s">
        <v>188</v>
      </c>
    </row>
    <row r="209" s="14" customFormat="1">
      <c r="A209" s="14"/>
      <c r="B209" s="235"/>
      <c r="C209" s="236"/>
      <c r="D209" s="226" t="s">
        <v>200</v>
      </c>
      <c r="E209" s="237" t="s">
        <v>19</v>
      </c>
      <c r="F209" s="238" t="s">
        <v>80</v>
      </c>
      <c r="G209" s="236"/>
      <c r="H209" s="239">
        <v>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200</v>
      </c>
      <c r="AU209" s="245" t="s">
        <v>82</v>
      </c>
      <c r="AV209" s="14" t="s">
        <v>82</v>
      </c>
      <c r="AW209" s="14" t="s">
        <v>33</v>
      </c>
      <c r="AX209" s="14" t="s">
        <v>72</v>
      </c>
      <c r="AY209" s="245" t="s">
        <v>188</v>
      </c>
    </row>
    <row r="210" s="15" customFormat="1">
      <c r="A210" s="15"/>
      <c r="B210" s="246"/>
      <c r="C210" s="247"/>
      <c r="D210" s="226" t="s">
        <v>200</v>
      </c>
      <c r="E210" s="248" t="s">
        <v>19</v>
      </c>
      <c r="F210" s="249" t="s">
        <v>206</v>
      </c>
      <c r="G210" s="247"/>
      <c r="H210" s="250">
        <v>1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200</v>
      </c>
      <c r="AU210" s="256" t="s">
        <v>82</v>
      </c>
      <c r="AV210" s="15" t="s">
        <v>196</v>
      </c>
      <c r="AW210" s="15" t="s">
        <v>33</v>
      </c>
      <c r="AX210" s="15" t="s">
        <v>80</v>
      </c>
      <c r="AY210" s="256" t="s">
        <v>188</v>
      </c>
    </row>
    <row r="211" s="2" customFormat="1" ht="16.5" customHeight="1">
      <c r="A211" s="40"/>
      <c r="B211" s="41"/>
      <c r="C211" s="257" t="s">
        <v>150</v>
      </c>
      <c r="D211" s="257" t="s">
        <v>300</v>
      </c>
      <c r="E211" s="258" t="s">
        <v>1545</v>
      </c>
      <c r="F211" s="259" t="s">
        <v>1546</v>
      </c>
      <c r="G211" s="260" t="s">
        <v>296</v>
      </c>
      <c r="H211" s="261">
        <v>1</v>
      </c>
      <c r="I211" s="262"/>
      <c r="J211" s="263">
        <f>ROUND(I211*H211,2)</f>
        <v>0</v>
      </c>
      <c r="K211" s="259" t="s">
        <v>19</v>
      </c>
      <c r="L211" s="264"/>
      <c r="M211" s="265" t="s">
        <v>19</v>
      </c>
      <c r="N211" s="266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250</v>
      </c>
      <c r="AT211" s="217" t="s">
        <v>300</v>
      </c>
      <c r="AU211" s="217" t="s">
        <v>82</v>
      </c>
      <c r="AY211" s="19" t="s">
        <v>188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196</v>
      </c>
      <c r="BM211" s="217" t="s">
        <v>1756</v>
      </c>
    </row>
    <row r="212" s="2" customFormat="1">
      <c r="A212" s="40"/>
      <c r="B212" s="41"/>
      <c r="C212" s="42"/>
      <c r="D212" s="226" t="s">
        <v>571</v>
      </c>
      <c r="E212" s="42"/>
      <c r="F212" s="273" t="s">
        <v>1498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571</v>
      </c>
      <c r="AU212" s="19" t="s">
        <v>82</v>
      </c>
    </row>
    <row r="213" s="13" customFormat="1">
      <c r="A213" s="13"/>
      <c r="B213" s="224"/>
      <c r="C213" s="225"/>
      <c r="D213" s="226" t="s">
        <v>200</v>
      </c>
      <c r="E213" s="227" t="s">
        <v>19</v>
      </c>
      <c r="F213" s="228" t="s">
        <v>1461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200</v>
      </c>
      <c r="AU213" s="234" t="s">
        <v>82</v>
      </c>
      <c r="AV213" s="13" t="s">
        <v>80</v>
      </c>
      <c r="AW213" s="13" t="s">
        <v>33</v>
      </c>
      <c r="AX213" s="13" t="s">
        <v>72</v>
      </c>
      <c r="AY213" s="234" t="s">
        <v>188</v>
      </c>
    </row>
    <row r="214" s="14" customFormat="1">
      <c r="A214" s="14"/>
      <c r="B214" s="235"/>
      <c r="C214" s="236"/>
      <c r="D214" s="226" t="s">
        <v>200</v>
      </c>
      <c r="E214" s="237" t="s">
        <v>19</v>
      </c>
      <c r="F214" s="238" t="s">
        <v>80</v>
      </c>
      <c r="G214" s="236"/>
      <c r="H214" s="239">
        <v>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200</v>
      </c>
      <c r="AU214" s="245" t="s">
        <v>82</v>
      </c>
      <c r="AV214" s="14" t="s">
        <v>82</v>
      </c>
      <c r="AW214" s="14" t="s">
        <v>33</v>
      </c>
      <c r="AX214" s="14" t="s">
        <v>72</v>
      </c>
      <c r="AY214" s="245" t="s">
        <v>188</v>
      </c>
    </row>
    <row r="215" s="15" customFormat="1">
      <c r="A215" s="15"/>
      <c r="B215" s="246"/>
      <c r="C215" s="247"/>
      <c r="D215" s="226" t="s">
        <v>200</v>
      </c>
      <c r="E215" s="248" t="s">
        <v>19</v>
      </c>
      <c r="F215" s="249" t="s">
        <v>206</v>
      </c>
      <c r="G215" s="247"/>
      <c r="H215" s="250">
        <v>1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200</v>
      </c>
      <c r="AU215" s="256" t="s">
        <v>82</v>
      </c>
      <c r="AV215" s="15" t="s">
        <v>196</v>
      </c>
      <c r="AW215" s="15" t="s">
        <v>33</v>
      </c>
      <c r="AX215" s="15" t="s">
        <v>80</v>
      </c>
      <c r="AY215" s="256" t="s">
        <v>188</v>
      </c>
    </row>
    <row r="216" s="2" customFormat="1" ht="16.5" customHeight="1">
      <c r="A216" s="40"/>
      <c r="B216" s="41"/>
      <c r="C216" s="257" t="s">
        <v>338</v>
      </c>
      <c r="D216" s="257" t="s">
        <v>300</v>
      </c>
      <c r="E216" s="258" t="s">
        <v>1548</v>
      </c>
      <c r="F216" s="259" t="s">
        <v>1549</v>
      </c>
      <c r="G216" s="260" t="s">
        <v>296</v>
      </c>
      <c r="H216" s="261">
        <v>1</v>
      </c>
      <c r="I216" s="262"/>
      <c r="J216" s="263">
        <f>ROUND(I216*H216,2)</f>
        <v>0</v>
      </c>
      <c r="K216" s="259" t="s">
        <v>19</v>
      </c>
      <c r="L216" s="264"/>
      <c r="M216" s="265" t="s">
        <v>19</v>
      </c>
      <c r="N216" s="266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250</v>
      </c>
      <c r="AT216" s="217" t="s">
        <v>300</v>
      </c>
      <c r="AU216" s="217" t="s">
        <v>82</v>
      </c>
      <c r="AY216" s="19" t="s">
        <v>188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196</v>
      </c>
      <c r="BM216" s="217" t="s">
        <v>1757</v>
      </c>
    </row>
    <row r="217" s="2" customFormat="1">
      <c r="A217" s="40"/>
      <c r="B217" s="41"/>
      <c r="C217" s="42"/>
      <c r="D217" s="226" t="s">
        <v>571</v>
      </c>
      <c r="E217" s="42"/>
      <c r="F217" s="273" t="s">
        <v>1498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571</v>
      </c>
      <c r="AU217" s="19" t="s">
        <v>82</v>
      </c>
    </row>
    <row r="218" s="13" customFormat="1">
      <c r="A218" s="13"/>
      <c r="B218" s="224"/>
      <c r="C218" s="225"/>
      <c r="D218" s="226" t="s">
        <v>200</v>
      </c>
      <c r="E218" s="227" t="s">
        <v>19</v>
      </c>
      <c r="F218" s="228" t="s">
        <v>1461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200</v>
      </c>
      <c r="AU218" s="234" t="s">
        <v>82</v>
      </c>
      <c r="AV218" s="13" t="s">
        <v>80</v>
      </c>
      <c r="AW218" s="13" t="s">
        <v>33</v>
      </c>
      <c r="AX218" s="13" t="s">
        <v>72</v>
      </c>
      <c r="AY218" s="234" t="s">
        <v>188</v>
      </c>
    </row>
    <row r="219" s="14" customFormat="1">
      <c r="A219" s="14"/>
      <c r="B219" s="235"/>
      <c r="C219" s="236"/>
      <c r="D219" s="226" t="s">
        <v>200</v>
      </c>
      <c r="E219" s="237" t="s">
        <v>19</v>
      </c>
      <c r="F219" s="238" t="s">
        <v>80</v>
      </c>
      <c r="G219" s="236"/>
      <c r="H219" s="239">
        <v>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200</v>
      </c>
      <c r="AU219" s="245" t="s">
        <v>82</v>
      </c>
      <c r="AV219" s="14" t="s">
        <v>82</v>
      </c>
      <c r="AW219" s="14" t="s">
        <v>33</v>
      </c>
      <c r="AX219" s="14" t="s">
        <v>72</v>
      </c>
      <c r="AY219" s="245" t="s">
        <v>188</v>
      </c>
    </row>
    <row r="220" s="15" customFormat="1">
      <c r="A220" s="15"/>
      <c r="B220" s="246"/>
      <c r="C220" s="247"/>
      <c r="D220" s="226" t="s">
        <v>200</v>
      </c>
      <c r="E220" s="248" t="s">
        <v>19</v>
      </c>
      <c r="F220" s="249" t="s">
        <v>206</v>
      </c>
      <c r="G220" s="247"/>
      <c r="H220" s="250">
        <v>1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200</v>
      </c>
      <c r="AU220" s="256" t="s">
        <v>82</v>
      </c>
      <c r="AV220" s="15" t="s">
        <v>196</v>
      </c>
      <c r="AW220" s="15" t="s">
        <v>33</v>
      </c>
      <c r="AX220" s="15" t="s">
        <v>80</v>
      </c>
      <c r="AY220" s="256" t="s">
        <v>188</v>
      </c>
    </row>
    <row r="221" s="2" customFormat="1" ht="24.15" customHeight="1">
      <c r="A221" s="40"/>
      <c r="B221" s="41"/>
      <c r="C221" s="206" t="s">
        <v>342</v>
      </c>
      <c r="D221" s="206" t="s">
        <v>191</v>
      </c>
      <c r="E221" s="207" t="s">
        <v>1551</v>
      </c>
      <c r="F221" s="208" t="s">
        <v>1552</v>
      </c>
      <c r="G221" s="209" t="s">
        <v>296</v>
      </c>
      <c r="H221" s="210">
        <v>17</v>
      </c>
      <c r="I221" s="211"/>
      <c r="J221" s="212">
        <f>ROUND(I221*H221,2)</f>
        <v>0</v>
      </c>
      <c r="K221" s="208" t="s">
        <v>195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196</v>
      </c>
      <c r="AT221" s="217" t="s">
        <v>191</v>
      </c>
      <c r="AU221" s="217" t="s">
        <v>82</v>
      </c>
      <c r="AY221" s="19" t="s">
        <v>188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196</v>
      </c>
      <c r="BM221" s="217" t="s">
        <v>1758</v>
      </c>
    </row>
    <row r="222" s="2" customFormat="1">
      <c r="A222" s="40"/>
      <c r="B222" s="41"/>
      <c r="C222" s="42"/>
      <c r="D222" s="219" t="s">
        <v>198</v>
      </c>
      <c r="E222" s="42"/>
      <c r="F222" s="220" t="s">
        <v>1554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198</v>
      </c>
      <c r="AU222" s="19" t="s">
        <v>82</v>
      </c>
    </row>
    <row r="223" s="13" customFormat="1">
      <c r="A223" s="13"/>
      <c r="B223" s="224"/>
      <c r="C223" s="225"/>
      <c r="D223" s="226" t="s">
        <v>200</v>
      </c>
      <c r="E223" s="227" t="s">
        <v>19</v>
      </c>
      <c r="F223" s="228" t="s">
        <v>1461</v>
      </c>
      <c r="G223" s="225"/>
      <c r="H223" s="227" t="s">
        <v>19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200</v>
      </c>
      <c r="AU223" s="234" t="s">
        <v>82</v>
      </c>
      <c r="AV223" s="13" t="s">
        <v>80</v>
      </c>
      <c r="AW223" s="13" t="s">
        <v>33</v>
      </c>
      <c r="AX223" s="13" t="s">
        <v>72</v>
      </c>
      <c r="AY223" s="234" t="s">
        <v>188</v>
      </c>
    </row>
    <row r="224" s="14" customFormat="1">
      <c r="A224" s="14"/>
      <c r="B224" s="235"/>
      <c r="C224" s="236"/>
      <c r="D224" s="226" t="s">
        <v>200</v>
      </c>
      <c r="E224" s="237" t="s">
        <v>19</v>
      </c>
      <c r="F224" s="238" t="s">
        <v>127</v>
      </c>
      <c r="G224" s="236"/>
      <c r="H224" s="239">
        <v>17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200</v>
      </c>
      <c r="AU224" s="245" t="s">
        <v>82</v>
      </c>
      <c r="AV224" s="14" t="s">
        <v>82</v>
      </c>
      <c r="AW224" s="14" t="s">
        <v>33</v>
      </c>
      <c r="AX224" s="14" t="s">
        <v>72</v>
      </c>
      <c r="AY224" s="245" t="s">
        <v>188</v>
      </c>
    </row>
    <row r="225" s="15" customFormat="1">
      <c r="A225" s="15"/>
      <c r="B225" s="246"/>
      <c r="C225" s="247"/>
      <c r="D225" s="226" t="s">
        <v>200</v>
      </c>
      <c r="E225" s="248" t="s">
        <v>19</v>
      </c>
      <c r="F225" s="249" t="s">
        <v>206</v>
      </c>
      <c r="G225" s="247"/>
      <c r="H225" s="250">
        <v>17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200</v>
      </c>
      <c r="AU225" s="256" t="s">
        <v>82</v>
      </c>
      <c r="AV225" s="15" t="s">
        <v>196</v>
      </c>
      <c r="AW225" s="15" t="s">
        <v>33</v>
      </c>
      <c r="AX225" s="15" t="s">
        <v>80</v>
      </c>
      <c r="AY225" s="256" t="s">
        <v>188</v>
      </c>
    </row>
    <row r="226" s="2" customFormat="1" ht="16.5" customHeight="1">
      <c r="A226" s="40"/>
      <c r="B226" s="41"/>
      <c r="C226" s="257" t="s">
        <v>349</v>
      </c>
      <c r="D226" s="257" t="s">
        <v>300</v>
      </c>
      <c r="E226" s="258" t="s">
        <v>1555</v>
      </c>
      <c r="F226" s="259" t="s">
        <v>1556</v>
      </c>
      <c r="G226" s="260" t="s">
        <v>296</v>
      </c>
      <c r="H226" s="261">
        <v>17</v>
      </c>
      <c r="I226" s="262"/>
      <c r="J226" s="263">
        <f>ROUND(I226*H226,2)</f>
        <v>0</v>
      </c>
      <c r="K226" s="259" t="s">
        <v>19</v>
      </c>
      <c r="L226" s="264"/>
      <c r="M226" s="265" t="s">
        <v>19</v>
      </c>
      <c r="N226" s="266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250</v>
      </c>
      <c r="AT226" s="217" t="s">
        <v>300</v>
      </c>
      <c r="AU226" s="217" t="s">
        <v>82</v>
      </c>
      <c r="AY226" s="19" t="s">
        <v>188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196</v>
      </c>
      <c r="BM226" s="217" t="s">
        <v>1759</v>
      </c>
    </row>
    <row r="227" s="2" customFormat="1">
      <c r="A227" s="40"/>
      <c r="B227" s="41"/>
      <c r="C227" s="42"/>
      <c r="D227" s="226" t="s">
        <v>571</v>
      </c>
      <c r="E227" s="42"/>
      <c r="F227" s="273" t="s">
        <v>1498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571</v>
      </c>
      <c r="AU227" s="19" t="s">
        <v>82</v>
      </c>
    </row>
    <row r="228" s="13" customFormat="1">
      <c r="A228" s="13"/>
      <c r="B228" s="224"/>
      <c r="C228" s="225"/>
      <c r="D228" s="226" t="s">
        <v>200</v>
      </c>
      <c r="E228" s="227" t="s">
        <v>19</v>
      </c>
      <c r="F228" s="228" t="s">
        <v>1461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200</v>
      </c>
      <c r="AU228" s="234" t="s">
        <v>82</v>
      </c>
      <c r="AV228" s="13" t="s">
        <v>80</v>
      </c>
      <c r="AW228" s="13" t="s">
        <v>33</v>
      </c>
      <c r="AX228" s="13" t="s">
        <v>72</v>
      </c>
      <c r="AY228" s="234" t="s">
        <v>188</v>
      </c>
    </row>
    <row r="229" s="14" customFormat="1">
      <c r="A229" s="14"/>
      <c r="B229" s="235"/>
      <c r="C229" s="236"/>
      <c r="D229" s="226" t="s">
        <v>200</v>
      </c>
      <c r="E229" s="237" t="s">
        <v>19</v>
      </c>
      <c r="F229" s="238" t="s">
        <v>127</v>
      </c>
      <c r="G229" s="236"/>
      <c r="H229" s="239">
        <v>17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200</v>
      </c>
      <c r="AU229" s="245" t="s">
        <v>82</v>
      </c>
      <c r="AV229" s="14" t="s">
        <v>82</v>
      </c>
      <c r="AW229" s="14" t="s">
        <v>33</v>
      </c>
      <c r="AX229" s="14" t="s">
        <v>72</v>
      </c>
      <c r="AY229" s="245" t="s">
        <v>188</v>
      </c>
    </row>
    <row r="230" s="15" customFormat="1">
      <c r="A230" s="15"/>
      <c r="B230" s="246"/>
      <c r="C230" s="247"/>
      <c r="D230" s="226" t="s">
        <v>200</v>
      </c>
      <c r="E230" s="248" t="s">
        <v>19</v>
      </c>
      <c r="F230" s="249" t="s">
        <v>206</v>
      </c>
      <c r="G230" s="247"/>
      <c r="H230" s="250">
        <v>17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200</v>
      </c>
      <c r="AU230" s="256" t="s">
        <v>82</v>
      </c>
      <c r="AV230" s="15" t="s">
        <v>196</v>
      </c>
      <c r="AW230" s="15" t="s">
        <v>33</v>
      </c>
      <c r="AX230" s="15" t="s">
        <v>80</v>
      </c>
      <c r="AY230" s="256" t="s">
        <v>188</v>
      </c>
    </row>
    <row r="231" s="2" customFormat="1" ht="24.15" customHeight="1">
      <c r="A231" s="40"/>
      <c r="B231" s="41"/>
      <c r="C231" s="206" t="s">
        <v>354</v>
      </c>
      <c r="D231" s="206" t="s">
        <v>191</v>
      </c>
      <c r="E231" s="207" t="s">
        <v>1558</v>
      </c>
      <c r="F231" s="208" t="s">
        <v>1559</v>
      </c>
      <c r="G231" s="209" t="s">
        <v>296</v>
      </c>
      <c r="H231" s="210">
        <v>8</v>
      </c>
      <c r="I231" s="211"/>
      <c r="J231" s="212">
        <f>ROUND(I231*H231,2)</f>
        <v>0</v>
      </c>
      <c r="K231" s="208" t="s">
        <v>195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196</v>
      </c>
      <c r="AT231" s="217" t="s">
        <v>191</v>
      </c>
      <c r="AU231" s="217" t="s">
        <v>82</v>
      </c>
      <c r="AY231" s="19" t="s">
        <v>188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196</v>
      </c>
      <c r="BM231" s="217" t="s">
        <v>1760</v>
      </c>
    </row>
    <row r="232" s="2" customFormat="1">
      <c r="A232" s="40"/>
      <c r="B232" s="41"/>
      <c r="C232" s="42"/>
      <c r="D232" s="219" t="s">
        <v>198</v>
      </c>
      <c r="E232" s="42"/>
      <c r="F232" s="220" t="s">
        <v>1561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198</v>
      </c>
      <c r="AU232" s="19" t="s">
        <v>82</v>
      </c>
    </row>
    <row r="233" s="13" customFormat="1">
      <c r="A233" s="13"/>
      <c r="B233" s="224"/>
      <c r="C233" s="225"/>
      <c r="D233" s="226" t="s">
        <v>200</v>
      </c>
      <c r="E233" s="227" t="s">
        <v>19</v>
      </c>
      <c r="F233" s="228" t="s">
        <v>1461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200</v>
      </c>
      <c r="AU233" s="234" t="s">
        <v>82</v>
      </c>
      <c r="AV233" s="13" t="s">
        <v>80</v>
      </c>
      <c r="AW233" s="13" t="s">
        <v>33</v>
      </c>
      <c r="AX233" s="13" t="s">
        <v>72</v>
      </c>
      <c r="AY233" s="234" t="s">
        <v>188</v>
      </c>
    </row>
    <row r="234" s="14" customFormat="1">
      <c r="A234" s="14"/>
      <c r="B234" s="235"/>
      <c r="C234" s="236"/>
      <c r="D234" s="226" t="s">
        <v>200</v>
      </c>
      <c r="E234" s="237" t="s">
        <v>19</v>
      </c>
      <c r="F234" s="238" t="s">
        <v>250</v>
      </c>
      <c r="G234" s="236"/>
      <c r="H234" s="239">
        <v>8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200</v>
      </c>
      <c r="AU234" s="245" t="s">
        <v>82</v>
      </c>
      <c r="AV234" s="14" t="s">
        <v>82</v>
      </c>
      <c r="AW234" s="14" t="s">
        <v>33</v>
      </c>
      <c r="AX234" s="14" t="s">
        <v>72</v>
      </c>
      <c r="AY234" s="245" t="s">
        <v>188</v>
      </c>
    </row>
    <row r="235" s="15" customFormat="1">
      <c r="A235" s="15"/>
      <c r="B235" s="246"/>
      <c r="C235" s="247"/>
      <c r="D235" s="226" t="s">
        <v>200</v>
      </c>
      <c r="E235" s="248" t="s">
        <v>19</v>
      </c>
      <c r="F235" s="249" t="s">
        <v>206</v>
      </c>
      <c r="G235" s="247"/>
      <c r="H235" s="250">
        <v>8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200</v>
      </c>
      <c r="AU235" s="256" t="s">
        <v>82</v>
      </c>
      <c r="AV235" s="15" t="s">
        <v>196</v>
      </c>
      <c r="AW235" s="15" t="s">
        <v>33</v>
      </c>
      <c r="AX235" s="15" t="s">
        <v>80</v>
      </c>
      <c r="AY235" s="256" t="s">
        <v>188</v>
      </c>
    </row>
    <row r="236" s="2" customFormat="1" ht="16.5" customHeight="1">
      <c r="A236" s="40"/>
      <c r="B236" s="41"/>
      <c r="C236" s="257" t="s">
        <v>361</v>
      </c>
      <c r="D236" s="257" t="s">
        <v>300</v>
      </c>
      <c r="E236" s="258" t="s">
        <v>1562</v>
      </c>
      <c r="F236" s="259" t="s">
        <v>1563</v>
      </c>
      <c r="G236" s="260" t="s">
        <v>296</v>
      </c>
      <c r="H236" s="261">
        <v>8</v>
      </c>
      <c r="I236" s="262"/>
      <c r="J236" s="263">
        <f>ROUND(I236*H236,2)</f>
        <v>0</v>
      </c>
      <c r="K236" s="259" t="s">
        <v>19</v>
      </c>
      <c r="L236" s="264"/>
      <c r="M236" s="265" t="s">
        <v>19</v>
      </c>
      <c r="N236" s="266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250</v>
      </c>
      <c r="AT236" s="217" t="s">
        <v>300</v>
      </c>
      <c r="AU236" s="217" t="s">
        <v>82</v>
      </c>
      <c r="AY236" s="19" t="s">
        <v>188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196</v>
      </c>
      <c r="BM236" s="217" t="s">
        <v>1761</v>
      </c>
    </row>
    <row r="237" s="2" customFormat="1">
      <c r="A237" s="40"/>
      <c r="B237" s="41"/>
      <c r="C237" s="42"/>
      <c r="D237" s="226" t="s">
        <v>571</v>
      </c>
      <c r="E237" s="42"/>
      <c r="F237" s="273" t="s">
        <v>1498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571</v>
      </c>
      <c r="AU237" s="19" t="s">
        <v>82</v>
      </c>
    </row>
    <row r="238" s="13" customFormat="1">
      <c r="A238" s="13"/>
      <c r="B238" s="224"/>
      <c r="C238" s="225"/>
      <c r="D238" s="226" t="s">
        <v>200</v>
      </c>
      <c r="E238" s="227" t="s">
        <v>19</v>
      </c>
      <c r="F238" s="228" t="s">
        <v>1461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200</v>
      </c>
      <c r="AU238" s="234" t="s">
        <v>82</v>
      </c>
      <c r="AV238" s="13" t="s">
        <v>80</v>
      </c>
      <c r="AW238" s="13" t="s">
        <v>33</v>
      </c>
      <c r="AX238" s="13" t="s">
        <v>72</v>
      </c>
      <c r="AY238" s="234" t="s">
        <v>188</v>
      </c>
    </row>
    <row r="239" s="14" customFormat="1">
      <c r="A239" s="14"/>
      <c r="B239" s="235"/>
      <c r="C239" s="236"/>
      <c r="D239" s="226" t="s">
        <v>200</v>
      </c>
      <c r="E239" s="237" t="s">
        <v>19</v>
      </c>
      <c r="F239" s="238" t="s">
        <v>250</v>
      </c>
      <c r="G239" s="236"/>
      <c r="H239" s="239">
        <v>8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200</v>
      </c>
      <c r="AU239" s="245" t="s">
        <v>82</v>
      </c>
      <c r="AV239" s="14" t="s">
        <v>82</v>
      </c>
      <c r="AW239" s="14" t="s">
        <v>33</v>
      </c>
      <c r="AX239" s="14" t="s">
        <v>72</v>
      </c>
      <c r="AY239" s="245" t="s">
        <v>188</v>
      </c>
    </row>
    <row r="240" s="15" customFormat="1">
      <c r="A240" s="15"/>
      <c r="B240" s="246"/>
      <c r="C240" s="247"/>
      <c r="D240" s="226" t="s">
        <v>200</v>
      </c>
      <c r="E240" s="248" t="s">
        <v>19</v>
      </c>
      <c r="F240" s="249" t="s">
        <v>206</v>
      </c>
      <c r="G240" s="247"/>
      <c r="H240" s="250">
        <v>8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200</v>
      </c>
      <c r="AU240" s="256" t="s">
        <v>82</v>
      </c>
      <c r="AV240" s="15" t="s">
        <v>196</v>
      </c>
      <c r="AW240" s="15" t="s">
        <v>33</v>
      </c>
      <c r="AX240" s="15" t="s">
        <v>80</v>
      </c>
      <c r="AY240" s="256" t="s">
        <v>188</v>
      </c>
    </row>
    <row r="241" s="2" customFormat="1" ht="16.5" customHeight="1">
      <c r="A241" s="40"/>
      <c r="B241" s="41"/>
      <c r="C241" s="257" t="s">
        <v>367</v>
      </c>
      <c r="D241" s="257" t="s">
        <v>300</v>
      </c>
      <c r="E241" s="258" t="s">
        <v>1565</v>
      </c>
      <c r="F241" s="259" t="s">
        <v>1566</v>
      </c>
      <c r="G241" s="260" t="s">
        <v>1567</v>
      </c>
      <c r="H241" s="261">
        <v>1</v>
      </c>
      <c r="I241" s="262"/>
      <c r="J241" s="263">
        <f>ROUND(I241*H241,2)</f>
        <v>0</v>
      </c>
      <c r="K241" s="259" t="s">
        <v>19</v>
      </c>
      <c r="L241" s="264"/>
      <c r="M241" s="265" t="s">
        <v>19</v>
      </c>
      <c r="N241" s="266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250</v>
      </c>
      <c r="AT241" s="217" t="s">
        <v>300</v>
      </c>
      <c r="AU241" s="217" t="s">
        <v>82</v>
      </c>
      <c r="AY241" s="19" t="s">
        <v>188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196</v>
      </c>
      <c r="BM241" s="217" t="s">
        <v>1762</v>
      </c>
    </row>
    <row r="242" s="2" customFormat="1">
      <c r="A242" s="40"/>
      <c r="B242" s="41"/>
      <c r="C242" s="42"/>
      <c r="D242" s="226" t="s">
        <v>571</v>
      </c>
      <c r="E242" s="42"/>
      <c r="F242" s="273" t="s">
        <v>1498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571</v>
      </c>
      <c r="AU242" s="19" t="s">
        <v>82</v>
      </c>
    </row>
    <row r="243" s="13" customFormat="1">
      <c r="A243" s="13"/>
      <c r="B243" s="224"/>
      <c r="C243" s="225"/>
      <c r="D243" s="226" t="s">
        <v>200</v>
      </c>
      <c r="E243" s="227" t="s">
        <v>19</v>
      </c>
      <c r="F243" s="228" t="s">
        <v>1461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200</v>
      </c>
      <c r="AU243" s="234" t="s">
        <v>82</v>
      </c>
      <c r="AV243" s="13" t="s">
        <v>80</v>
      </c>
      <c r="AW243" s="13" t="s">
        <v>33</v>
      </c>
      <c r="AX243" s="13" t="s">
        <v>72</v>
      </c>
      <c r="AY243" s="234" t="s">
        <v>188</v>
      </c>
    </row>
    <row r="244" s="14" customFormat="1">
      <c r="A244" s="14"/>
      <c r="B244" s="235"/>
      <c r="C244" s="236"/>
      <c r="D244" s="226" t="s">
        <v>200</v>
      </c>
      <c r="E244" s="237" t="s">
        <v>19</v>
      </c>
      <c r="F244" s="238" t="s">
        <v>80</v>
      </c>
      <c r="G244" s="236"/>
      <c r="H244" s="239">
        <v>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200</v>
      </c>
      <c r="AU244" s="245" t="s">
        <v>82</v>
      </c>
      <c r="AV244" s="14" t="s">
        <v>82</v>
      </c>
      <c r="AW244" s="14" t="s">
        <v>33</v>
      </c>
      <c r="AX244" s="14" t="s">
        <v>72</v>
      </c>
      <c r="AY244" s="245" t="s">
        <v>188</v>
      </c>
    </row>
    <row r="245" s="15" customFormat="1">
      <c r="A245" s="15"/>
      <c r="B245" s="246"/>
      <c r="C245" s="247"/>
      <c r="D245" s="226" t="s">
        <v>200</v>
      </c>
      <c r="E245" s="248" t="s">
        <v>19</v>
      </c>
      <c r="F245" s="249" t="s">
        <v>206</v>
      </c>
      <c r="G245" s="247"/>
      <c r="H245" s="250">
        <v>1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200</v>
      </c>
      <c r="AU245" s="256" t="s">
        <v>82</v>
      </c>
      <c r="AV245" s="15" t="s">
        <v>196</v>
      </c>
      <c r="AW245" s="15" t="s">
        <v>33</v>
      </c>
      <c r="AX245" s="15" t="s">
        <v>80</v>
      </c>
      <c r="AY245" s="256" t="s">
        <v>188</v>
      </c>
    </row>
    <row r="246" s="2" customFormat="1" ht="16.5" customHeight="1">
      <c r="A246" s="40"/>
      <c r="B246" s="41"/>
      <c r="C246" s="206" t="s">
        <v>303</v>
      </c>
      <c r="D246" s="206" t="s">
        <v>191</v>
      </c>
      <c r="E246" s="207" t="s">
        <v>1569</v>
      </c>
      <c r="F246" s="208" t="s">
        <v>1570</v>
      </c>
      <c r="G246" s="209" t="s">
        <v>1571</v>
      </c>
      <c r="H246" s="210">
        <v>5</v>
      </c>
      <c r="I246" s="211"/>
      <c r="J246" s="212">
        <f>ROUND(I246*H246,2)</f>
        <v>0</v>
      </c>
      <c r="K246" s="208" t="s">
        <v>195</v>
      </c>
      <c r="L246" s="46"/>
      <c r="M246" s="213" t="s">
        <v>19</v>
      </c>
      <c r="N246" s="214" t="s">
        <v>43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196</v>
      </c>
      <c r="AT246" s="217" t="s">
        <v>191</v>
      </c>
      <c r="AU246" s="217" t="s">
        <v>82</v>
      </c>
      <c r="AY246" s="19" t="s">
        <v>188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196</v>
      </c>
      <c r="BM246" s="217" t="s">
        <v>1763</v>
      </c>
    </row>
    <row r="247" s="2" customFormat="1">
      <c r="A247" s="40"/>
      <c r="B247" s="41"/>
      <c r="C247" s="42"/>
      <c r="D247" s="219" t="s">
        <v>198</v>
      </c>
      <c r="E247" s="42"/>
      <c r="F247" s="220" t="s">
        <v>1573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198</v>
      </c>
      <c r="AU247" s="19" t="s">
        <v>82</v>
      </c>
    </row>
    <row r="248" s="2" customFormat="1" ht="16.5" customHeight="1">
      <c r="A248" s="40"/>
      <c r="B248" s="41"/>
      <c r="C248" s="206" t="s">
        <v>376</v>
      </c>
      <c r="D248" s="206" t="s">
        <v>191</v>
      </c>
      <c r="E248" s="207" t="s">
        <v>1574</v>
      </c>
      <c r="F248" s="208" t="s">
        <v>1575</v>
      </c>
      <c r="G248" s="209" t="s">
        <v>1571</v>
      </c>
      <c r="H248" s="210">
        <v>16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196</v>
      </c>
      <c r="AT248" s="217" t="s">
        <v>191</v>
      </c>
      <c r="AU248" s="217" t="s">
        <v>82</v>
      </c>
      <c r="AY248" s="19" t="s">
        <v>188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196</v>
      </c>
      <c r="BM248" s="217" t="s">
        <v>1764</v>
      </c>
    </row>
    <row r="249" s="2" customFormat="1" ht="16.5" customHeight="1">
      <c r="A249" s="40"/>
      <c r="B249" s="41"/>
      <c r="C249" s="257" t="s">
        <v>383</v>
      </c>
      <c r="D249" s="257" t="s">
        <v>300</v>
      </c>
      <c r="E249" s="258" t="s">
        <v>1577</v>
      </c>
      <c r="F249" s="259" t="s">
        <v>1578</v>
      </c>
      <c r="G249" s="260" t="s">
        <v>1567</v>
      </c>
      <c r="H249" s="261">
        <v>1</v>
      </c>
      <c r="I249" s="262"/>
      <c r="J249" s="263">
        <f>ROUND(I249*H249,2)</f>
        <v>0</v>
      </c>
      <c r="K249" s="259" t="s">
        <v>19</v>
      </c>
      <c r="L249" s="264"/>
      <c r="M249" s="265" t="s">
        <v>19</v>
      </c>
      <c r="N249" s="266" t="s">
        <v>43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250</v>
      </c>
      <c r="AT249" s="217" t="s">
        <v>300</v>
      </c>
      <c r="AU249" s="217" t="s">
        <v>82</v>
      </c>
      <c r="AY249" s="19" t="s">
        <v>188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80</v>
      </c>
      <c r="BK249" s="218">
        <f>ROUND(I249*H249,2)</f>
        <v>0</v>
      </c>
      <c r="BL249" s="19" t="s">
        <v>196</v>
      </c>
      <c r="BM249" s="217" t="s">
        <v>1765</v>
      </c>
    </row>
    <row r="250" s="12" customFormat="1" ht="22.8" customHeight="1">
      <c r="A250" s="12"/>
      <c r="B250" s="190"/>
      <c r="C250" s="191"/>
      <c r="D250" s="192" t="s">
        <v>71</v>
      </c>
      <c r="E250" s="204" t="s">
        <v>1580</v>
      </c>
      <c r="F250" s="204" t="s">
        <v>1581</v>
      </c>
      <c r="G250" s="191"/>
      <c r="H250" s="191"/>
      <c r="I250" s="194"/>
      <c r="J250" s="205">
        <f>BK250</f>
        <v>0</v>
      </c>
      <c r="K250" s="191"/>
      <c r="L250" s="196"/>
      <c r="M250" s="197"/>
      <c r="N250" s="198"/>
      <c r="O250" s="198"/>
      <c r="P250" s="199">
        <f>SUM(P251:P315)</f>
        <v>0</v>
      </c>
      <c r="Q250" s="198"/>
      <c r="R250" s="199">
        <f>SUM(R251:R315)</f>
        <v>0</v>
      </c>
      <c r="S250" s="198"/>
      <c r="T250" s="200">
        <f>SUM(T251:T315)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80</v>
      </c>
      <c r="AT250" s="202" t="s">
        <v>71</v>
      </c>
      <c r="AU250" s="202" t="s">
        <v>80</v>
      </c>
      <c r="AY250" s="201" t="s">
        <v>188</v>
      </c>
      <c r="BK250" s="203">
        <f>SUM(BK251:BK315)</f>
        <v>0</v>
      </c>
    </row>
    <row r="251" s="2" customFormat="1" ht="16.5" customHeight="1">
      <c r="A251" s="40"/>
      <c r="B251" s="41"/>
      <c r="C251" s="257" t="s">
        <v>388</v>
      </c>
      <c r="D251" s="257" t="s">
        <v>300</v>
      </c>
      <c r="E251" s="258" t="s">
        <v>1582</v>
      </c>
      <c r="F251" s="259" t="s">
        <v>1583</v>
      </c>
      <c r="G251" s="260" t="s">
        <v>296</v>
      </c>
      <c r="H251" s="261">
        <v>1</v>
      </c>
      <c r="I251" s="262"/>
      <c r="J251" s="263">
        <f>ROUND(I251*H251,2)</f>
        <v>0</v>
      </c>
      <c r="K251" s="259" t="s">
        <v>19</v>
      </c>
      <c r="L251" s="264"/>
      <c r="M251" s="265" t="s">
        <v>19</v>
      </c>
      <c r="N251" s="266" t="s">
        <v>43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250</v>
      </c>
      <c r="AT251" s="217" t="s">
        <v>300</v>
      </c>
      <c r="AU251" s="217" t="s">
        <v>82</v>
      </c>
      <c r="AY251" s="19" t="s">
        <v>188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196</v>
      </c>
      <c r="BM251" s="217" t="s">
        <v>1766</v>
      </c>
    </row>
    <row r="252" s="13" customFormat="1">
      <c r="A252" s="13"/>
      <c r="B252" s="224"/>
      <c r="C252" s="225"/>
      <c r="D252" s="226" t="s">
        <v>200</v>
      </c>
      <c r="E252" s="227" t="s">
        <v>19</v>
      </c>
      <c r="F252" s="228" t="s">
        <v>1461</v>
      </c>
      <c r="G252" s="225"/>
      <c r="H252" s="227" t="s">
        <v>19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200</v>
      </c>
      <c r="AU252" s="234" t="s">
        <v>82</v>
      </c>
      <c r="AV252" s="13" t="s">
        <v>80</v>
      </c>
      <c r="AW252" s="13" t="s">
        <v>33</v>
      </c>
      <c r="AX252" s="13" t="s">
        <v>72</v>
      </c>
      <c r="AY252" s="234" t="s">
        <v>188</v>
      </c>
    </row>
    <row r="253" s="14" customFormat="1">
      <c r="A253" s="14"/>
      <c r="B253" s="235"/>
      <c r="C253" s="236"/>
      <c r="D253" s="226" t="s">
        <v>200</v>
      </c>
      <c r="E253" s="237" t="s">
        <v>19</v>
      </c>
      <c r="F253" s="238" t="s">
        <v>80</v>
      </c>
      <c r="G253" s="236"/>
      <c r="H253" s="239">
        <v>1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200</v>
      </c>
      <c r="AU253" s="245" t="s">
        <v>82</v>
      </c>
      <c r="AV253" s="14" t="s">
        <v>82</v>
      </c>
      <c r="AW253" s="14" t="s">
        <v>33</v>
      </c>
      <c r="AX253" s="14" t="s">
        <v>72</v>
      </c>
      <c r="AY253" s="245" t="s">
        <v>188</v>
      </c>
    </row>
    <row r="254" s="15" customFormat="1">
      <c r="A254" s="15"/>
      <c r="B254" s="246"/>
      <c r="C254" s="247"/>
      <c r="D254" s="226" t="s">
        <v>200</v>
      </c>
      <c r="E254" s="248" t="s">
        <v>19</v>
      </c>
      <c r="F254" s="249" t="s">
        <v>206</v>
      </c>
      <c r="G254" s="247"/>
      <c r="H254" s="250">
        <v>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6" t="s">
        <v>200</v>
      </c>
      <c r="AU254" s="256" t="s">
        <v>82</v>
      </c>
      <c r="AV254" s="15" t="s">
        <v>196</v>
      </c>
      <c r="AW254" s="15" t="s">
        <v>33</v>
      </c>
      <c r="AX254" s="15" t="s">
        <v>80</v>
      </c>
      <c r="AY254" s="256" t="s">
        <v>188</v>
      </c>
    </row>
    <row r="255" s="2" customFormat="1" ht="24.15" customHeight="1">
      <c r="A255" s="40"/>
      <c r="B255" s="41"/>
      <c r="C255" s="206" t="s">
        <v>393</v>
      </c>
      <c r="D255" s="206" t="s">
        <v>191</v>
      </c>
      <c r="E255" s="207" t="s">
        <v>1585</v>
      </c>
      <c r="F255" s="208" t="s">
        <v>1586</v>
      </c>
      <c r="G255" s="209" t="s">
        <v>357</v>
      </c>
      <c r="H255" s="210">
        <v>38</v>
      </c>
      <c r="I255" s="211"/>
      <c r="J255" s="212">
        <f>ROUND(I255*H255,2)</f>
        <v>0</v>
      </c>
      <c r="K255" s="208" t="s">
        <v>195</v>
      </c>
      <c r="L255" s="46"/>
      <c r="M255" s="213" t="s">
        <v>19</v>
      </c>
      <c r="N255" s="214" t="s">
        <v>43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196</v>
      </c>
      <c r="AT255" s="217" t="s">
        <v>191</v>
      </c>
      <c r="AU255" s="217" t="s">
        <v>82</v>
      </c>
      <c r="AY255" s="19" t="s">
        <v>188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196</v>
      </c>
      <c r="BM255" s="217" t="s">
        <v>1767</v>
      </c>
    </row>
    <row r="256" s="2" customFormat="1">
      <c r="A256" s="40"/>
      <c r="B256" s="41"/>
      <c r="C256" s="42"/>
      <c r="D256" s="219" t="s">
        <v>198</v>
      </c>
      <c r="E256" s="42"/>
      <c r="F256" s="220" t="s">
        <v>1588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198</v>
      </c>
      <c r="AU256" s="19" t="s">
        <v>82</v>
      </c>
    </row>
    <row r="257" s="13" customFormat="1">
      <c r="A257" s="13"/>
      <c r="B257" s="224"/>
      <c r="C257" s="225"/>
      <c r="D257" s="226" t="s">
        <v>200</v>
      </c>
      <c r="E257" s="227" t="s">
        <v>19</v>
      </c>
      <c r="F257" s="228" t="s">
        <v>1461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200</v>
      </c>
      <c r="AU257" s="234" t="s">
        <v>82</v>
      </c>
      <c r="AV257" s="13" t="s">
        <v>80</v>
      </c>
      <c r="AW257" s="13" t="s">
        <v>33</v>
      </c>
      <c r="AX257" s="13" t="s">
        <v>72</v>
      </c>
      <c r="AY257" s="234" t="s">
        <v>188</v>
      </c>
    </row>
    <row r="258" s="14" customFormat="1">
      <c r="A258" s="14"/>
      <c r="B258" s="235"/>
      <c r="C258" s="236"/>
      <c r="D258" s="226" t="s">
        <v>200</v>
      </c>
      <c r="E258" s="237" t="s">
        <v>19</v>
      </c>
      <c r="F258" s="238" t="s">
        <v>1768</v>
      </c>
      <c r="G258" s="236"/>
      <c r="H258" s="239">
        <v>38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200</v>
      </c>
      <c r="AU258" s="245" t="s">
        <v>82</v>
      </c>
      <c r="AV258" s="14" t="s">
        <v>82</v>
      </c>
      <c r="AW258" s="14" t="s">
        <v>33</v>
      </c>
      <c r="AX258" s="14" t="s">
        <v>72</v>
      </c>
      <c r="AY258" s="245" t="s">
        <v>188</v>
      </c>
    </row>
    <row r="259" s="15" customFormat="1">
      <c r="A259" s="15"/>
      <c r="B259" s="246"/>
      <c r="C259" s="247"/>
      <c r="D259" s="226" t="s">
        <v>200</v>
      </c>
      <c r="E259" s="248" t="s">
        <v>19</v>
      </c>
      <c r="F259" s="249" t="s">
        <v>206</v>
      </c>
      <c r="G259" s="247"/>
      <c r="H259" s="250">
        <v>38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200</v>
      </c>
      <c r="AU259" s="256" t="s">
        <v>82</v>
      </c>
      <c r="AV259" s="15" t="s">
        <v>196</v>
      </c>
      <c r="AW259" s="15" t="s">
        <v>33</v>
      </c>
      <c r="AX259" s="15" t="s">
        <v>80</v>
      </c>
      <c r="AY259" s="256" t="s">
        <v>188</v>
      </c>
    </row>
    <row r="260" s="2" customFormat="1" ht="21.75" customHeight="1">
      <c r="A260" s="40"/>
      <c r="B260" s="41"/>
      <c r="C260" s="257" t="s">
        <v>398</v>
      </c>
      <c r="D260" s="257" t="s">
        <v>300</v>
      </c>
      <c r="E260" s="258" t="s">
        <v>1590</v>
      </c>
      <c r="F260" s="259" t="s">
        <v>1591</v>
      </c>
      <c r="G260" s="260" t="s">
        <v>357</v>
      </c>
      <c r="H260" s="261">
        <v>20</v>
      </c>
      <c r="I260" s="262"/>
      <c r="J260" s="263">
        <f>ROUND(I260*H260,2)</f>
        <v>0</v>
      </c>
      <c r="K260" s="259" t="s">
        <v>19</v>
      </c>
      <c r="L260" s="264"/>
      <c r="M260" s="265" t="s">
        <v>19</v>
      </c>
      <c r="N260" s="266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250</v>
      </c>
      <c r="AT260" s="217" t="s">
        <v>300</v>
      </c>
      <c r="AU260" s="217" t="s">
        <v>82</v>
      </c>
      <c r="AY260" s="19" t="s">
        <v>188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196</v>
      </c>
      <c r="BM260" s="217" t="s">
        <v>1769</v>
      </c>
    </row>
    <row r="261" s="2" customFormat="1">
      <c r="A261" s="40"/>
      <c r="B261" s="41"/>
      <c r="C261" s="42"/>
      <c r="D261" s="226" t="s">
        <v>571</v>
      </c>
      <c r="E261" s="42"/>
      <c r="F261" s="273" t="s">
        <v>1469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571</v>
      </c>
      <c r="AU261" s="19" t="s">
        <v>82</v>
      </c>
    </row>
    <row r="262" s="13" customFormat="1">
      <c r="A262" s="13"/>
      <c r="B262" s="224"/>
      <c r="C262" s="225"/>
      <c r="D262" s="226" t="s">
        <v>200</v>
      </c>
      <c r="E262" s="227" t="s">
        <v>19</v>
      </c>
      <c r="F262" s="228" t="s">
        <v>1461</v>
      </c>
      <c r="G262" s="225"/>
      <c r="H262" s="227" t="s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200</v>
      </c>
      <c r="AU262" s="234" t="s">
        <v>82</v>
      </c>
      <c r="AV262" s="13" t="s">
        <v>80</v>
      </c>
      <c r="AW262" s="13" t="s">
        <v>33</v>
      </c>
      <c r="AX262" s="13" t="s">
        <v>72</v>
      </c>
      <c r="AY262" s="234" t="s">
        <v>188</v>
      </c>
    </row>
    <row r="263" s="14" customFormat="1">
      <c r="A263" s="14"/>
      <c r="B263" s="235"/>
      <c r="C263" s="236"/>
      <c r="D263" s="226" t="s">
        <v>200</v>
      </c>
      <c r="E263" s="237" t="s">
        <v>19</v>
      </c>
      <c r="F263" s="238" t="s">
        <v>136</v>
      </c>
      <c r="G263" s="236"/>
      <c r="H263" s="239">
        <v>20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200</v>
      </c>
      <c r="AU263" s="245" t="s">
        <v>82</v>
      </c>
      <c r="AV263" s="14" t="s">
        <v>82</v>
      </c>
      <c r="AW263" s="14" t="s">
        <v>33</v>
      </c>
      <c r="AX263" s="14" t="s">
        <v>72</v>
      </c>
      <c r="AY263" s="245" t="s">
        <v>188</v>
      </c>
    </row>
    <row r="264" s="15" customFormat="1">
      <c r="A264" s="15"/>
      <c r="B264" s="246"/>
      <c r="C264" s="247"/>
      <c r="D264" s="226" t="s">
        <v>200</v>
      </c>
      <c r="E264" s="248" t="s">
        <v>19</v>
      </c>
      <c r="F264" s="249" t="s">
        <v>206</v>
      </c>
      <c r="G264" s="247"/>
      <c r="H264" s="250">
        <v>20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200</v>
      </c>
      <c r="AU264" s="256" t="s">
        <v>82</v>
      </c>
      <c r="AV264" s="15" t="s">
        <v>196</v>
      </c>
      <c r="AW264" s="15" t="s">
        <v>33</v>
      </c>
      <c r="AX264" s="15" t="s">
        <v>80</v>
      </c>
      <c r="AY264" s="256" t="s">
        <v>188</v>
      </c>
    </row>
    <row r="265" s="2" customFormat="1" ht="21.75" customHeight="1">
      <c r="A265" s="40"/>
      <c r="B265" s="41"/>
      <c r="C265" s="257" t="s">
        <v>403</v>
      </c>
      <c r="D265" s="257" t="s">
        <v>300</v>
      </c>
      <c r="E265" s="258" t="s">
        <v>1593</v>
      </c>
      <c r="F265" s="259" t="s">
        <v>1594</v>
      </c>
      <c r="G265" s="260" t="s">
        <v>357</v>
      </c>
      <c r="H265" s="261">
        <v>18</v>
      </c>
      <c r="I265" s="262"/>
      <c r="J265" s="263">
        <f>ROUND(I265*H265,2)</f>
        <v>0</v>
      </c>
      <c r="K265" s="259" t="s">
        <v>19</v>
      </c>
      <c r="L265" s="264"/>
      <c r="M265" s="265" t="s">
        <v>19</v>
      </c>
      <c r="N265" s="266" t="s">
        <v>43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250</v>
      </c>
      <c r="AT265" s="217" t="s">
        <v>300</v>
      </c>
      <c r="AU265" s="217" t="s">
        <v>82</v>
      </c>
      <c r="AY265" s="19" t="s">
        <v>188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196</v>
      </c>
      <c r="BM265" s="217" t="s">
        <v>1770</v>
      </c>
    </row>
    <row r="266" s="2" customFormat="1">
      <c r="A266" s="40"/>
      <c r="B266" s="41"/>
      <c r="C266" s="42"/>
      <c r="D266" s="226" t="s">
        <v>571</v>
      </c>
      <c r="E266" s="42"/>
      <c r="F266" s="273" t="s">
        <v>1469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571</v>
      </c>
      <c r="AU266" s="19" t="s">
        <v>82</v>
      </c>
    </row>
    <row r="267" s="13" customFormat="1">
      <c r="A267" s="13"/>
      <c r="B267" s="224"/>
      <c r="C267" s="225"/>
      <c r="D267" s="226" t="s">
        <v>200</v>
      </c>
      <c r="E267" s="227" t="s">
        <v>19</v>
      </c>
      <c r="F267" s="228" t="s">
        <v>1461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200</v>
      </c>
      <c r="AU267" s="234" t="s">
        <v>82</v>
      </c>
      <c r="AV267" s="13" t="s">
        <v>80</v>
      </c>
      <c r="AW267" s="13" t="s">
        <v>33</v>
      </c>
      <c r="AX267" s="13" t="s">
        <v>72</v>
      </c>
      <c r="AY267" s="234" t="s">
        <v>188</v>
      </c>
    </row>
    <row r="268" s="14" customFormat="1">
      <c r="A268" s="14"/>
      <c r="B268" s="235"/>
      <c r="C268" s="236"/>
      <c r="D268" s="226" t="s">
        <v>200</v>
      </c>
      <c r="E268" s="237" t="s">
        <v>19</v>
      </c>
      <c r="F268" s="238" t="s">
        <v>130</v>
      </c>
      <c r="G268" s="236"/>
      <c r="H268" s="239">
        <v>18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200</v>
      </c>
      <c r="AU268" s="245" t="s">
        <v>82</v>
      </c>
      <c r="AV268" s="14" t="s">
        <v>82</v>
      </c>
      <c r="AW268" s="14" t="s">
        <v>33</v>
      </c>
      <c r="AX268" s="14" t="s">
        <v>72</v>
      </c>
      <c r="AY268" s="245" t="s">
        <v>188</v>
      </c>
    </row>
    <row r="269" s="15" customFormat="1">
      <c r="A269" s="15"/>
      <c r="B269" s="246"/>
      <c r="C269" s="247"/>
      <c r="D269" s="226" t="s">
        <v>200</v>
      </c>
      <c r="E269" s="248" t="s">
        <v>19</v>
      </c>
      <c r="F269" s="249" t="s">
        <v>206</v>
      </c>
      <c r="G269" s="247"/>
      <c r="H269" s="250">
        <v>18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200</v>
      </c>
      <c r="AU269" s="256" t="s">
        <v>82</v>
      </c>
      <c r="AV269" s="15" t="s">
        <v>196</v>
      </c>
      <c r="AW269" s="15" t="s">
        <v>33</v>
      </c>
      <c r="AX269" s="15" t="s">
        <v>80</v>
      </c>
      <c r="AY269" s="256" t="s">
        <v>188</v>
      </c>
    </row>
    <row r="270" s="2" customFormat="1" ht="16.5" customHeight="1">
      <c r="A270" s="40"/>
      <c r="B270" s="41"/>
      <c r="C270" s="206" t="s">
        <v>408</v>
      </c>
      <c r="D270" s="206" t="s">
        <v>191</v>
      </c>
      <c r="E270" s="207" t="s">
        <v>1596</v>
      </c>
      <c r="F270" s="208" t="s">
        <v>1597</v>
      </c>
      <c r="G270" s="209" t="s">
        <v>357</v>
      </c>
      <c r="H270" s="210">
        <v>68</v>
      </c>
      <c r="I270" s="211"/>
      <c r="J270" s="212">
        <f>ROUND(I270*H270,2)</f>
        <v>0</v>
      </c>
      <c r="K270" s="208" t="s">
        <v>195</v>
      </c>
      <c r="L270" s="46"/>
      <c r="M270" s="213" t="s">
        <v>19</v>
      </c>
      <c r="N270" s="214" t="s">
        <v>43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196</v>
      </c>
      <c r="AT270" s="217" t="s">
        <v>191</v>
      </c>
      <c r="AU270" s="217" t="s">
        <v>82</v>
      </c>
      <c r="AY270" s="19" t="s">
        <v>188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80</v>
      </c>
      <c r="BK270" s="218">
        <f>ROUND(I270*H270,2)</f>
        <v>0</v>
      </c>
      <c r="BL270" s="19" t="s">
        <v>196</v>
      </c>
      <c r="BM270" s="217" t="s">
        <v>1771</v>
      </c>
    </row>
    <row r="271" s="2" customFormat="1">
      <c r="A271" s="40"/>
      <c r="B271" s="41"/>
      <c r="C271" s="42"/>
      <c r="D271" s="219" t="s">
        <v>198</v>
      </c>
      <c r="E271" s="42"/>
      <c r="F271" s="220" t="s">
        <v>1599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198</v>
      </c>
      <c r="AU271" s="19" t="s">
        <v>82</v>
      </c>
    </row>
    <row r="272" s="2" customFormat="1">
      <c r="A272" s="40"/>
      <c r="B272" s="41"/>
      <c r="C272" s="42"/>
      <c r="D272" s="226" t="s">
        <v>1600</v>
      </c>
      <c r="E272" s="42"/>
      <c r="F272" s="273" t="s">
        <v>1601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1600</v>
      </c>
      <c r="AU272" s="19" t="s">
        <v>82</v>
      </c>
    </row>
    <row r="273" s="13" customFormat="1">
      <c r="A273" s="13"/>
      <c r="B273" s="224"/>
      <c r="C273" s="225"/>
      <c r="D273" s="226" t="s">
        <v>200</v>
      </c>
      <c r="E273" s="227" t="s">
        <v>19</v>
      </c>
      <c r="F273" s="228" t="s">
        <v>1461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200</v>
      </c>
      <c r="AU273" s="234" t="s">
        <v>82</v>
      </c>
      <c r="AV273" s="13" t="s">
        <v>80</v>
      </c>
      <c r="AW273" s="13" t="s">
        <v>33</v>
      </c>
      <c r="AX273" s="13" t="s">
        <v>72</v>
      </c>
      <c r="AY273" s="234" t="s">
        <v>188</v>
      </c>
    </row>
    <row r="274" s="14" customFormat="1">
      <c r="A274" s="14"/>
      <c r="B274" s="235"/>
      <c r="C274" s="236"/>
      <c r="D274" s="226" t="s">
        <v>200</v>
      </c>
      <c r="E274" s="237" t="s">
        <v>19</v>
      </c>
      <c r="F274" s="238" t="s">
        <v>1709</v>
      </c>
      <c r="G274" s="236"/>
      <c r="H274" s="239">
        <v>68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200</v>
      </c>
      <c r="AU274" s="245" t="s">
        <v>82</v>
      </c>
      <c r="AV274" s="14" t="s">
        <v>82</v>
      </c>
      <c r="AW274" s="14" t="s">
        <v>33</v>
      </c>
      <c r="AX274" s="14" t="s">
        <v>72</v>
      </c>
      <c r="AY274" s="245" t="s">
        <v>188</v>
      </c>
    </row>
    <row r="275" s="15" customFormat="1">
      <c r="A275" s="15"/>
      <c r="B275" s="246"/>
      <c r="C275" s="247"/>
      <c r="D275" s="226" t="s">
        <v>200</v>
      </c>
      <c r="E275" s="248" t="s">
        <v>19</v>
      </c>
      <c r="F275" s="249" t="s">
        <v>206</v>
      </c>
      <c r="G275" s="247"/>
      <c r="H275" s="250">
        <v>68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200</v>
      </c>
      <c r="AU275" s="256" t="s">
        <v>82</v>
      </c>
      <c r="AV275" s="15" t="s">
        <v>196</v>
      </c>
      <c r="AW275" s="15" t="s">
        <v>33</v>
      </c>
      <c r="AX275" s="15" t="s">
        <v>80</v>
      </c>
      <c r="AY275" s="256" t="s">
        <v>188</v>
      </c>
    </row>
    <row r="276" s="2" customFormat="1" ht="16.5" customHeight="1">
      <c r="A276" s="40"/>
      <c r="B276" s="41"/>
      <c r="C276" s="257" t="s">
        <v>414</v>
      </c>
      <c r="D276" s="257" t="s">
        <v>300</v>
      </c>
      <c r="E276" s="258" t="s">
        <v>1602</v>
      </c>
      <c r="F276" s="259" t="s">
        <v>1603</v>
      </c>
      <c r="G276" s="260" t="s">
        <v>357</v>
      </c>
      <c r="H276" s="261">
        <v>68</v>
      </c>
      <c r="I276" s="262"/>
      <c r="J276" s="263">
        <f>ROUND(I276*H276,2)</f>
        <v>0</v>
      </c>
      <c r="K276" s="259" t="s">
        <v>19</v>
      </c>
      <c r="L276" s="264"/>
      <c r="M276" s="265" t="s">
        <v>19</v>
      </c>
      <c r="N276" s="266" t="s">
        <v>43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250</v>
      </c>
      <c r="AT276" s="217" t="s">
        <v>300</v>
      </c>
      <c r="AU276" s="217" t="s">
        <v>82</v>
      </c>
      <c r="AY276" s="19" t="s">
        <v>188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80</v>
      </c>
      <c r="BK276" s="218">
        <f>ROUND(I276*H276,2)</f>
        <v>0</v>
      </c>
      <c r="BL276" s="19" t="s">
        <v>196</v>
      </c>
      <c r="BM276" s="217" t="s">
        <v>1772</v>
      </c>
    </row>
    <row r="277" s="2" customFormat="1">
      <c r="A277" s="40"/>
      <c r="B277" s="41"/>
      <c r="C277" s="42"/>
      <c r="D277" s="226" t="s">
        <v>571</v>
      </c>
      <c r="E277" s="42"/>
      <c r="F277" s="273" t="s">
        <v>1469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571</v>
      </c>
      <c r="AU277" s="19" t="s">
        <v>82</v>
      </c>
    </row>
    <row r="278" s="13" customFormat="1">
      <c r="A278" s="13"/>
      <c r="B278" s="224"/>
      <c r="C278" s="225"/>
      <c r="D278" s="226" t="s">
        <v>200</v>
      </c>
      <c r="E278" s="227" t="s">
        <v>19</v>
      </c>
      <c r="F278" s="228" t="s">
        <v>1461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200</v>
      </c>
      <c r="AU278" s="234" t="s">
        <v>82</v>
      </c>
      <c r="AV278" s="13" t="s">
        <v>80</v>
      </c>
      <c r="AW278" s="13" t="s">
        <v>33</v>
      </c>
      <c r="AX278" s="13" t="s">
        <v>72</v>
      </c>
      <c r="AY278" s="234" t="s">
        <v>188</v>
      </c>
    </row>
    <row r="279" s="14" customFormat="1">
      <c r="A279" s="14"/>
      <c r="B279" s="235"/>
      <c r="C279" s="236"/>
      <c r="D279" s="226" t="s">
        <v>200</v>
      </c>
      <c r="E279" s="237" t="s">
        <v>19</v>
      </c>
      <c r="F279" s="238" t="s">
        <v>1709</v>
      </c>
      <c r="G279" s="236"/>
      <c r="H279" s="239">
        <v>68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200</v>
      </c>
      <c r="AU279" s="245" t="s">
        <v>82</v>
      </c>
      <c r="AV279" s="14" t="s">
        <v>82</v>
      </c>
      <c r="AW279" s="14" t="s">
        <v>33</v>
      </c>
      <c r="AX279" s="14" t="s">
        <v>72</v>
      </c>
      <c r="AY279" s="245" t="s">
        <v>188</v>
      </c>
    </row>
    <row r="280" s="15" customFormat="1">
      <c r="A280" s="15"/>
      <c r="B280" s="246"/>
      <c r="C280" s="247"/>
      <c r="D280" s="226" t="s">
        <v>200</v>
      </c>
      <c r="E280" s="248" t="s">
        <v>19</v>
      </c>
      <c r="F280" s="249" t="s">
        <v>206</v>
      </c>
      <c r="G280" s="247"/>
      <c r="H280" s="250">
        <v>68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6" t="s">
        <v>200</v>
      </c>
      <c r="AU280" s="256" t="s">
        <v>82</v>
      </c>
      <c r="AV280" s="15" t="s">
        <v>196</v>
      </c>
      <c r="AW280" s="15" t="s">
        <v>33</v>
      </c>
      <c r="AX280" s="15" t="s">
        <v>80</v>
      </c>
      <c r="AY280" s="256" t="s">
        <v>188</v>
      </c>
    </row>
    <row r="281" s="2" customFormat="1" ht="24.15" customHeight="1">
      <c r="A281" s="40"/>
      <c r="B281" s="41"/>
      <c r="C281" s="206" t="s">
        <v>419</v>
      </c>
      <c r="D281" s="206" t="s">
        <v>191</v>
      </c>
      <c r="E281" s="207" t="s">
        <v>1605</v>
      </c>
      <c r="F281" s="208" t="s">
        <v>1606</v>
      </c>
      <c r="G281" s="209" t="s">
        <v>296</v>
      </c>
      <c r="H281" s="210">
        <v>2</v>
      </c>
      <c r="I281" s="211"/>
      <c r="J281" s="212">
        <f>ROUND(I281*H281,2)</f>
        <v>0</v>
      </c>
      <c r="K281" s="208" t="s">
        <v>195</v>
      </c>
      <c r="L281" s="46"/>
      <c r="M281" s="213" t="s">
        <v>19</v>
      </c>
      <c r="N281" s="214" t="s">
        <v>43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196</v>
      </c>
      <c r="AT281" s="217" t="s">
        <v>191</v>
      </c>
      <c r="AU281" s="217" t="s">
        <v>82</v>
      </c>
      <c r="AY281" s="19" t="s">
        <v>188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196</v>
      </c>
      <c r="BM281" s="217" t="s">
        <v>1773</v>
      </c>
    </row>
    <row r="282" s="2" customFormat="1">
      <c r="A282" s="40"/>
      <c r="B282" s="41"/>
      <c r="C282" s="42"/>
      <c r="D282" s="219" t="s">
        <v>198</v>
      </c>
      <c r="E282" s="42"/>
      <c r="F282" s="220" t="s">
        <v>1608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198</v>
      </c>
      <c r="AU282" s="19" t="s">
        <v>82</v>
      </c>
    </row>
    <row r="283" s="13" customFormat="1">
      <c r="A283" s="13"/>
      <c r="B283" s="224"/>
      <c r="C283" s="225"/>
      <c r="D283" s="226" t="s">
        <v>200</v>
      </c>
      <c r="E283" s="227" t="s">
        <v>19</v>
      </c>
      <c r="F283" s="228" t="s">
        <v>1461</v>
      </c>
      <c r="G283" s="225"/>
      <c r="H283" s="227" t="s">
        <v>19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200</v>
      </c>
      <c r="AU283" s="234" t="s">
        <v>82</v>
      </c>
      <c r="AV283" s="13" t="s">
        <v>80</v>
      </c>
      <c r="AW283" s="13" t="s">
        <v>33</v>
      </c>
      <c r="AX283" s="13" t="s">
        <v>72</v>
      </c>
      <c r="AY283" s="234" t="s">
        <v>188</v>
      </c>
    </row>
    <row r="284" s="14" customFormat="1">
      <c r="A284" s="14"/>
      <c r="B284" s="235"/>
      <c r="C284" s="236"/>
      <c r="D284" s="226" t="s">
        <v>200</v>
      </c>
      <c r="E284" s="237" t="s">
        <v>19</v>
      </c>
      <c r="F284" s="238" t="s">
        <v>82</v>
      </c>
      <c r="G284" s="236"/>
      <c r="H284" s="239">
        <v>2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200</v>
      </c>
      <c r="AU284" s="245" t="s">
        <v>82</v>
      </c>
      <c r="AV284" s="14" t="s">
        <v>82</v>
      </c>
      <c r="AW284" s="14" t="s">
        <v>33</v>
      </c>
      <c r="AX284" s="14" t="s">
        <v>72</v>
      </c>
      <c r="AY284" s="245" t="s">
        <v>188</v>
      </c>
    </row>
    <row r="285" s="15" customFormat="1">
      <c r="A285" s="15"/>
      <c r="B285" s="246"/>
      <c r="C285" s="247"/>
      <c r="D285" s="226" t="s">
        <v>200</v>
      </c>
      <c r="E285" s="248" t="s">
        <v>19</v>
      </c>
      <c r="F285" s="249" t="s">
        <v>206</v>
      </c>
      <c r="G285" s="247"/>
      <c r="H285" s="250">
        <v>2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200</v>
      </c>
      <c r="AU285" s="256" t="s">
        <v>82</v>
      </c>
      <c r="AV285" s="15" t="s">
        <v>196</v>
      </c>
      <c r="AW285" s="15" t="s">
        <v>33</v>
      </c>
      <c r="AX285" s="15" t="s">
        <v>80</v>
      </c>
      <c r="AY285" s="256" t="s">
        <v>188</v>
      </c>
    </row>
    <row r="286" s="2" customFormat="1" ht="16.5" customHeight="1">
      <c r="A286" s="40"/>
      <c r="B286" s="41"/>
      <c r="C286" s="257" t="s">
        <v>424</v>
      </c>
      <c r="D286" s="257" t="s">
        <v>300</v>
      </c>
      <c r="E286" s="258" t="s">
        <v>1609</v>
      </c>
      <c r="F286" s="259" t="s">
        <v>1610</v>
      </c>
      <c r="G286" s="260" t="s">
        <v>296</v>
      </c>
      <c r="H286" s="261">
        <v>2</v>
      </c>
      <c r="I286" s="262"/>
      <c r="J286" s="263">
        <f>ROUND(I286*H286,2)</f>
        <v>0</v>
      </c>
      <c r="K286" s="259" t="s">
        <v>19</v>
      </c>
      <c r="L286" s="264"/>
      <c r="M286" s="265" t="s">
        <v>19</v>
      </c>
      <c r="N286" s="266" t="s">
        <v>43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250</v>
      </c>
      <c r="AT286" s="217" t="s">
        <v>300</v>
      </c>
      <c r="AU286" s="217" t="s">
        <v>82</v>
      </c>
      <c r="AY286" s="19" t="s">
        <v>188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80</v>
      </c>
      <c r="BK286" s="218">
        <f>ROUND(I286*H286,2)</f>
        <v>0</v>
      </c>
      <c r="BL286" s="19" t="s">
        <v>196</v>
      </c>
      <c r="BM286" s="217" t="s">
        <v>1774</v>
      </c>
    </row>
    <row r="287" s="2" customFormat="1">
      <c r="A287" s="40"/>
      <c r="B287" s="41"/>
      <c r="C287" s="42"/>
      <c r="D287" s="226" t="s">
        <v>571</v>
      </c>
      <c r="E287" s="42"/>
      <c r="F287" s="273" t="s">
        <v>1498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571</v>
      </c>
      <c r="AU287" s="19" t="s">
        <v>82</v>
      </c>
    </row>
    <row r="288" s="13" customFormat="1">
      <c r="A288" s="13"/>
      <c r="B288" s="224"/>
      <c r="C288" s="225"/>
      <c r="D288" s="226" t="s">
        <v>200</v>
      </c>
      <c r="E288" s="227" t="s">
        <v>19</v>
      </c>
      <c r="F288" s="228" t="s">
        <v>1461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200</v>
      </c>
      <c r="AU288" s="234" t="s">
        <v>82</v>
      </c>
      <c r="AV288" s="13" t="s">
        <v>80</v>
      </c>
      <c r="AW288" s="13" t="s">
        <v>33</v>
      </c>
      <c r="AX288" s="13" t="s">
        <v>72</v>
      </c>
      <c r="AY288" s="234" t="s">
        <v>188</v>
      </c>
    </row>
    <row r="289" s="14" customFormat="1">
      <c r="A289" s="14"/>
      <c r="B289" s="235"/>
      <c r="C289" s="236"/>
      <c r="D289" s="226" t="s">
        <v>200</v>
      </c>
      <c r="E289" s="237" t="s">
        <v>19</v>
      </c>
      <c r="F289" s="238" t="s">
        <v>82</v>
      </c>
      <c r="G289" s="236"/>
      <c r="H289" s="239">
        <v>2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200</v>
      </c>
      <c r="AU289" s="245" t="s">
        <v>82</v>
      </c>
      <c r="AV289" s="14" t="s">
        <v>82</v>
      </c>
      <c r="AW289" s="14" t="s">
        <v>33</v>
      </c>
      <c r="AX289" s="14" t="s">
        <v>72</v>
      </c>
      <c r="AY289" s="245" t="s">
        <v>188</v>
      </c>
    </row>
    <row r="290" s="15" customFormat="1">
      <c r="A290" s="15"/>
      <c r="B290" s="246"/>
      <c r="C290" s="247"/>
      <c r="D290" s="226" t="s">
        <v>200</v>
      </c>
      <c r="E290" s="248" t="s">
        <v>19</v>
      </c>
      <c r="F290" s="249" t="s">
        <v>206</v>
      </c>
      <c r="G290" s="247"/>
      <c r="H290" s="250">
        <v>2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200</v>
      </c>
      <c r="AU290" s="256" t="s">
        <v>82</v>
      </c>
      <c r="AV290" s="15" t="s">
        <v>196</v>
      </c>
      <c r="AW290" s="15" t="s">
        <v>33</v>
      </c>
      <c r="AX290" s="15" t="s">
        <v>80</v>
      </c>
      <c r="AY290" s="256" t="s">
        <v>188</v>
      </c>
    </row>
    <row r="291" s="2" customFormat="1" ht="16.5" customHeight="1">
      <c r="A291" s="40"/>
      <c r="B291" s="41"/>
      <c r="C291" s="257" t="s">
        <v>429</v>
      </c>
      <c r="D291" s="257" t="s">
        <v>300</v>
      </c>
      <c r="E291" s="258" t="s">
        <v>1612</v>
      </c>
      <c r="F291" s="259" t="s">
        <v>1613</v>
      </c>
      <c r="G291" s="260" t="s">
        <v>296</v>
      </c>
      <c r="H291" s="261">
        <v>2</v>
      </c>
      <c r="I291" s="262"/>
      <c r="J291" s="263">
        <f>ROUND(I291*H291,2)</f>
        <v>0</v>
      </c>
      <c r="K291" s="259" t="s">
        <v>19</v>
      </c>
      <c r="L291" s="264"/>
      <c r="M291" s="265" t="s">
        <v>19</v>
      </c>
      <c r="N291" s="266" t="s">
        <v>43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250</v>
      </c>
      <c r="AT291" s="217" t="s">
        <v>300</v>
      </c>
      <c r="AU291" s="217" t="s">
        <v>82</v>
      </c>
      <c r="AY291" s="19" t="s">
        <v>188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196</v>
      </c>
      <c r="BM291" s="217" t="s">
        <v>1775</v>
      </c>
    </row>
    <row r="292" s="2" customFormat="1">
      <c r="A292" s="40"/>
      <c r="B292" s="41"/>
      <c r="C292" s="42"/>
      <c r="D292" s="226" t="s">
        <v>571</v>
      </c>
      <c r="E292" s="42"/>
      <c r="F292" s="273" t="s">
        <v>1498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571</v>
      </c>
      <c r="AU292" s="19" t="s">
        <v>82</v>
      </c>
    </row>
    <row r="293" s="13" customFormat="1">
      <c r="A293" s="13"/>
      <c r="B293" s="224"/>
      <c r="C293" s="225"/>
      <c r="D293" s="226" t="s">
        <v>200</v>
      </c>
      <c r="E293" s="227" t="s">
        <v>19</v>
      </c>
      <c r="F293" s="228" t="s">
        <v>1461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200</v>
      </c>
      <c r="AU293" s="234" t="s">
        <v>82</v>
      </c>
      <c r="AV293" s="13" t="s">
        <v>80</v>
      </c>
      <c r="AW293" s="13" t="s">
        <v>33</v>
      </c>
      <c r="AX293" s="13" t="s">
        <v>72</v>
      </c>
      <c r="AY293" s="234" t="s">
        <v>188</v>
      </c>
    </row>
    <row r="294" s="14" customFormat="1">
      <c r="A294" s="14"/>
      <c r="B294" s="235"/>
      <c r="C294" s="236"/>
      <c r="D294" s="226" t="s">
        <v>200</v>
      </c>
      <c r="E294" s="237" t="s">
        <v>19</v>
      </c>
      <c r="F294" s="238" t="s">
        <v>82</v>
      </c>
      <c r="G294" s="236"/>
      <c r="H294" s="239">
        <v>2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200</v>
      </c>
      <c r="AU294" s="245" t="s">
        <v>82</v>
      </c>
      <c r="AV294" s="14" t="s">
        <v>82</v>
      </c>
      <c r="AW294" s="14" t="s">
        <v>33</v>
      </c>
      <c r="AX294" s="14" t="s">
        <v>72</v>
      </c>
      <c r="AY294" s="245" t="s">
        <v>188</v>
      </c>
    </row>
    <row r="295" s="15" customFormat="1">
      <c r="A295" s="15"/>
      <c r="B295" s="246"/>
      <c r="C295" s="247"/>
      <c r="D295" s="226" t="s">
        <v>200</v>
      </c>
      <c r="E295" s="248" t="s">
        <v>19</v>
      </c>
      <c r="F295" s="249" t="s">
        <v>206</v>
      </c>
      <c r="G295" s="247"/>
      <c r="H295" s="250">
        <v>2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6" t="s">
        <v>200</v>
      </c>
      <c r="AU295" s="256" t="s">
        <v>82</v>
      </c>
      <c r="AV295" s="15" t="s">
        <v>196</v>
      </c>
      <c r="AW295" s="15" t="s">
        <v>33</v>
      </c>
      <c r="AX295" s="15" t="s">
        <v>80</v>
      </c>
      <c r="AY295" s="256" t="s">
        <v>188</v>
      </c>
    </row>
    <row r="296" s="2" customFormat="1" ht="16.5" customHeight="1">
      <c r="A296" s="40"/>
      <c r="B296" s="41"/>
      <c r="C296" s="257" t="s">
        <v>436</v>
      </c>
      <c r="D296" s="257" t="s">
        <v>300</v>
      </c>
      <c r="E296" s="258" t="s">
        <v>1615</v>
      </c>
      <c r="F296" s="259" t="s">
        <v>1616</v>
      </c>
      <c r="G296" s="260" t="s">
        <v>296</v>
      </c>
      <c r="H296" s="261">
        <v>2</v>
      </c>
      <c r="I296" s="262"/>
      <c r="J296" s="263">
        <f>ROUND(I296*H296,2)</f>
        <v>0</v>
      </c>
      <c r="K296" s="259" t="s">
        <v>19</v>
      </c>
      <c r="L296" s="264"/>
      <c r="M296" s="265" t="s">
        <v>19</v>
      </c>
      <c r="N296" s="266" t="s">
        <v>43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250</v>
      </c>
      <c r="AT296" s="217" t="s">
        <v>300</v>
      </c>
      <c r="AU296" s="217" t="s">
        <v>82</v>
      </c>
      <c r="AY296" s="19" t="s">
        <v>188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196</v>
      </c>
      <c r="BM296" s="217" t="s">
        <v>1776</v>
      </c>
    </row>
    <row r="297" s="2" customFormat="1">
      <c r="A297" s="40"/>
      <c r="B297" s="41"/>
      <c r="C297" s="42"/>
      <c r="D297" s="226" t="s">
        <v>571</v>
      </c>
      <c r="E297" s="42"/>
      <c r="F297" s="273" t="s">
        <v>1498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571</v>
      </c>
      <c r="AU297" s="19" t="s">
        <v>82</v>
      </c>
    </row>
    <row r="298" s="13" customFormat="1">
      <c r="A298" s="13"/>
      <c r="B298" s="224"/>
      <c r="C298" s="225"/>
      <c r="D298" s="226" t="s">
        <v>200</v>
      </c>
      <c r="E298" s="227" t="s">
        <v>19</v>
      </c>
      <c r="F298" s="228" t="s">
        <v>1461</v>
      </c>
      <c r="G298" s="225"/>
      <c r="H298" s="227" t="s">
        <v>19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200</v>
      </c>
      <c r="AU298" s="234" t="s">
        <v>82</v>
      </c>
      <c r="AV298" s="13" t="s">
        <v>80</v>
      </c>
      <c r="AW298" s="13" t="s">
        <v>33</v>
      </c>
      <c r="AX298" s="13" t="s">
        <v>72</v>
      </c>
      <c r="AY298" s="234" t="s">
        <v>188</v>
      </c>
    </row>
    <row r="299" s="14" customFormat="1">
      <c r="A299" s="14"/>
      <c r="B299" s="235"/>
      <c r="C299" s="236"/>
      <c r="D299" s="226" t="s">
        <v>200</v>
      </c>
      <c r="E299" s="237" t="s">
        <v>19</v>
      </c>
      <c r="F299" s="238" t="s">
        <v>82</v>
      </c>
      <c r="G299" s="236"/>
      <c r="H299" s="239">
        <v>2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200</v>
      </c>
      <c r="AU299" s="245" t="s">
        <v>82</v>
      </c>
      <c r="AV299" s="14" t="s">
        <v>82</v>
      </c>
      <c r="AW299" s="14" t="s">
        <v>33</v>
      </c>
      <c r="AX299" s="14" t="s">
        <v>72</v>
      </c>
      <c r="AY299" s="245" t="s">
        <v>188</v>
      </c>
    </row>
    <row r="300" s="15" customFormat="1">
      <c r="A300" s="15"/>
      <c r="B300" s="246"/>
      <c r="C300" s="247"/>
      <c r="D300" s="226" t="s">
        <v>200</v>
      </c>
      <c r="E300" s="248" t="s">
        <v>19</v>
      </c>
      <c r="F300" s="249" t="s">
        <v>206</v>
      </c>
      <c r="G300" s="247"/>
      <c r="H300" s="250">
        <v>2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6" t="s">
        <v>200</v>
      </c>
      <c r="AU300" s="256" t="s">
        <v>82</v>
      </c>
      <c r="AV300" s="15" t="s">
        <v>196</v>
      </c>
      <c r="AW300" s="15" t="s">
        <v>33</v>
      </c>
      <c r="AX300" s="15" t="s">
        <v>80</v>
      </c>
      <c r="AY300" s="256" t="s">
        <v>188</v>
      </c>
    </row>
    <row r="301" s="2" customFormat="1" ht="16.5" customHeight="1">
      <c r="A301" s="40"/>
      <c r="B301" s="41"/>
      <c r="C301" s="206" t="s">
        <v>443</v>
      </c>
      <c r="D301" s="206" t="s">
        <v>191</v>
      </c>
      <c r="E301" s="207" t="s">
        <v>1618</v>
      </c>
      <c r="F301" s="208" t="s">
        <v>1619</v>
      </c>
      <c r="G301" s="209" t="s">
        <v>296</v>
      </c>
      <c r="H301" s="210">
        <v>3</v>
      </c>
      <c r="I301" s="211"/>
      <c r="J301" s="212">
        <f>ROUND(I301*H301,2)</f>
        <v>0</v>
      </c>
      <c r="K301" s="208" t="s">
        <v>195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196</v>
      </c>
      <c r="AT301" s="217" t="s">
        <v>191</v>
      </c>
      <c r="AU301" s="217" t="s">
        <v>82</v>
      </c>
      <c r="AY301" s="19" t="s">
        <v>188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196</v>
      </c>
      <c r="BM301" s="217" t="s">
        <v>1777</v>
      </c>
    </row>
    <row r="302" s="2" customFormat="1">
      <c r="A302" s="40"/>
      <c r="B302" s="41"/>
      <c r="C302" s="42"/>
      <c r="D302" s="219" t="s">
        <v>198</v>
      </c>
      <c r="E302" s="42"/>
      <c r="F302" s="220" t="s">
        <v>1621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198</v>
      </c>
      <c r="AU302" s="19" t="s">
        <v>82</v>
      </c>
    </row>
    <row r="303" s="13" customFormat="1">
      <c r="A303" s="13"/>
      <c r="B303" s="224"/>
      <c r="C303" s="225"/>
      <c r="D303" s="226" t="s">
        <v>200</v>
      </c>
      <c r="E303" s="227" t="s">
        <v>19</v>
      </c>
      <c r="F303" s="228" t="s">
        <v>1461</v>
      </c>
      <c r="G303" s="225"/>
      <c r="H303" s="227" t="s">
        <v>19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200</v>
      </c>
      <c r="AU303" s="234" t="s">
        <v>82</v>
      </c>
      <c r="AV303" s="13" t="s">
        <v>80</v>
      </c>
      <c r="AW303" s="13" t="s">
        <v>33</v>
      </c>
      <c r="AX303" s="13" t="s">
        <v>72</v>
      </c>
      <c r="AY303" s="234" t="s">
        <v>188</v>
      </c>
    </row>
    <row r="304" s="14" customFormat="1">
      <c r="A304" s="14"/>
      <c r="B304" s="235"/>
      <c r="C304" s="236"/>
      <c r="D304" s="226" t="s">
        <v>200</v>
      </c>
      <c r="E304" s="237" t="s">
        <v>19</v>
      </c>
      <c r="F304" s="238" t="s">
        <v>216</v>
      </c>
      <c r="G304" s="236"/>
      <c r="H304" s="239">
        <v>3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200</v>
      </c>
      <c r="AU304" s="245" t="s">
        <v>82</v>
      </c>
      <c r="AV304" s="14" t="s">
        <v>82</v>
      </c>
      <c r="AW304" s="14" t="s">
        <v>33</v>
      </c>
      <c r="AX304" s="14" t="s">
        <v>72</v>
      </c>
      <c r="AY304" s="245" t="s">
        <v>188</v>
      </c>
    </row>
    <row r="305" s="15" customFormat="1">
      <c r="A305" s="15"/>
      <c r="B305" s="246"/>
      <c r="C305" s="247"/>
      <c r="D305" s="226" t="s">
        <v>200</v>
      </c>
      <c r="E305" s="248" t="s">
        <v>19</v>
      </c>
      <c r="F305" s="249" t="s">
        <v>206</v>
      </c>
      <c r="G305" s="247"/>
      <c r="H305" s="250">
        <v>3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200</v>
      </c>
      <c r="AU305" s="256" t="s">
        <v>82</v>
      </c>
      <c r="AV305" s="15" t="s">
        <v>196</v>
      </c>
      <c r="AW305" s="15" t="s">
        <v>33</v>
      </c>
      <c r="AX305" s="15" t="s">
        <v>80</v>
      </c>
      <c r="AY305" s="256" t="s">
        <v>188</v>
      </c>
    </row>
    <row r="306" s="2" customFormat="1" ht="16.5" customHeight="1">
      <c r="A306" s="40"/>
      <c r="B306" s="41"/>
      <c r="C306" s="257" t="s">
        <v>448</v>
      </c>
      <c r="D306" s="257" t="s">
        <v>300</v>
      </c>
      <c r="E306" s="258" t="s">
        <v>1622</v>
      </c>
      <c r="F306" s="259" t="s">
        <v>1623</v>
      </c>
      <c r="G306" s="260" t="s">
        <v>296</v>
      </c>
      <c r="H306" s="261">
        <v>3</v>
      </c>
      <c r="I306" s="262"/>
      <c r="J306" s="263">
        <f>ROUND(I306*H306,2)</f>
        <v>0</v>
      </c>
      <c r="K306" s="259" t="s">
        <v>19</v>
      </c>
      <c r="L306" s="264"/>
      <c r="M306" s="265" t="s">
        <v>19</v>
      </c>
      <c r="N306" s="266" t="s">
        <v>43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250</v>
      </c>
      <c r="AT306" s="217" t="s">
        <v>300</v>
      </c>
      <c r="AU306" s="217" t="s">
        <v>82</v>
      </c>
      <c r="AY306" s="19" t="s">
        <v>188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196</v>
      </c>
      <c r="BM306" s="217" t="s">
        <v>1778</v>
      </c>
    </row>
    <row r="307" s="2" customFormat="1">
      <c r="A307" s="40"/>
      <c r="B307" s="41"/>
      <c r="C307" s="42"/>
      <c r="D307" s="226" t="s">
        <v>571</v>
      </c>
      <c r="E307" s="42"/>
      <c r="F307" s="273" t="s">
        <v>1498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571</v>
      </c>
      <c r="AU307" s="19" t="s">
        <v>82</v>
      </c>
    </row>
    <row r="308" s="13" customFormat="1">
      <c r="A308" s="13"/>
      <c r="B308" s="224"/>
      <c r="C308" s="225"/>
      <c r="D308" s="226" t="s">
        <v>200</v>
      </c>
      <c r="E308" s="227" t="s">
        <v>19</v>
      </c>
      <c r="F308" s="228" t="s">
        <v>1461</v>
      </c>
      <c r="G308" s="225"/>
      <c r="H308" s="227" t="s">
        <v>19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200</v>
      </c>
      <c r="AU308" s="234" t="s">
        <v>82</v>
      </c>
      <c r="AV308" s="13" t="s">
        <v>80</v>
      </c>
      <c r="AW308" s="13" t="s">
        <v>33</v>
      </c>
      <c r="AX308" s="13" t="s">
        <v>72</v>
      </c>
      <c r="AY308" s="234" t="s">
        <v>188</v>
      </c>
    </row>
    <row r="309" s="14" customFormat="1">
      <c r="A309" s="14"/>
      <c r="B309" s="235"/>
      <c r="C309" s="236"/>
      <c r="D309" s="226" t="s">
        <v>200</v>
      </c>
      <c r="E309" s="237" t="s">
        <v>19</v>
      </c>
      <c r="F309" s="238" t="s">
        <v>216</v>
      </c>
      <c r="G309" s="236"/>
      <c r="H309" s="239">
        <v>3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200</v>
      </c>
      <c r="AU309" s="245" t="s">
        <v>82</v>
      </c>
      <c r="AV309" s="14" t="s">
        <v>82</v>
      </c>
      <c r="AW309" s="14" t="s">
        <v>33</v>
      </c>
      <c r="AX309" s="14" t="s">
        <v>72</v>
      </c>
      <c r="AY309" s="245" t="s">
        <v>188</v>
      </c>
    </row>
    <row r="310" s="15" customFormat="1">
      <c r="A310" s="15"/>
      <c r="B310" s="246"/>
      <c r="C310" s="247"/>
      <c r="D310" s="226" t="s">
        <v>200</v>
      </c>
      <c r="E310" s="248" t="s">
        <v>19</v>
      </c>
      <c r="F310" s="249" t="s">
        <v>206</v>
      </c>
      <c r="G310" s="247"/>
      <c r="H310" s="250">
        <v>3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200</v>
      </c>
      <c r="AU310" s="256" t="s">
        <v>82</v>
      </c>
      <c r="AV310" s="15" t="s">
        <v>196</v>
      </c>
      <c r="AW310" s="15" t="s">
        <v>33</v>
      </c>
      <c r="AX310" s="15" t="s">
        <v>80</v>
      </c>
      <c r="AY310" s="256" t="s">
        <v>188</v>
      </c>
    </row>
    <row r="311" s="2" customFormat="1" ht="24.15" customHeight="1">
      <c r="A311" s="40"/>
      <c r="B311" s="41"/>
      <c r="C311" s="257" t="s">
        <v>453</v>
      </c>
      <c r="D311" s="257" t="s">
        <v>300</v>
      </c>
      <c r="E311" s="258" t="s">
        <v>1625</v>
      </c>
      <c r="F311" s="259" t="s">
        <v>1626</v>
      </c>
      <c r="G311" s="260" t="s">
        <v>1567</v>
      </c>
      <c r="H311" s="261">
        <v>1</v>
      </c>
      <c r="I311" s="262"/>
      <c r="J311" s="263">
        <f>ROUND(I311*H311,2)</f>
        <v>0</v>
      </c>
      <c r="K311" s="259" t="s">
        <v>19</v>
      </c>
      <c r="L311" s="264"/>
      <c r="M311" s="265" t="s">
        <v>19</v>
      </c>
      <c r="N311" s="266" t="s">
        <v>43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250</v>
      </c>
      <c r="AT311" s="217" t="s">
        <v>300</v>
      </c>
      <c r="AU311" s="217" t="s">
        <v>82</v>
      </c>
      <c r="AY311" s="19" t="s">
        <v>188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80</v>
      </c>
      <c r="BK311" s="218">
        <f>ROUND(I311*H311,2)</f>
        <v>0</v>
      </c>
      <c r="BL311" s="19" t="s">
        <v>196</v>
      </c>
      <c r="BM311" s="217" t="s">
        <v>1779</v>
      </c>
    </row>
    <row r="312" s="2" customFormat="1">
      <c r="A312" s="40"/>
      <c r="B312" s="41"/>
      <c r="C312" s="42"/>
      <c r="D312" s="226" t="s">
        <v>571</v>
      </c>
      <c r="E312" s="42"/>
      <c r="F312" s="273" t="s">
        <v>1628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571</v>
      </c>
      <c r="AU312" s="19" t="s">
        <v>82</v>
      </c>
    </row>
    <row r="313" s="13" customFormat="1">
      <c r="A313" s="13"/>
      <c r="B313" s="224"/>
      <c r="C313" s="225"/>
      <c r="D313" s="226" t="s">
        <v>200</v>
      </c>
      <c r="E313" s="227" t="s">
        <v>19</v>
      </c>
      <c r="F313" s="228" t="s">
        <v>1461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200</v>
      </c>
      <c r="AU313" s="234" t="s">
        <v>82</v>
      </c>
      <c r="AV313" s="13" t="s">
        <v>80</v>
      </c>
      <c r="AW313" s="13" t="s">
        <v>33</v>
      </c>
      <c r="AX313" s="13" t="s">
        <v>72</v>
      </c>
      <c r="AY313" s="234" t="s">
        <v>188</v>
      </c>
    </row>
    <row r="314" s="14" customFormat="1">
      <c r="A314" s="14"/>
      <c r="B314" s="235"/>
      <c r="C314" s="236"/>
      <c r="D314" s="226" t="s">
        <v>200</v>
      </c>
      <c r="E314" s="237" t="s">
        <v>19</v>
      </c>
      <c r="F314" s="238" t="s">
        <v>80</v>
      </c>
      <c r="G314" s="236"/>
      <c r="H314" s="239">
        <v>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200</v>
      </c>
      <c r="AU314" s="245" t="s">
        <v>82</v>
      </c>
      <c r="AV314" s="14" t="s">
        <v>82</v>
      </c>
      <c r="AW314" s="14" t="s">
        <v>33</v>
      </c>
      <c r="AX314" s="14" t="s">
        <v>72</v>
      </c>
      <c r="AY314" s="245" t="s">
        <v>188</v>
      </c>
    </row>
    <row r="315" s="15" customFormat="1">
      <c r="A315" s="15"/>
      <c r="B315" s="246"/>
      <c r="C315" s="247"/>
      <c r="D315" s="226" t="s">
        <v>200</v>
      </c>
      <c r="E315" s="248" t="s">
        <v>19</v>
      </c>
      <c r="F315" s="249" t="s">
        <v>206</v>
      </c>
      <c r="G315" s="247"/>
      <c r="H315" s="250">
        <v>1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200</v>
      </c>
      <c r="AU315" s="256" t="s">
        <v>82</v>
      </c>
      <c r="AV315" s="15" t="s">
        <v>196</v>
      </c>
      <c r="AW315" s="15" t="s">
        <v>33</v>
      </c>
      <c r="AX315" s="15" t="s">
        <v>80</v>
      </c>
      <c r="AY315" s="256" t="s">
        <v>188</v>
      </c>
    </row>
    <row r="316" s="12" customFormat="1" ht="22.8" customHeight="1">
      <c r="A316" s="12"/>
      <c r="B316" s="190"/>
      <c r="C316" s="191"/>
      <c r="D316" s="192" t="s">
        <v>71</v>
      </c>
      <c r="E316" s="204" t="s">
        <v>1629</v>
      </c>
      <c r="F316" s="204" t="s">
        <v>1630</v>
      </c>
      <c r="G316" s="191"/>
      <c r="H316" s="191"/>
      <c r="I316" s="194"/>
      <c r="J316" s="205">
        <f>BK316</f>
        <v>0</v>
      </c>
      <c r="K316" s="191"/>
      <c r="L316" s="196"/>
      <c r="M316" s="197"/>
      <c r="N316" s="198"/>
      <c r="O316" s="198"/>
      <c r="P316" s="199">
        <f>P317</f>
        <v>0</v>
      </c>
      <c r="Q316" s="198"/>
      <c r="R316" s="199">
        <f>R317</f>
        <v>0</v>
      </c>
      <c r="S316" s="198"/>
      <c r="T316" s="200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1" t="s">
        <v>231</v>
      </c>
      <c r="AT316" s="202" t="s">
        <v>71</v>
      </c>
      <c r="AU316" s="202" t="s">
        <v>80</v>
      </c>
      <c r="AY316" s="201" t="s">
        <v>188</v>
      </c>
      <c r="BK316" s="203">
        <f>BK317</f>
        <v>0</v>
      </c>
    </row>
    <row r="317" s="12" customFormat="1" ht="20.88" customHeight="1">
      <c r="A317" s="12"/>
      <c r="B317" s="190"/>
      <c r="C317" s="191"/>
      <c r="D317" s="192" t="s">
        <v>71</v>
      </c>
      <c r="E317" s="204" t="s">
        <v>542</v>
      </c>
      <c r="F317" s="204" t="s">
        <v>543</v>
      </c>
      <c r="G317" s="191"/>
      <c r="H317" s="191"/>
      <c r="I317" s="194"/>
      <c r="J317" s="205">
        <f>BK317</f>
        <v>0</v>
      </c>
      <c r="K317" s="191"/>
      <c r="L317" s="196"/>
      <c r="M317" s="197"/>
      <c r="N317" s="198"/>
      <c r="O317" s="198"/>
      <c r="P317" s="199">
        <f>SUM(P318:P321)</f>
        <v>0</v>
      </c>
      <c r="Q317" s="198"/>
      <c r="R317" s="199">
        <f>SUM(R318:R321)</f>
        <v>0</v>
      </c>
      <c r="S317" s="198"/>
      <c r="T317" s="200">
        <f>SUM(T318:T321)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1" t="s">
        <v>231</v>
      </c>
      <c r="AT317" s="202" t="s">
        <v>71</v>
      </c>
      <c r="AU317" s="202" t="s">
        <v>82</v>
      </c>
      <c r="AY317" s="201" t="s">
        <v>188</v>
      </c>
      <c r="BK317" s="203">
        <f>SUM(BK318:BK321)</f>
        <v>0</v>
      </c>
    </row>
    <row r="318" s="2" customFormat="1" ht="24.15" customHeight="1">
      <c r="A318" s="40"/>
      <c r="B318" s="41"/>
      <c r="C318" s="206" t="s">
        <v>461</v>
      </c>
      <c r="D318" s="206" t="s">
        <v>191</v>
      </c>
      <c r="E318" s="207" t="s">
        <v>1631</v>
      </c>
      <c r="F318" s="208" t="s">
        <v>1632</v>
      </c>
      <c r="G318" s="209" t="s">
        <v>296</v>
      </c>
      <c r="H318" s="210">
        <v>1</v>
      </c>
      <c r="I318" s="211"/>
      <c r="J318" s="212">
        <f>ROUND(I318*H318,2)</f>
        <v>0</v>
      </c>
      <c r="K318" s="208" t="s">
        <v>195</v>
      </c>
      <c r="L318" s="46"/>
      <c r="M318" s="213" t="s">
        <v>19</v>
      </c>
      <c r="N318" s="214" t="s">
        <v>43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196</v>
      </c>
      <c r="AT318" s="217" t="s">
        <v>191</v>
      </c>
      <c r="AU318" s="217" t="s">
        <v>216</v>
      </c>
      <c r="AY318" s="19" t="s">
        <v>188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80</v>
      </c>
      <c r="BK318" s="218">
        <f>ROUND(I318*H318,2)</f>
        <v>0</v>
      </c>
      <c r="BL318" s="19" t="s">
        <v>196</v>
      </c>
      <c r="BM318" s="217" t="s">
        <v>1780</v>
      </c>
    </row>
    <row r="319" s="2" customFormat="1">
      <c r="A319" s="40"/>
      <c r="B319" s="41"/>
      <c r="C319" s="42"/>
      <c r="D319" s="219" t="s">
        <v>198</v>
      </c>
      <c r="E319" s="42"/>
      <c r="F319" s="220" t="s">
        <v>1634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198</v>
      </c>
      <c r="AU319" s="19" t="s">
        <v>216</v>
      </c>
    </row>
    <row r="320" s="2" customFormat="1" ht="16.5" customHeight="1">
      <c r="A320" s="40"/>
      <c r="B320" s="41"/>
      <c r="C320" s="206" t="s">
        <v>467</v>
      </c>
      <c r="D320" s="206" t="s">
        <v>191</v>
      </c>
      <c r="E320" s="207" t="s">
        <v>1635</v>
      </c>
      <c r="F320" s="208" t="s">
        <v>1636</v>
      </c>
      <c r="G320" s="209" t="s">
        <v>1567</v>
      </c>
      <c r="H320" s="210">
        <v>1</v>
      </c>
      <c r="I320" s="211"/>
      <c r="J320" s="212">
        <f>ROUND(I320*H320,2)</f>
        <v>0</v>
      </c>
      <c r="K320" s="208" t="s">
        <v>19</v>
      </c>
      <c r="L320" s="46"/>
      <c r="M320" s="213" t="s">
        <v>19</v>
      </c>
      <c r="N320" s="214" t="s">
        <v>43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196</v>
      </c>
      <c r="AT320" s="217" t="s">
        <v>191</v>
      </c>
      <c r="AU320" s="217" t="s">
        <v>216</v>
      </c>
      <c r="AY320" s="19" t="s">
        <v>188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80</v>
      </c>
      <c r="BK320" s="218">
        <f>ROUND(I320*H320,2)</f>
        <v>0</v>
      </c>
      <c r="BL320" s="19" t="s">
        <v>196</v>
      </c>
      <c r="BM320" s="217" t="s">
        <v>1781</v>
      </c>
    </row>
    <row r="321" s="2" customFormat="1" ht="16.5" customHeight="1">
      <c r="A321" s="40"/>
      <c r="B321" s="41"/>
      <c r="C321" s="206" t="s">
        <v>471</v>
      </c>
      <c r="D321" s="206" t="s">
        <v>191</v>
      </c>
      <c r="E321" s="207" t="s">
        <v>1638</v>
      </c>
      <c r="F321" s="208" t="s">
        <v>1639</v>
      </c>
      <c r="G321" s="209" t="s">
        <v>307</v>
      </c>
      <c r="H321" s="267"/>
      <c r="I321" s="211"/>
      <c r="J321" s="212">
        <f>ROUND(I321*H321,2)</f>
        <v>0</v>
      </c>
      <c r="K321" s="208" t="s">
        <v>19</v>
      </c>
      <c r="L321" s="46"/>
      <c r="M321" s="213" t="s">
        <v>19</v>
      </c>
      <c r="N321" s="214" t="s">
        <v>43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196</v>
      </c>
      <c r="AT321" s="217" t="s">
        <v>191</v>
      </c>
      <c r="AU321" s="217" t="s">
        <v>216</v>
      </c>
      <c r="AY321" s="19" t="s">
        <v>188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80</v>
      </c>
      <c r="BK321" s="218">
        <f>ROUND(I321*H321,2)</f>
        <v>0</v>
      </c>
      <c r="BL321" s="19" t="s">
        <v>196</v>
      </c>
      <c r="BM321" s="217" t="s">
        <v>1782</v>
      </c>
    </row>
    <row r="322" s="12" customFormat="1" ht="25.92" customHeight="1">
      <c r="A322" s="12"/>
      <c r="B322" s="190"/>
      <c r="C322" s="191"/>
      <c r="D322" s="192" t="s">
        <v>71</v>
      </c>
      <c r="E322" s="193" t="s">
        <v>186</v>
      </c>
      <c r="F322" s="193" t="s">
        <v>187</v>
      </c>
      <c r="G322" s="191"/>
      <c r="H322" s="191"/>
      <c r="I322" s="194"/>
      <c r="J322" s="195">
        <f>BK322</f>
        <v>0</v>
      </c>
      <c r="K322" s="191"/>
      <c r="L322" s="196"/>
      <c r="M322" s="197"/>
      <c r="N322" s="198"/>
      <c r="O322" s="198"/>
      <c r="P322" s="199">
        <f>P323+P330</f>
        <v>0</v>
      </c>
      <c r="Q322" s="198"/>
      <c r="R322" s="199">
        <f>R323+R330</f>
        <v>8.6000000000000003E-05</v>
      </c>
      <c r="S322" s="198"/>
      <c r="T322" s="200">
        <f>T323+T330</f>
        <v>0.0035999999999999999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80</v>
      </c>
      <c r="AT322" s="202" t="s">
        <v>71</v>
      </c>
      <c r="AU322" s="202" t="s">
        <v>72</v>
      </c>
      <c r="AY322" s="201" t="s">
        <v>188</v>
      </c>
      <c r="BK322" s="203">
        <f>BK323+BK330</f>
        <v>0</v>
      </c>
    </row>
    <row r="323" s="12" customFormat="1" ht="22.8" customHeight="1">
      <c r="A323" s="12"/>
      <c r="B323" s="190"/>
      <c r="C323" s="191"/>
      <c r="D323" s="192" t="s">
        <v>71</v>
      </c>
      <c r="E323" s="204" t="s">
        <v>229</v>
      </c>
      <c r="F323" s="204" t="s">
        <v>230</v>
      </c>
      <c r="G323" s="191"/>
      <c r="H323" s="191"/>
      <c r="I323" s="194"/>
      <c r="J323" s="205">
        <f>BK323</f>
        <v>0</v>
      </c>
      <c r="K323" s="191"/>
      <c r="L323" s="196"/>
      <c r="M323" s="197"/>
      <c r="N323" s="198"/>
      <c r="O323" s="198"/>
      <c r="P323" s="199">
        <f>SUM(P324:P329)</f>
        <v>0</v>
      </c>
      <c r="Q323" s="198"/>
      <c r="R323" s="199">
        <f>SUM(R324:R329)</f>
        <v>8.6000000000000003E-05</v>
      </c>
      <c r="S323" s="198"/>
      <c r="T323" s="200">
        <f>SUM(T324:T329)</f>
        <v>0.0035999999999999999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1" t="s">
        <v>80</v>
      </c>
      <c r="AT323" s="202" t="s">
        <v>71</v>
      </c>
      <c r="AU323" s="202" t="s">
        <v>80</v>
      </c>
      <c r="AY323" s="201" t="s">
        <v>188</v>
      </c>
      <c r="BK323" s="203">
        <f>SUM(BK324:BK329)</f>
        <v>0</v>
      </c>
    </row>
    <row r="324" s="2" customFormat="1" ht="16.5" customHeight="1">
      <c r="A324" s="40"/>
      <c r="B324" s="41"/>
      <c r="C324" s="206" t="s">
        <v>475</v>
      </c>
      <c r="D324" s="206" t="s">
        <v>191</v>
      </c>
      <c r="E324" s="207" t="s">
        <v>1641</v>
      </c>
      <c r="F324" s="208" t="s">
        <v>1642</v>
      </c>
      <c r="G324" s="209" t="s">
        <v>357</v>
      </c>
      <c r="H324" s="210">
        <v>2.2000000000000002</v>
      </c>
      <c r="I324" s="211"/>
      <c r="J324" s="212">
        <f>ROUND(I324*H324,2)</f>
        <v>0</v>
      </c>
      <c r="K324" s="208" t="s">
        <v>195</v>
      </c>
      <c r="L324" s="46"/>
      <c r="M324" s="213" t="s">
        <v>19</v>
      </c>
      <c r="N324" s="214" t="s">
        <v>43</v>
      </c>
      <c r="O324" s="86"/>
      <c r="P324" s="215">
        <f>O324*H324</f>
        <v>0</v>
      </c>
      <c r="Q324" s="215">
        <v>2.0000000000000002E-05</v>
      </c>
      <c r="R324" s="215">
        <f>Q324*H324</f>
        <v>4.4000000000000006E-05</v>
      </c>
      <c r="S324" s="215">
        <v>0.001</v>
      </c>
      <c r="T324" s="216">
        <f>S324*H324</f>
        <v>0.0022000000000000001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196</v>
      </c>
      <c r="AT324" s="217" t="s">
        <v>191</v>
      </c>
      <c r="AU324" s="217" t="s">
        <v>82</v>
      </c>
      <c r="AY324" s="19" t="s">
        <v>188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80</v>
      </c>
      <c r="BK324" s="218">
        <f>ROUND(I324*H324,2)</f>
        <v>0</v>
      </c>
      <c r="BL324" s="19" t="s">
        <v>196</v>
      </c>
      <c r="BM324" s="217" t="s">
        <v>1783</v>
      </c>
    </row>
    <row r="325" s="2" customFormat="1">
      <c r="A325" s="40"/>
      <c r="B325" s="41"/>
      <c r="C325" s="42"/>
      <c r="D325" s="219" t="s">
        <v>198</v>
      </c>
      <c r="E325" s="42"/>
      <c r="F325" s="220" t="s">
        <v>1644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198</v>
      </c>
      <c r="AU325" s="19" t="s">
        <v>82</v>
      </c>
    </row>
    <row r="326" s="14" customFormat="1">
      <c r="A326" s="14"/>
      <c r="B326" s="235"/>
      <c r="C326" s="236"/>
      <c r="D326" s="226" t="s">
        <v>200</v>
      </c>
      <c r="E326" s="237" t="s">
        <v>19</v>
      </c>
      <c r="F326" s="238" t="s">
        <v>1784</v>
      </c>
      <c r="G326" s="236"/>
      <c r="H326" s="239">
        <v>2.2000000000000002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200</v>
      </c>
      <c r="AU326" s="245" t="s">
        <v>82</v>
      </c>
      <c r="AV326" s="14" t="s">
        <v>82</v>
      </c>
      <c r="AW326" s="14" t="s">
        <v>33</v>
      </c>
      <c r="AX326" s="14" t="s">
        <v>80</v>
      </c>
      <c r="AY326" s="245" t="s">
        <v>188</v>
      </c>
    </row>
    <row r="327" s="2" customFormat="1" ht="16.5" customHeight="1">
      <c r="A327" s="40"/>
      <c r="B327" s="41"/>
      <c r="C327" s="206" t="s">
        <v>482</v>
      </c>
      <c r="D327" s="206" t="s">
        <v>191</v>
      </c>
      <c r="E327" s="207" t="s">
        <v>1646</v>
      </c>
      <c r="F327" s="208" t="s">
        <v>1647</v>
      </c>
      <c r="G327" s="209" t="s">
        <v>357</v>
      </c>
      <c r="H327" s="210">
        <v>0.69999999999999996</v>
      </c>
      <c r="I327" s="211"/>
      <c r="J327" s="212">
        <f>ROUND(I327*H327,2)</f>
        <v>0</v>
      </c>
      <c r="K327" s="208" t="s">
        <v>195</v>
      </c>
      <c r="L327" s="46"/>
      <c r="M327" s="213" t="s">
        <v>19</v>
      </c>
      <c r="N327" s="214" t="s">
        <v>43</v>
      </c>
      <c r="O327" s="86"/>
      <c r="P327" s="215">
        <f>O327*H327</f>
        <v>0</v>
      </c>
      <c r="Q327" s="215">
        <v>6.0000000000000002E-05</v>
      </c>
      <c r="R327" s="215">
        <f>Q327*H327</f>
        <v>4.1999999999999998E-05</v>
      </c>
      <c r="S327" s="215">
        <v>0.002</v>
      </c>
      <c r="T327" s="216">
        <f>S327*H327</f>
        <v>0.0014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196</v>
      </c>
      <c r="AT327" s="217" t="s">
        <v>191</v>
      </c>
      <c r="AU327" s="217" t="s">
        <v>82</v>
      </c>
      <c r="AY327" s="19" t="s">
        <v>188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80</v>
      </c>
      <c r="BK327" s="218">
        <f>ROUND(I327*H327,2)</f>
        <v>0</v>
      </c>
      <c r="BL327" s="19" t="s">
        <v>196</v>
      </c>
      <c r="BM327" s="217" t="s">
        <v>1785</v>
      </c>
    </row>
    <row r="328" s="2" customFormat="1">
      <c r="A328" s="40"/>
      <c r="B328" s="41"/>
      <c r="C328" s="42"/>
      <c r="D328" s="219" t="s">
        <v>198</v>
      </c>
      <c r="E328" s="42"/>
      <c r="F328" s="220" t="s">
        <v>1649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198</v>
      </c>
      <c r="AU328" s="19" t="s">
        <v>82</v>
      </c>
    </row>
    <row r="329" s="14" customFormat="1">
      <c r="A329" s="14"/>
      <c r="B329" s="235"/>
      <c r="C329" s="236"/>
      <c r="D329" s="226" t="s">
        <v>200</v>
      </c>
      <c r="E329" s="237" t="s">
        <v>19</v>
      </c>
      <c r="F329" s="238" t="s">
        <v>1786</v>
      </c>
      <c r="G329" s="236"/>
      <c r="H329" s="239">
        <v>0.69999999999999996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200</v>
      </c>
      <c r="AU329" s="245" t="s">
        <v>82</v>
      </c>
      <c r="AV329" s="14" t="s">
        <v>82</v>
      </c>
      <c r="AW329" s="14" t="s">
        <v>33</v>
      </c>
      <c r="AX329" s="14" t="s">
        <v>80</v>
      </c>
      <c r="AY329" s="245" t="s">
        <v>188</v>
      </c>
    </row>
    <row r="330" s="12" customFormat="1" ht="22.8" customHeight="1">
      <c r="A330" s="12"/>
      <c r="B330" s="190"/>
      <c r="C330" s="191"/>
      <c r="D330" s="192" t="s">
        <v>71</v>
      </c>
      <c r="E330" s="204" t="s">
        <v>256</v>
      </c>
      <c r="F330" s="204" t="s">
        <v>257</v>
      </c>
      <c r="G330" s="191"/>
      <c r="H330" s="191"/>
      <c r="I330" s="194"/>
      <c r="J330" s="205">
        <f>BK330</f>
        <v>0</v>
      </c>
      <c r="K330" s="191"/>
      <c r="L330" s="196"/>
      <c r="M330" s="197"/>
      <c r="N330" s="198"/>
      <c r="O330" s="198"/>
      <c r="P330" s="199">
        <f>SUM(P331:P341)</f>
        <v>0</v>
      </c>
      <c r="Q330" s="198"/>
      <c r="R330" s="199">
        <f>SUM(R331:R341)</f>
        <v>0</v>
      </c>
      <c r="S330" s="198"/>
      <c r="T330" s="200">
        <f>SUM(T331:T341)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1" t="s">
        <v>80</v>
      </c>
      <c r="AT330" s="202" t="s">
        <v>71</v>
      </c>
      <c r="AU330" s="202" t="s">
        <v>80</v>
      </c>
      <c r="AY330" s="201" t="s">
        <v>188</v>
      </c>
      <c r="BK330" s="203">
        <f>SUM(BK331:BK341)</f>
        <v>0</v>
      </c>
    </row>
    <row r="331" s="2" customFormat="1" ht="16.5" customHeight="1">
      <c r="A331" s="40"/>
      <c r="B331" s="41"/>
      <c r="C331" s="206" t="s">
        <v>492</v>
      </c>
      <c r="D331" s="206" t="s">
        <v>191</v>
      </c>
      <c r="E331" s="207" t="s">
        <v>258</v>
      </c>
      <c r="F331" s="208" t="s">
        <v>259</v>
      </c>
      <c r="G331" s="209" t="s">
        <v>260</v>
      </c>
      <c r="H331" s="210">
        <v>0.0040000000000000001</v>
      </c>
      <c r="I331" s="211"/>
      <c r="J331" s="212">
        <f>ROUND(I331*H331,2)</f>
        <v>0</v>
      </c>
      <c r="K331" s="208" t="s">
        <v>195</v>
      </c>
      <c r="L331" s="46"/>
      <c r="M331" s="213" t="s">
        <v>19</v>
      </c>
      <c r="N331" s="214" t="s">
        <v>43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196</v>
      </c>
      <c r="AT331" s="217" t="s">
        <v>191</v>
      </c>
      <c r="AU331" s="217" t="s">
        <v>82</v>
      </c>
      <c r="AY331" s="19" t="s">
        <v>188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80</v>
      </c>
      <c r="BK331" s="218">
        <f>ROUND(I331*H331,2)</f>
        <v>0</v>
      </c>
      <c r="BL331" s="19" t="s">
        <v>196</v>
      </c>
      <c r="BM331" s="217" t="s">
        <v>1787</v>
      </c>
    </row>
    <row r="332" s="2" customFormat="1">
      <c r="A332" s="40"/>
      <c r="B332" s="41"/>
      <c r="C332" s="42"/>
      <c r="D332" s="219" t="s">
        <v>198</v>
      </c>
      <c r="E332" s="42"/>
      <c r="F332" s="220" t="s">
        <v>262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198</v>
      </c>
      <c r="AU332" s="19" t="s">
        <v>82</v>
      </c>
    </row>
    <row r="333" s="2" customFormat="1" ht="24.15" customHeight="1">
      <c r="A333" s="40"/>
      <c r="B333" s="41"/>
      <c r="C333" s="206" t="s">
        <v>501</v>
      </c>
      <c r="D333" s="206" t="s">
        <v>191</v>
      </c>
      <c r="E333" s="207" t="s">
        <v>263</v>
      </c>
      <c r="F333" s="208" t="s">
        <v>264</v>
      </c>
      <c r="G333" s="209" t="s">
        <v>260</v>
      </c>
      <c r="H333" s="210">
        <v>0.0040000000000000001</v>
      </c>
      <c r="I333" s="211"/>
      <c r="J333" s="212">
        <f>ROUND(I333*H333,2)</f>
        <v>0</v>
      </c>
      <c r="K333" s="208" t="s">
        <v>195</v>
      </c>
      <c r="L333" s="46"/>
      <c r="M333" s="213" t="s">
        <v>19</v>
      </c>
      <c r="N333" s="214" t="s">
        <v>43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196</v>
      </c>
      <c r="AT333" s="217" t="s">
        <v>191</v>
      </c>
      <c r="AU333" s="217" t="s">
        <v>82</v>
      </c>
      <c r="AY333" s="19" t="s">
        <v>188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80</v>
      </c>
      <c r="BK333" s="218">
        <f>ROUND(I333*H333,2)</f>
        <v>0</v>
      </c>
      <c r="BL333" s="19" t="s">
        <v>196</v>
      </c>
      <c r="BM333" s="217" t="s">
        <v>1788</v>
      </c>
    </row>
    <row r="334" s="2" customFormat="1">
      <c r="A334" s="40"/>
      <c r="B334" s="41"/>
      <c r="C334" s="42"/>
      <c r="D334" s="219" t="s">
        <v>198</v>
      </c>
      <c r="E334" s="42"/>
      <c r="F334" s="220" t="s">
        <v>266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198</v>
      </c>
      <c r="AU334" s="19" t="s">
        <v>82</v>
      </c>
    </row>
    <row r="335" s="2" customFormat="1" ht="21.75" customHeight="1">
      <c r="A335" s="40"/>
      <c r="B335" s="41"/>
      <c r="C335" s="206" t="s">
        <v>510</v>
      </c>
      <c r="D335" s="206" t="s">
        <v>191</v>
      </c>
      <c r="E335" s="207" t="s">
        <v>267</v>
      </c>
      <c r="F335" s="208" t="s">
        <v>268</v>
      </c>
      <c r="G335" s="209" t="s">
        <v>260</v>
      </c>
      <c r="H335" s="210">
        <v>0.0040000000000000001</v>
      </c>
      <c r="I335" s="211"/>
      <c r="J335" s="212">
        <f>ROUND(I335*H335,2)</f>
        <v>0</v>
      </c>
      <c r="K335" s="208" t="s">
        <v>195</v>
      </c>
      <c r="L335" s="46"/>
      <c r="M335" s="213" t="s">
        <v>19</v>
      </c>
      <c r="N335" s="214" t="s">
        <v>43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196</v>
      </c>
      <c r="AT335" s="217" t="s">
        <v>191</v>
      </c>
      <c r="AU335" s="217" t="s">
        <v>82</v>
      </c>
      <c r="AY335" s="19" t="s">
        <v>188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80</v>
      </c>
      <c r="BK335" s="218">
        <f>ROUND(I335*H335,2)</f>
        <v>0</v>
      </c>
      <c r="BL335" s="19" t="s">
        <v>196</v>
      </c>
      <c r="BM335" s="217" t="s">
        <v>1789</v>
      </c>
    </row>
    <row r="336" s="2" customFormat="1">
      <c r="A336" s="40"/>
      <c r="B336" s="41"/>
      <c r="C336" s="42"/>
      <c r="D336" s="219" t="s">
        <v>198</v>
      </c>
      <c r="E336" s="42"/>
      <c r="F336" s="220" t="s">
        <v>270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198</v>
      </c>
      <c r="AU336" s="19" t="s">
        <v>82</v>
      </c>
    </row>
    <row r="337" s="2" customFormat="1" ht="24.15" customHeight="1">
      <c r="A337" s="40"/>
      <c r="B337" s="41"/>
      <c r="C337" s="206" t="s">
        <v>515</v>
      </c>
      <c r="D337" s="206" t="s">
        <v>191</v>
      </c>
      <c r="E337" s="207" t="s">
        <v>271</v>
      </c>
      <c r="F337" s="208" t="s">
        <v>272</v>
      </c>
      <c r="G337" s="209" t="s">
        <v>260</v>
      </c>
      <c r="H337" s="210">
        <v>0.024</v>
      </c>
      <c r="I337" s="211"/>
      <c r="J337" s="212">
        <f>ROUND(I337*H337,2)</f>
        <v>0</v>
      </c>
      <c r="K337" s="208" t="s">
        <v>195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196</v>
      </c>
      <c r="AT337" s="217" t="s">
        <v>191</v>
      </c>
      <c r="AU337" s="217" t="s">
        <v>82</v>
      </c>
      <c r="AY337" s="19" t="s">
        <v>188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196</v>
      </c>
      <c r="BM337" s="217" t="s">
        <v>1790</v>
      </c>
    </row>
    <row r="338" s="2" customFormat="1">
      <c r="A338" s="40"/>
      <c r="B338" s="41"/>
      <c r="C338" s="42"/>
      <c r="D338" s="219" t="s">
        <v>198</v>
      </c>
      <c r="E338" s="42"/>
      <c r="F338" s="220" t="s">
        <v>274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198</v>
      </c>
      <c r="AU338" s="19" t="s">
        <v>82</v>
      </c>
    </row>
    <row r="339" s="14" customFormat="1">
      <c r="A339" s="14"/>
      <c r="B339" s="235"/>
      <c r="C339" s="236"/>
      <c r="D339" s="226" t="s">
        <v>200</v>
      </c>
      <c r="E339" s="237" t="s">
        <v>19</v>
      </c>
      <c r="F339" s="238" t="s">
        <v>1791</v>
      </c>
      <c r="G339" s="236"/>
      <c r="H339" s="239">
        <v>0.024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200</v>
      </c>
      <c r="AU339" s="245" t="s">
        <v>82</v>
      </c>
      <c r="AV339" s="14" t="s">
        <v>82</v>
      </c>
      <c r="AW339" s="14" t="s">
        <v>33</v>
      </c>
      <c r="AX339" s="14" t="s">
        <v>80</v>
      </c>
      <c r="AY339" s="245" t="s">
        <v>188</v>
      </c>
    </row>
    <row r="340" s="2" customFormat="1" ht="24.15" customHeight="1">
      <c r="A340" s="40"/>
      <c r="B340" s="41"/>
      <c r="C340" s="206" t="s">
        <v>522</v>
      </c>
      <c r="D340" s="206" t="s">
        <v>191</v>
      </c>
      <c r="E340" s="207" t="s">
        <v>1656</v>
      </c>
      <c r="F340" s="208" t="s">
        <v>1657</v>
      </c>
      <c r="G340" s="209" t="s">
        <v>260</v>
      </c>
      <c r="H340" s="210">
        <v>0.0040000000000000001</v>
      </c>
      <c r="I340" s="211"/>
      <c r="J340" s="212">
        <f>ROUND(I340*H340,2)</f>
        <v>0</v>
      </c>
      <c r="K340" s="208" t="s">
        <v>195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196</v>
      </c>
      <c r="AT340" s="217" t="s">
        <v>191</v>
      </c>
      <c r="AU340" s="217" t="s">
        <v>82</v>
      </c>
      <c r="AY340" s="19" t="s">
        <v>188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196</v>
      </c>
      <c r="BM340" s="217" t="s">
        <v>1792</v>
      </c>
    </row>
    <row r="341" s="2" customFormat="1">
      <c r="A341" s="40"/>
      <c r="B341" s="41"/>
      <c r="C341" s="42"/>
      <c r="D341" s="219" t="s">
        <v>198</v>
      </c>
      <c r="E341" s="42"/>
      <c r="F341" s="220" t="s">
        <v>1659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198</v>
      </c>
      <c r="AU341" s="19" t="s">
        <v>82</v>
      </c>
    </row>
    <row r="342" s="12" customFormat="1" ht="25.92" customHeight="1">
      <c r="A342" s="12"/>
      <c r="B342" s="190"/>
      <c r="C342" s="191"/>
      <c r="D342" s="192" t="s">
        <v>71</v>
      </c>
      <c r="E342" s="193" t="s">
        <v>300</v>
      </c>
      <c r="F342" s="193" t="s">
        <v>1660</v>
      </c>
      <c r="G342" s="191"/>
      <c r="H342" s="191"/>
      <c r="I342" s="194"/>
      <c r="J342" s="195">
        <f>BK342</f>
        <v>0</v>
      </c>
      <c r="K342" s="191"/>
      <c r="L342" s="196"/>
      <c r="M342" s="197"/>
      <c r="N342" s="198"/>
      <c r="O342" s="198"/>
      <c r="P342" s="199">
        <f>P343</f>
        <v>0</v>
      </c>
      <c r="Q342" s="198"/>
      <c r="R342" s="199">
        <f>R343</f>
        <v>0.02266</v>
      </c>
      <c r="S342" s="198"/>
      <c r="T342" s="200">
        <f>T343</f>
        <v>0.26500000000000001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1" t="s">
        <v>216</v>
      </c>
      <c r="AT342" s="202" t="s">
        <v>71</v>
      </c>
      <c r="AU342" s="202" t="s">
        <v>72</v>
      </c>
      <c r="AY342" s="201" t="s">
        <v>188</v>
      </c>
      <c r="BK342" s="203">
        <f>BK343</f>
        <v>0</v>
      </c>
    </row>
    <row r="343" s="12" customFormat="1" ht="22.8" customHeight="1">
      <c r="A343" s="12"/>
      <c r="B343" s="190"/>
      <c r="C343" s="191"/>
      <c r="D343" s="192" t="s">
        <v>71</v>
      </c>
      <c r="E343" s="204" t="s">
        <v>1661</v>
      </c>
      <c r="F343" s="204" t="s">
        <v>1662</v>
      </c>
      <c r="G343" s="191"/>
      <c r="H343" s="191"/>
      <c r="I343" s="194"/>
      <c r="J343" s="205">
        <f>BK343</f>
        <v>0</v>
      </c>
      <c r="K343" s="191"/>
      <c r="L343" s="196"/>
      <c r="M343" s="197"/>
      <c r="N343" s="198"/>
      <c r="O343" s="198"/>
      <c r="P343" s="199">
        <f>SUM(P344:P372)</f>
        <v>0</v>
      </c>
      <c r="Q343" s="198"/>
      <c r="R343" s="199">
        <f>SUM(R344:R372)</f>
        <v>0.02266</v>
      </c>
      <c r="S343" s="198"/>
      <c r="T343" s="200">
        <f>SUM(T344:T372)</f>
        <v>0.26500000000000001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1" t="s">
        <v>216</v>
      </c>
      <c r="AT343" s="202" t="s">
        <v>71</v>
      </c>
      <c r="AU343" s="202" t="s">
        <v>80</v>
      </c>
      <c r="AY343" s="201" t="s">
        <v>188</v>
      </c>
      <c r="BK343" s="203">
        <f>SUM(BK344:BK372)</f>
        <v>0</v>
      </c>
    </row>
    <row r="344" s="2" customFormat="1" ht="16.5" customHeight="1">
      <c r="A344" s="40"/>
      <c r="B344" s="41"/>
      <c r="C344" s="206" t="s">
        <v>527</v>
      </c>
      <c r="D344" s="206" t="s">
        <v>191</v>
      </c>
      <c r="E344" s="207" t="s">
        <v>1663</v>
      </c>
      <c r="F344" s="208" t="s">
        <v>1664</v>
      </c>
      <c r="G344" s="209" t="s">
        <v>357</v>
      </c>
      <c r="H344" s="210">
        <v>42</v>
      </c>
      <c r="I344" s="211"/>
      <c r="J344" s="212">
        <f>ROUND(I344*H344,2)</f>
        <v>0</v>
      </c>
      <c r="K344" s="208" t="s">
        <v>195</v>
      </c>
      <c r="L344" s="46"/>
      <c r="M344" s="213" t="s">
        <v>19</v>
      </c>
      <c r="N344" s="214" t="s">
        <v>43</v>
      </c>
      <c r="O344" s="86"/>
      <c r="P344" s="215">
        <f>O344*H344</f>
        <v>0</v>
      </c>
      <c r="Q344" s="215">
        <v>0.00014999999999999999</v>
      </c>
      <c r="R344" s="215">
        <f>Q344*H344</f>
        <v>0.0062999999999999992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1665</v>
      </c>
      <c r="AT344" s="217" t="s">
        <v>191</v>
      </c>
      <c r="AU344" s="217" t="s">
        <v>82</v>
      </c>
      <c r="AY344" s="19" t="s">
        <v>188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80</v>
      </c>
      <c r="BK344" s="218">
        <f>ROUND(I344*H344,2)</f>
        <v>0</v>
      </c>
      <c r="BL344" s="19" t="s">
        <v>1665</v>
      </c>
      <c r="BM344" s="217" t="s">
        <v>1793</v>
      </c>
    </row>
    <row r="345" s="2" customFormat="1">
      <c r="A345" s="40"/>
      <c r="B345" s="41"/>
      <c r="C345" s="42"/>
      <c r="D345" s="219" t="s">
        <v>198</v>
      </c>
      <c r="E345" s="42"/>
      <c r="F345" s="220" t="s">
        <v>1667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198</v>
      </c>
      <c r="AU345" s="19" t="s">
        <v>82</v>
      </c>
    </row>
    <row r="346" s="2" customFormat="1" ht="16.5" customHeight="1">
      <c r="A346" s="40"/>
      <c r="B346" s="41"/>
      <c r="C346" s="206" t="s">
        <v>532</v>
      </c>
      <c r="D346" s="206" t="s">
        <v>191</v>
      </c>
      <c r="E346" s="207" t="s">
        <v>1668</v>
      </c>
      <c r="F346" s="208" t="s">
        <v>1669</v>
      </c>
      <c r="G346" s="209" t="s">
        <v>357</v>
      </c>
      <c r="H346" s="210">
        <v>14</v>
      </c>
      <c r="I346" s="211"/>
      <c r="J346" s="212">
        <f>ROUND(I346*H346,2)</f>
        <v>0</v>
      </c>
      <c r="K346" s="208" t="s">
        <v>195</v>
      </c>
      <c r="L346" s="46"/>
      <c r="M346" s="213" t="s">
        <v>19</v>
      </c>
      <c r="N346" s="214" t="s">
        <v>43</v>
      </c>
      <c r="O346" s="86"/>
      <c r="P346" s="215">
        <f>O346*H346</f>
        <v>0</v>
      </c>
      <c r="Q346" s="215">
        <v>0.00035</v>
      </c>
      <c r="R346" s="215">
        <f>Q346*H346</f>
        <v>0.0048999999999999998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1665</v>
      </c>
      <c r="AT346" s="217" t="s">
        <v>191</v>
      </c>
      <c r="AU346" s="217" t="s">
        <v>82</v>
      </c>
      <c r="AY346" s="19" t="s">
        <v>188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80</v>
      </c>
      <c r="BK346" s="218">
        <f>ROUND(I346*H346,2)</f>
        <v>0</v>
      </c>
      <c r="BL346" s="19" t="s">
        <v>1665</v>
      </c>
      <c r="BM346" s="217" t="s">
        <v>1794</v>
      </c>
    </row>
    <row r="347" s="2" customFormat="1">
      <c r="A347" s="40"/>
      <c r="B347" s="41"/>
      <c r="C347" s="42"/>
      <c r="D347" s="219" t="s">
        <v>198</v>
      </c>
      <c r="E347" s="42"/>
      <c r="F347" s="220" t="s">
        <v>1671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198</v>
      </c>
      <c r="AU347" s="19" t="s">
        <v>82</v>
      </c>
    </row>
    <row r="348" s="2" customFormat="1" ht="16.5" customHeight="1">
      <c r="A348" s="40"/>
      <c r="B348" s="41"/>
      <c r="C348" s="206" t="s">
        <v>537</v>
      </c>
      <c r="D348" s="206" t="s">
        <v>191</v>
      </c>
      <c r="E348" s="207" t="s">
        <v>1672</v>
      </c>
      <c r="F348" s="208" t="s">
        <v>1673</v>
      </c>
      <c r="G348" s="209" t="s">
        <v>357</v>
      </c>
      <c r="H348" s="210">
        <v>13</v>
      </c>
      <c r="I348" s="211"/>
      <c r="J348" s="212">
        <f>ROUND(I348*H348,2)</f>
        <v>0</v>
      </c>
      <c r="K348" s="208" t="s">
        <v>195</v>
      </c>
      <c r="L348" s="46"/>
      <c r="M348" s="213" t="s">
        <v>19</v>
      </c>
      <c r="N348" s="214" t="s">
        <v>43</v>
      </c>
      <c r="O348" s="86"/>
      <c r="P348" s="215">
        <f>O348*H348</f>
        <v>0</v>
      </c>
      <c r="Q348" s="215">
        <v>0.00042000000000000002</v>
      </c>
      <c r="R348" s="215">
        <f>Q348*H348</f>
        <v>0.0054600000000000004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1665</v>
      </c>
      <c r="AT348" s="217" t="s">
        <v>191</v>
      </c>
      <c r="AU348" s="217" t="s">
        <v>82</v>
      </c>
      <c r="AY348" s="19" t="s">
        <v>188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80</v>
      </c>
      <c r="BK348" s="218">
        <f>ROUND(I348*H348,2)</f>
        <v>0</v>
      </c>
      <c r="BL348" s="19" t="s">
        <v>1665</v>
      </c>
      <c r="BM348" s="217" t="s">
        <v>1795</v>
      </c>
    </row>
    <row r="349" s="2" customFormat="1">
      <c r="A349" s="40"/>
      <c r="B349" s="41"/>
      <c r="C349" s="42"/>
      <c r="D349" s="219" t="s">
        <v>198</v>
      </c>
      <c r="E349" s="42"/>
      <c r="F349" s="220" t="s">
        <v>1675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198</v>
      </c>
      <c r="AU349" s="19" t="s">
        <v>82</v>
      </c>
    </row>
    <row r="350" s="2" customFormat="1" ht="21.75" customHeight="1">
      <c r="A350" s="40"/>
      <c r="B350" s="41"/>
      <c r="C350" s="206" t="s">
        <v>546</v>
      </c>
      <c r="D350" s="206" t="s">
        <v>191</v>
      </c>
      <c r="E350" s="207" t="s">
        <v>1676</v>
      </c>
      <c r="F350" s="208" t="s">
        <v>1677</v>
      </c>
      <c r="G350" s="209" t="s">
        <v>357</v>
      </c>
      <c r="H350" s="210">
        <v>10</v>
      </c>
      <c r="I350" s="211"/>
      <c r="J350" s="212">
        <f>ROUND(I350*H350,2)</f>
        <v>0</v>
      </c>
      <c r="K350" s="208" t="s">
        <v>195</v>
      </c>
      <c r="L350" s="46"/>
      <c r="M350" s="213" t="s">
        <v>19</v>
      </c>
      <c r="N350" s="214" t="s">
        <v>43</v>
      </c>
      <c r="O350" s="86"/>
      <c r="P350" s="215">
        <f>O350*H350</f>
        <v>0</v>
      </c>
      <c r="Q350" s="215">
        <v>0.00059999999999999995</v>
      </c>
      <c r="R350" s="215">
        <f>Q350*H350</f>
        <v>0.0059999999999999993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1665</v>
      </c>
      <c r="AT350" s="217" t="s">
        <v>191</v>
      </c>
      <c r="AU350" s="217" t="s">
        <v>82</v>
      </c>
      <c r="AY350" s="19" t="s">
        <v>188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80</v>
      </c>
      <c r="BK350" s="218">
        <f>ROUND(I350*H350,2)</f>
        <v>0</v>
      </c>
      <c r="BL350" s="19" t="s">
        <v>1665</v>
      </c>
      <c r="BM350" s="217" t="s">
        <v>1796</v>
      </c>
    </row>
    <row r="351" s="2" customFormat="1">
      <c r="A351" s="40"/>
      <c r="B351" s="41"/>
      <c r="C351" s="42"/>
      <c r="D351" s="219" t="s">
        <v>198</v>
      </c>
      <c r="E351" s="42"/>
      <c r="F351" s="220" t="s">
        <v>1679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198</v>
      </c>
      <c r="AU351" s="19" t="s">
        <v>82</v>
      </c>
    </row>
    <row r="352" s="2" customFormat="1" ht="16.5" customHeight="1">
      <c r="A352" s="40"/>
      <c r="B352" s="41"/>
      <c r="C352" s="206" t="s">
        <v>1680</v>
      </c>
      <c r="D352" s="206" t="s">
        <v>191</v>
      </c>
      <c r="E352" s="207" t="s">
        <v>1681</v>
      </c>
      <c r="F352" s="208" t="s">
        <v>1682</v>
      </c>
      <c r="G352" s="209" t="s">
        <v>357</v>
      </c>
      <c r="H352" s="210">
        <v>42</v>
      </c>
      <c r="I352" s="211"/>
      <c r="J352" s="212">
        <f>ROUND(I352*H352,2)</f>
        <v>0</v>
      </c>
      <c r="K352" s="208" t="s">
        <v>195</v>
      </c>
      <c r="L352" s="46"/>
      <c r="M352" s="213" t="s">
        <v>19</v>
      </c>
      <c r="N352" s="214" t="s">
        <v>43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0.002</v>
      </c>
      <c r="T352" s="216">
        <f>S352*H352</f>
        <v>0.084000000000000005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1665</v>
      </c>
      <c r="AT352" s="217" t="s">
        <v>191</v>
      </c>
      <c r="AU352" s="217" t="s">
        <v>82</v>
      </c>
      <c r="AY352" s="19" t="s">
        <v>188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80</v>
      </c>
      <c r="BK352" s="218">
        <f>ROUND(I352*H352,2)</f>
        <v>0</v>
      </c>
      <c r="BL352" s="19" t="s">
        <v>1665</v>
      </c>
      <c r="BM352" s="217" t="s">
        <v>1797</v>
      </c>
    </row>
    <row r="353" s="2" customFormat="1">
      <c r="A353" s="40"/>
      <c r="B353" s="41"/>
      <c r="C353" s="42"/>
      <c r="D353" s="219" t="s">
        <v>198</v>
      </c>
      <c r="E353" s="42"/>
      <c r="F353" s="220" t="s">
        <v>1684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198</v>
      </c>
      <c r="AU353" s="19" t="s">
        <v>82</v>
      </c>
    </row>
    <row r="354" s="2" customFormat="1" ht="21.75" customHeight="1">
      <c r="A354" s="40"/>
      <c r="B354" s="41"/>
      <c r="C354" s="206" t="s">
        <v>1685</v>
      </c>
      <c r="D354" s="206" t="s">
        <v>191</v>
      </c>
      <c r="E354" s="207" t="s">
        <v>1686</v>
      </c>
      <c r="F354" s="208" t="s">
        <v>1687</v>
      </c>
      <c r="G354" s="209" t="s">
        <v>357</v>
      </c>
      <c r="H354" s="210">
        <v>14</v>
      </c>
      <c r="I354" s="211"/>
      <c r="J354" s="212">
        <f>ROUND(I354*H354,2)</f>
        <v>0</v>
      </c>
      <c r="K354" s="208" t="s">
        <v>195</v>
      </c>
      <c r="L354" s="46"/>
      <c r="M354" s="213" t="s">
        <v>19</v>
      </c>
      <c r="N354" s="214" t="s">
        <v>43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0.0040000000000000001</v>
      </c>
      <c r="T354" s="216">
        <f>S354*H354</f>
        <v>0.056000000000000001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1665</v>
      </c>
      <c r="AT354" s="217" t="s">
        <v>191</v>
      </c>
      <c r="AU354" s="217" t="s">
        <v>82</v>
      </c>
      <c r="AY354" s="19" t="s">
        <v>188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80</v>
      </c>
      <c r="BK354" s="218">
        <f>ROUND(I354*H354,2)</f>
        <v>0</v>
      </c>
      <c r="BL354" s="19" t="s">
        <v>1665</v>
      </c>
      <c r="BM354" s="217" t="s">
        <v>1798</v>
      </c>
    </row>
    <row r="355" s="2" customFormat="1">
      <c r="A355" s="40"/>
      <c r="B355" s="41"/>
      <c r="C355" s="42"/>
      <c r="D355" s="219" t="s">
        <v>198</v>
      </c>
      <c r="E355" s="42"/>
      <c r="F355" s="220" t="s">
        <v>1689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198</v>
      </c>
      <c r="AU355" s="19" t="s">
        <v>82</v>
      </c>
    </row>
    <row r="356" s="2" customFormat="1" ht="21.75" customHeight="1">
      <c r="A356" s="40"/>
      <c r="B356" s="41"/>
      <c r="C356" s="206" t="s">
        <v>1665</v>
      </c>
      <c r="D356" s="206" t="s">
        <v>191</v>
      </c>
      <c r="E356" s="207" t="s">
        <v>1690</v>
      </c>
      <c r="F356" s="208" t="s">
        <v>1691</v>
      </c>
      <c r="G356" s="209" t="s">
        <v>357</v>
      </c>
      <c r="H356" s="210">
        <v>13</v>
      </c>
      <c r="I356" s="211"/>
      <c r="J356" s="212">
        <f>ROUND(I356*H356,2)</f>
        <v>0</v>
      </c>
      <c r="K356" s="208" t="s">
        <v>195</v>
      </c>
      <c r="L356" s="46"/>
      <c r="M356" s="213" t="s">
        <v>19</v>
      </c>
      <c r="N356" s="214" t="s">
        <v>43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0.0050000000000000001</v>
      </c>
      <c r="T356" s="216">
        <f>S356*H356</f>
        <v>0.065000000000000002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1665</v>
      </c>
      <c r="AT356" s="217" t="s">
        <v>191</v>
      </c>
      <c r="AU356" s="217" t="s">
        <v>82</v>
      </c>
      <c r="AY356" s="19" t="s">
        <v>188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80</v>
      </c>
      <c r="BK356" s="218">
        <f>ROUND(I356*H356,2)</f>
        <v>0</v>
      </c>
      <c r="BL356" s="19" t="s">
        <v>1665</v>
      </c>
      <c r="BM356" s="217" t="s">
        <v>1799</v>
      </c>
    </row>
    <row r="357" s="2" customFormat="1">
      <c r="A357" s="40"/>
      <c r="B357" s="41"/>
      <c r="C357" s="42"/>
      <c r="D357" s="219" t="s">
        <v>198</v>
      </c>
      <c r="E357" s="42"/>
      <c r="F357" s="220" t="s">
        <v>1693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198</v>
      </c>
      <c r="AU357" s="19" t="s">
        <v>82</v>
      </c>
    </row>
    <row r="358" s="2" customFormat="1" ht="21.75" customHeight="1">
      <c r="A358" s="40"/>
      <c r="B358" s="41"/>
      <c r="C358" s="206" t="s">
        <v>1694</v>
      </c>
      <c r="D358" s="206" t="s">
        <v>191</v>
      </c>
      <c r="E358" s="207" t="s">
        <v>1695</v>
      </c>
      <c r="F358" s="208" t="s">
        <v>1696</v>
      </c>
      <c r="G358" s="209" t="s">
        <v>357</v>
      </c>
      <c r="H358" s="210">
        <v>10</v>
      </c>
      <c r="I358" s="211"/>
      <c r="J358" s="212">
        <f>ROUND(I358*H358,2)</f>
        <v>0</v>
      </c>
      <c r="K358" s="208" t="s">
        <v>195</v>
      </c>
      <c r="L358" s="46"/>
      <c r="M358" s="213" t="s">
        <v>19</v>
      </c>
      <c r="N358" s="214" t="s">
        <v>43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0.0060000000000000001</v>
      </c>
      <c r="T358" s="216">
        <f>S358*H358</f>
        <v>0.059999999999999998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1665</v>
      </c>
      <c r="AT358" s="217" t="s">
        <v>191</v>
      </c>
      <c r="AU358" s="217" t="s">
        <v>82</v>
      </c>
      <c r="AY358" s="19" t="s">
        <v>188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80</v>
      </c>
      <c r="BK358" s="218">
        <f>ROUND(I358*H358,2)</f>
        <v>0</v>
      </c>
      <c r="BL358" s="19" t="s">
        <v>1665</v>
      </c>
      <c r="BM358" s="217" t="s">
        <v>1800</v>
      </c>
    </row>
    <row r="359" s="2" customFormat="1">
      <c r="A359" s="40"/>
      <c r="B359" s="41"/>
      <c r="C359" s="42"/>
      <c r="D359" s="219" t="s">
        <v>198</v>
      </c>
      <c r="E359" s="42"/>
      <c r="F359" s="220" t="s">
        <v>1698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198</v>
      </c>
      <c r="AU359" s="19" t="s">
        <v>82</v>
      </c>
    </row>
    <row r="360" s="2" customFormat="1" ht="16.5" customHeight="1">
      <c r="A360" s="40"/>
      <c r="B360" s="41"/>
      <c r="C360" s="206" t="s">
        <v>1699</v>
      </c>
      <c r="D360" s="206" t="s">
        <v>191</v>
      </c>
      <c r="E360" s="207" t="s">
        <v>1700</v>
      </c>
      <c r="F360" s="208" t="s">
        <v>1701</v>
      </c>
      <c r="G360" s="209" t="s">
        <v>260</v>
      </c>
      <c r="H360" s="210">
        <v>0.26500000000000001</v>
      </c>
      <c r="I360" s="211"/>
      <c r="J360" s="212">
        <f>ROUND(I360*H360,2)</f>
        <v>0</v>
      </c>
      <c r="K360" s="208" t="s">
        <v>195</v>
      </c>
      <c r="L360" s="46"/>
      <c r="M360" s="213" t="s">
        <v>19</v>
      </c>
      <c r="N360" s="214" t="s">
        <v>43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1665</v>
      </c>
      <c r="AT360" s="217" t="s">
        <v>191</v>
      </c>
      <c r="AU360" s="217" t="s">
        <v>82</v>
      </c>
      <c r="AY360" s="19" t="s">
        <v>188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80</v>
      </c>
      <c r="BK360" s="218">
        <f>ROUND(I360*H360,2)</f>
        <v>0</v>
      </c>
      <c r="BL360" s="19" t="s">
        <v>1665</v>
      </c>
      <c r="BM360" s="217" t="s">
        <v>1801</v>
      </c>
    </row>
    <row r="361" s="2" customFormat="1">
      <c r="A361" s="40"/>
      <c r="B361" s="41"/>
      <c r="C361" s="42"/>
      <c r="D361" s="219" t="s">
        <v>198</v>
      </c>
      <c r="E361" s="42"/>
      <c r="F361" s="220" t="s">
        <v>1703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198</v>
      </c>
      <c r="AU361" s="19" t="s">
        <v>82</v>
      </c>
    </row>
    <row r="362" s="2" customFormat="1" ht="21.75" customHeight="1">
      <c r="A362" s="40"/>
      <c r="B362" s="41"/>
      <c r="C362" s="206" t="s">
        <v>1704</v>
      </c>
      <c r="D362" s="206" t="s">
        <v>191</v>
      </c>
      <c r="E362" s="207" t="s">
        <v>1705</v>
      </c>
      <c r="F362" s="208" t="s">
        <v>1706</v>
      </c>
      <c r="G362" s="209" t="s">
        <v>260</v>
      </c>
      <c r="H362" s="210">
        <v>0.26500000000000001</v>
      </c>
      <c r="I362" s="211"/>
      <c r="J362" s="212">
        <f>ROUND(I362*H362,2)</f>
        <v>0</v>
      </c>
      <c r="K362" s="208" t="s">
        <v>195</v>
      </c>
      <c r="L362" s="46"/>
      <c r="M362" s="213" t="s">
        <v>19</v>
      </c>
      <c r="N362" s="214" t="s">
        <v>43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1665</v>
      </c>
      <c r="AT362" s="217" t="s">
        <v>191</v>
      </c>
      <c r="AU362" s="217" t="s">
        <v>82</v>
      </c>
      <c r="AY362" s="19" t="s">
        <v>188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80</v>
      </c>
      <c r="BK362" s="218">
        <f>ROUND(I362*H362,2)</f>
        <v>0</v>
      </c>
      <c r="BL362" s="19" t="s">
        <v>1665</v>
      </c>
      <c r="BM362" s="217" t="s">
        <v>1802</v>
      </c>
    </row>
    <row r="363" s="2" customFormat="1">
      <c r="A363" s="40"/>
      <c r="B363" s="41"/>
      <c r="C363" s="42"/>
      <c r="D363" s="219" t="s">
        <v>198</v>
      </c>
      <c r="E363" s="42"/>
      <c r="F363" s="220" t="s">
        <v>1708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198</v>
      </c>
      <c r="AU363" s="19" t="s">
        <v>82</v>
      </c>
    </row>
    <row r="364" s="2" customFormat="1" ht="16.5" customHeight="1">
      <c r="A364" s="40"/>
      <c r="B364" s="41"/>
      <c r="C364" s="206" t="s">
        <v>1709</v>
      </c>
      <c r="D364" s="206" t="s">
        <v>191</v>
      </c>
      <c r="E364" s="207" t="s">
        <v>1710</v>
      </c>
      <c r="F364" s="208" t="s">
        <v>1711</v>
      </c>
      <c r="G364" s="209" t="s">
        <v>260</v>
      </c>
      <c r="H364" s="210">
        <v>0.26500000000000001</v>
      </c>
      <c r="I364" s="211"/>
      <c r="J364" s="212">
        <f>ROUND(I364*H364,2)</f>
        <v>0</v>
      </c>
      <c r="K364" s="208" t="s">
        <v>195</v>
      </c>
      <c r="L364" s="46"/>
      <c r="M364" s="213" t="s">
        <v>19</v>
      </c>
      <c r="N364" s="214" t="s">
        <v>43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1665</v>
      </c>
      <c r="AT364" s="217" t="s">
        <v>191</v>
      </c>
      <c r="AU364" s="217" t="s">
        <v>82</v>
      </c>
      <c r="AY364" s="19" t="s">
        <v>188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80</v>
      </c>
      <c r="BK364" s="218">
        <f>ROUND(I364*H364,2)</f>
        <v>0</v>
      </c>
      <c r="BL364" s="19" t="s">
        <v>1665</v>
      </c>
      <c r="BM364" s="217" t="s">
        <v>1803</v>
      </c>
    </row>
    <row r="365" s="2" customFormat="1">
      <c r="A365" s="40"/>
      <c r="B365" s="41"/>
      <c r="C365" s="42"/>
      <c r="D365" s="219" t="s">
        <v>198</v>
      </c>
      <c r="E365" s="42"/>
      <c r="F365" s="220" t="s">
        <v>1713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198</v>
      </c>
      <c r="AU365" s="19" t="s">
        <v>82</v>
      </c>
    </row>
    <row r="366" s="2" customFormat="1" ht="21.75" customHeight="1">
      <c r="A366" s="40"/>
      <c r="B366" s="41"/>
      <c r="C366" s="206" t="s">
        <v>1714</v>
      </c>
      <c r="D366" s="206" t="s">
        <v>191</v>
      </c>
      <c r="E366" s="207" t="s">
        <v>1715</v>
      </c>
      <c r="F366" s="208" t="s">
        <v>1716</v>
      </c>
      <c r="G366" s="209" t="s">
        <v>260</v>
      </c>
      <c r="H366" s="210">
        <v>1.5900000000000001</v>
      </c>
      <c r="I366" s="211"/>
      <c r="J366" s="212">
        <f>ROUND(I366*H366,2)</f>
        <v>0</v>
      </c>
      <c r="K366" s="208" t="s">
        <v>195</v>
      </c>
      <c r="L366" s="46"/>
      <c r="M366" s="213" t="s">
        <v>19</v>
      </c>
      <c r="N366" s="214" t="s">
        <v>43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1665</v>
      </c>
      <c r="AT366" s="217" t="s">
        <v>191</v>
      </c>
      <c r="AU366" s="217" t="s">
        <v>82</v>
      </c>
      <c r="AY366" s="19" t="s">
        <v>188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80</v>
      </c>
      <c r="BK366" s="218">
        <f>ROUND(I366*H366,2)</f>
        <v>0</v>
      </c>
      <c r="BL366" s="19" t="s">
        <v>1665</v>
      </c>
      <c r="BM366" s="217" t="s">
        <v>1804</v>
      </c>
    </row>
    <row r="367" s="2" customFormat="1">
      <c r="A367" s="40"/>
      <c r="B367" s="41"/>
      <c r="C367" s="42"/>
      <c r="D367" s="219" t="s">
        <v>198</v>
      </c>
      <c r="E367" s="42"/>
      <c r="F367" s="220" t="s">
        <v>1718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198</v>
      </c>
      <c r="AU367" s="19" t="s">
        <v>82</v>
      </c>
    </row>
    <row r="368" s="14" customFormat="1">
      <c r="A368" s="14"/>
      <c r="B368" s="235"/>
      <c r="C368" s="236"/>
      <c r="D368" s="226" t="s">
        <v>200</v>
      </c>
      <c r="E368" s="237" t="s">
        <v>19</v>
      </c>
      <c r="F368" s="238" t="s">
        <v>1805</v>
      </c>
      <c r="G368" s="236"/>
      <c r="H368" s="239">
        <v>1.5900000000000001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200</v>
      </c>
      <c r="AU368" s="245" t="s">
        <v>82</v>
      </c>
      <c r="AV368" s="14" t="s">
        <v>82</v>
      </c>
      <c r="AW368" s="14" t="s">
        <v>33</v>
      </c>
      <c r="AX368" s="14" t="s">
        <v>80</v>
      </c>
      <c r="AY368" s="245" t="s">
        <v>188</v>
      </c>
    </row>
    <row r="369" s="2" customFormat="1" ht="24.15" customHeight="1">
      <c r="A369" s="40"/>
      <c r="B369" s="41"/>
      <c r="C369" s="206" t="s">
        <v>1720</v>
      </c>
      <c r="D369" s="206" t="s">
        <v>191</v>
      </c>
      <c r="E369" s="207" t="s">
        <v>1721</v>
      </c>
      <c r="F369" s="208" t="s">
        <v>1722</v>
      </c>
      <c r="G369" s="209" t="s">
        <v>260</v>
      </c>
      <c r="H369" s="210">
        <v>0.26500000000000001</v>
      </c>
      <c r="I369" s="211"/>
      <c r="J369" s="212">
        <f>ROUND(I369*H369,2)</f>
        <v>0</v>
      </c>
      <c r="K369" s="208" t="s">
        <v>195</v>
      </c>
      <c r="L369" s="46"/>
      <c r="M369" s="213" t="s">
        <v>19</v>
      </c>
      <c r="N369" s="214" t="s">
        <v>43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1665</v>
      </c>
      <c r="AT369" s="217" t="s">
        <v>191</v>
      </c>
      <c r="AU369" s="217" t="s">
        <v>82</v>
      </c>
      <c r="AY369" s="19" t="s">
        <v>188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80</v>
      </c>
      <c r="BK369" s="218">
        <f>ROUND(I369*H369,2)</f>
        <v>0</v>
      </c>
      <c r="BL369" s="19" t="s">
        <v>1665</v>
      </c>
      <c r="BM369" s="217" t="s">
        <v>1806</v>
      </c>
    </row>
    <row r="370" s="2" customFormat="1">
      <c r="A370" s="40"/>
      <c r="B370" s="41"/>
      <c r="C370" s="42"/>
      <c r="D370" s="219" t="s">
        <v>198</v>
      </c>
      <c r="E370" s="42"/>
      <c r="F370" s="220" t="s">
        <v>1724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198</v>
      </c>
      <c r="AU370" s="19" t="s">
        <v>82</v>
      </c>
    </row>
    <row r="371" s="2" customFormat="1" ht="16.5" customHeight="1">
      <c r="A371" s="40"/>
      <c r="B371" s="41"/>
      <c r="C371" s="206" t="s">
        <v>1725</v>
      </c>
      <c r="D371" s="206" t="s">
        <v>191</v>
      </c>
      <c r="E371" s="207" t="s">
        <v>1726</v>
      </c>
      <c r="F371" s="208" t="s">
        <v>1727</v>
      </c>
      <c r="G371" s="209" t="s">
        <v>260</v>
      </c>
      <c r="H371" s="210">
        <v>0.023</v>
      </c>
      <c r="I371" s="211"/>
      <c r="J371" s="212">
        <f>ROUND(I371*H371,2)</f>
        <v>0</v>
      </c>
      <c r="K371" s="208" t="s">
        <v>195</v>
      </c>
      <c r="L371" s="46"/>
      <c r="M371" s="213" t="s">
        <v>19</v>
      </c>
      <c r="N371" s="214" t="s">
        <v>43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1665</v>
      </c>
      <c r="AT371" s="217" t="s">
        <v>191</v>
      </c>
      <c r="AU371" s="217" t="s">
        <v>82</v>
      </c>
      <c r="AY371" s="19" t="s">
        <v>188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80</v>
      </c>
      <c r="BK371" s="218">
        <f>ROUND(I371*H371,2)</f>
        <v>0</v>
      </c>
      <c r="BL371" s="19" t="s">
        <v>1665</v>
      </c>
      <c r="BM371" s="217" t="s">
        <v>1807</v>
      </c>
    </row>
    <row r="372" s="2" customFormat="1">
      <c r="A372" s="40"/>
      <c r="B372" s="41"/>
      <c r="C372" s="42"/>
      <c r="D372" s="219" t="s">
        <v>198</v>
      </c>
      <c r="E372" s="42"/>
      <c r="F372" s="220" t="s">
        <v>1729</v>
      </c>
      <c r="G372" s="42"/>
      <c r="H372" s="42"/>
      <c r="I372" s="221"/>
      <c r="J372" s="42"/>
      <c r="K372" s="42"/>
      <c r="L372" s="46"/>
      <c r="M372" s="274"/>
      <c r="N372" s="275"/>
      <c r="O372" s="270"/>
      <c r="P372" s="270"/>
      <c r="Q372" s="270"/>
      <c r="R372" s="270"/>
      <c r="S372" s="270"/>
      <c r="T372" s="276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198</v>
      </c>
      <c r="AU372" s="19" t="s">
        <v>82</v>
      </c>
    </row>
    <row r="373" s="2" customFormat="1" ht="6.96" customHeight="1">
      <c r="A373" s="40"/>
      <c r="B373" s="61"/>
      <c r="C373" s="62"/>
      <c r="D373" s="62"/>
      <c r="E373" s="62"/>
      <c r="F373" s="62"/>
      <c r="G373" s="62"/>
      <c r="H373" s="62"/>
      <c r="I373" s="62"/>
      <c r="J373" s="62"/>
      <c r="K373" s="62"/>
      <c r="L373" s="46"/>
      <c r="M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</sheetData>
  <sheetProtection sheet="1" autoFilter="0" formatColumns="0" formatRows="0" objects="1" scenarios="1" spinCount="100000" saltValue="Q2hTPiyhDkkl+9p6cdmRPgwIQIqDz5jz0plkyLPxJ7EV7E6Q5tN/5hH8w4MrISaaGw8rzBqaNEuEkbYI80mlzg==" hashValue="sgr7+dbdLB2fk+/3Llyzumn/zvgIuT2xVD5Swy8q+KgvUd6wkfpE3TiyDOQQUXzrGzMBrdKznyJh4irH83Ffsw==" algorithmName="SHA-512" password="80EB"/>
  <autoFilter ref="C88:K37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7" r:id="rId1" display="https://podminky.urs.cz/item/CS_URS_2024_01/741122031"/>
    <hyperlink ref="F107" r:id="rId2" display="https://podminky.urs.cz/item/CS_URS_2024_01/741122016"/>
    <hyperlink ref="F117" r:id="rId3" display="https://podminky.urs.cz/item/CS_URS_2024_01/741122015"/>
    <hyperlink ref="F127" r:id="rId4" display="https://podminky.urs.cz/item/CS_URS_2024_01/741130001"/>
    <hyperlink ref="F132" r:id="rId5" display="https://podminky.urs.cz/item/CS_URS_2024_01/741372062"/>
    <hyperlink ref="F157" r:id="rId6" display="https://podminky.urs.cz/item/CS_URS_2024_01/741313001"/>
    <hyperlink ref="F167" r:id="rId7" display="https://podminky.urs.cz/item/CS_URS_2024_01/741313005"/>
    <hyperlink ref="F177" r:id="rId8" display="https://podminky.urs.cz/item/CS_URS_2024_01/741310121"/>
    <hyperlink ref="F222" r:id="rId9" display="https://podminky.urs.cz/item/CS_URS_2024_01/741112061"/>
    <hyperlink ref="F232" r:id="rId10" display="https://podminky.urs.cz/item/CS_URS_2024_01/741112001"/>
    <hyperlink ref="F247" r:id="rId11" display="https://podminky.urs.cz/item/CS_URS_2024_01/HZS2232"/>
    <hyperlink ref="F256" r:id="rId12" display="https://podminky.urs.cz/item/CS_URS_2024_01/741110062"/>
    <hyperlink ref="F271" r:id="rId13" display="https://podminky.urs.cz/item/CS_URS_2024_01/742121001"/>
    <hyperlink ref="F282" r:id="rId14" display="https://podminky.urs.cz/item/CS_URS_2024_01/742330041"/>
    <hyperlink ref="F302" r:id="rId15" display="https://podminky.urs.cz/item/CS_URS_2024_01/742110505"/>
    <hyperlink ref="F319" r:id="rId16" display="https://podminky.urs.cz/item/CS_URS_2024_01/741810001"/>
    <hyperlink ref="F325" r:id="rId17" display="https://podminky.urs.cz/item/CS_URS_2024_01/977131110"/>
    <hyperlink ref="F328" r:id="rId18" display="https://podminky.urs.cz/item/CS_URS_2024_01/977131117"/>
    <hyperlink ref="F332" r:id="rId19" display="https://podminky.urs.cz/item/CS_URS_2024_01/997002611"/>
    <hyperlink ref="F334" r:id="rId20" display="https://podminky.urs.cz/item/CS_URS_2024_01/997013212"/>
    <hyperlink ref="F336" r:id="rId21" display="https://podminky.urs.cz/item/CS_URS_2024_01/997013501"/>
    <hyperlink ref="F338" r:id="rId22" display="https://podminky.urs.cz/item/CS_URS_2024_01/997013509"/>
    <hyperlink ref="F341" r:id="rId23" display="https://podminky.urs.cz/item/CS_URS_2024_01/997013603"/>
    <hyperlink ref="F345" r:id="rId24" display="https://podminky.urs.cz/item/CS_URS_2024_01/460941211"/>
    <hyperlink ref="F347" r:id="rId25" display="https://podminky.urs.cz/item/CS_URS_2024_01/460941213"/>
    <hyperlink ref="F349" r:id="rId26" display="https://podminky.urs.cz/item/CS_URS_2024_01/460941221"/>
    <hyperlink ref="F351" r:id="rId27" display="https://podminky.urs.cz/item/CS_URS_2024_01/460941222"/>
    <hyperlink ref="F353" r:id="rId28" display="https://podminky.urs.cz/item/CS_URS_2024_01/468101411"/>
    <hyperlink ref="F355" r:id="rId29" display="https://podminky.urs.cz/item/CS_URS_2024_01/468101413"/>
    <hyperlink ref="F357" r:id="rId30" display="https://podminky.urs.cz/item/CS_URS_2024_01/468101421"/>
    <hyperlink ref="F359" r:id="rId31" display="https://podminky.urs.cz/item/CS_URS_2024_01/468101422"/>
    <hyperlink ref="F361" r:id="rId32" display="https://podminky.urs.cz/item/CS_URS_2024_01/469971111"/>
    <hyperlink ref="F363" r:id="rId33" display="https://podminky.urs.cz/item/CS_URS_2024_01/469971121"/>
    <hyperlink ref="F365" r:id="rId34" display="https://podminky.urs.cz/item/CS_URS_2024_01/469972111"/>
    <hyperlink ref="F367" r:id="rId35" display="https://podminky.urs.cz/item/CS_URS_2024_01/469972121"/>
    <hyperlink ref="F370" r:id="rId36" display="https://podminky.urs.cz/item/CS_URS_2024_01/469973113"/>
    <hyperlink ref="F372" r:id="rId37" display="https://podminky.urs.cz/item/CS_URS_2024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1808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ROUND((SUM(BE89:BE372)),  2)</f>
        <v>0</v>
      </c>
      <c r="G33" s="40"/>
      <c r="H33" s="40"/>
      <c r="I33" s="150">
        <v>0.20999999999999999</v>
      </c>
      <c r="J33" s="149">
        <f>ROUND(((SUM(BE89:BE372))*I33),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ROUND((SUM(BF89:BF372)),  2)</f>
        <v>0</v>
      </c>
      <c r="G34" s="40"/>
      <c r="H34" s="40"/>
      <c r="I34" s="150">
        <v>0.14999999999999999</v>
      </c>
      <c r="J34" s="149">
        <f>ROUND(((SUM(BF89:BF372))*I34),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ROUND((SUM(BG89:BG372)),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ROUND((SUM(BH89:BH372)),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ROUND((SUM(BI89:BI372)),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16 - elektroinstalace m.č. 206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1447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1449</v>
      </c>
      <c r="E62" s="176"/>
      <c r="F62" s="176"/>
      <c r="G62" s="176"/>
      <c r="H62" s="176"/>
      <c r="I62" s="176"/>
      <c r="J62" s="177">
        <f>J250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1450</v>
      </c>
      <c r="E63" s="176"/>
      <c r="F63" s="176"/>
      <c r="G63" s="176"/>
      <c r="H63" s="176"/>
      <c r="I63" s="176"/>
      <c r="J63" s="177">
        <f>J316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1451</v>
      </c>
      <c r="E64" s="176"/>
      <c r="F64" s="176"/>
      <c r="G64" s="176"/>
      <c r="H64" s="176"/>
      <c r="I64" s="176"/>
      <c r="J64" s="177">
        <f>J317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160</v>
      </c>
      <c r="E65" s="170"/>
      <c r="F65" s="170"/>
      <c r="G65" s="170"/>
      <c r="H65" s="170"/>
      <c r="I65" s="170"/>
      <c r="J65" s="171">
        <f>J322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162</v>
      </c>
      <c r="E66" s="176"/>
      <c r="F66" s="176"/>
      <c r="G66" s="176"/>
      <c r="H66" s="176"/>
      <c r="I66" s="176"/>
      <c r="J66" s="177">
        <f>J323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163</v>
      </c>
      <c r="E67" s="176"/>
      <c r="F67" s="176"/>
      <c r="G67" s="176"/>
      <c r="H67" s="176"/>
      <c r="I67" s="176"/>
      <c r="J67" s="177">
        <f>J330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1452</v>
      </c>
      <c r="E68" s="170"/>
      <c r="F68" s="170"/>
      <c r="G68" s="170"/>
      <c r="H68" s="170"/>
      <c r="I68" s="170"/>
      <c r="J68" s="171">
        <f>J342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1453</v>
      </c>
      <c r="E69" s="176"/>
      <c r="F69" s="176"/>
      <c r="G69" s="176"/>
      <c r="H69" s="176"/>
      <c r="I69" s="176"/>
      <c r="J69" s="177">
        <f>J343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ZŠ Pionýrů, Sokolov - Oprava elektroinstalace učeben v 2.NP 2. stupně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154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16 - elektroinstalace m.č. 206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Sokolov, Pionýrů 1614</v>
      </c>
      <c r="G83" s="42"/>
      <c r="H83" s="42"/>
      <c r="I83" s="34" t="s">
        <v>23</v>
      </c>
      <c r="J83" s="74" t="str">
        <f>IF(J12="","",J12)</f>
        <v>8. 2. 2024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Sokolov</v>
      </c>
      <c r="G85" s="42"/>
      <c r="H85" s="42"/>
      <c r="I85" s="34" t="s">
        <v>31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Michal Kubelka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174</v>
      </c>
      <c r="D88" s="182" t="s">
        <v>57</v>
      </c>
      <c r="E88" s="182" t="s">
        <v>53</v>
      </c>
      <c r="F88" s="182" t="s">
        <v>54</v>
      </c>
      <c r="G88" s="182" t="s">
        <v>175</v>
      </c>
      <c r="H88" s="182" t="s">
        <v>176</v>
      </c>
      <c r="I88" s="182" t="s">
        <v>177</v>
      </c>
      <c r="J88" s="182" t="s">
        <v>158</v>
      </c>
      <c r="K88" s="183" t="s">
        <v>178</v>
      </c>
      <c r="L88" s="184"/>
      <c r="M88" s="94" t="s">
        <v>19</v>
      </c>
      <c r="N88" s="95" t="s">
        <v>42</v>
      </c>
      <c r="O88" s="95" t="s">
        <v>179</v>
      </c>
      <c r="P88" s="95" t="s">
        <v>180</v>
      </c>
      <c r="Q88" s="95" t="s">
        <v>181</v>
      </c>
      <c r="R88" s="95" t="s">
        <v>182</v>
      </c>
      <c r="S88" s="95" t="s">
        <v>183</v>
      </c>
      <c r="T88" s="96" t="s">
        <v>184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185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P90+P322+P342</f>
        <v>0</v>
      </c>
      <c r="Q89" s="98"/>
      <c r="R89" s="187">
        <f>R90+R322+R342</f>
        <v>0.022595999999999998</v>
      </c>
      <c r="S89" s="98"/>
      <c r="T89" s="188">
        <f>T90+T322+T342</f>
        <v>0.2666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159</v>
      </c>
      <c r="BK89" s="189">
        <f>BK90+BK322+BK342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1454</v>
      </c>
      <c r="F90" s="193" t="s">
        <v>1455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P91+P250+P316</f>
        <v>0</v>
      </c>
      <c r="Q90" s="198"/>
      <c r="R90" s="199">
        <f>R91+R250+R316</f>
        <v>0</v>
      </c>
      <c r="S90" s="198"/>
      <c r="T90" s="200">
        <f>T91+T250+T316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188</v>
      </c>
      <c r="BK90" s="203">
        <f>BK91+BK250+BK316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1456</v>
      </c>
      <c r="F91" s="204" t="s">
        <v>1457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SUM(P92:P249)</f>
        <v>0</v>
      </c>
      <c r="Q91" s="198"/>
      <c r="R91" s="199">
        <f>SUM(R92:R249)</f>
        <v>0</v>
      </c>
      <c r="S91" s="198"/>
      <c r="T91" s="200">
        <f>SUM(T92:T249)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188</v>
      </c>
      <c r="BK91" s="203">
        <f>SUM(BK92:BK249)</f>
        <v>0</v>
      </c>
    </row>
    <row r="92" s="2" customFormat="1" ht="24.15" customHeight="1">
      <c r="A92" s="40"/>
      <c r="B92" s="41"/>
      <c r="C92" s="257" t="s">
        <v>80</v>
      </c>
      <c r="D92" s="257" t="s">
        <v>300</v>
      </c>
      <c r="E92" s="258" t="s">
        <v>1458</v>
      </c>
      <c r="F92" s="259" t="s">
        <v>1459</v>
      </c>
      <c r="G92" s="260" t="s">
        <v>296</v>
      </c>
      <c r="H92" s="261">
        <v>1</v>
      </c>
      <c r="I92" s="262"/>
      <c r="J92" s="263">
        <f>ROUND(I92*H92,2)</f>
        <v>0</v>
      </c>
      <c r="K92" s="259" t="s">
        <v>19</v>
      </c>
      <c r="L92" s="264"/>
      <c r="M92" s="265" t="s">
        <v>19</v>
      </c>
      <c r="N92" s="266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250</v>
      </c>
      <c r="AT92" s="217" t="s">
        <v>300</v>
      </c>
      <c r="AU92" s="217" t="s">
        <v>82</v>
      </c>
      <c r="AY92" s="19" t="s">
        <v>188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196</v>
      </c>
      <c r="BM92" s="217" t="s">
        <v>1809</v>
      </c>
    </row>
    <row r="93" s="13" customFormat="1">
      <c r="A93" s="13"/>
      <c r="B93" s="224"/>
      <c r="C93" s="225"/>
      <c r="D93" s="226" t="s">
        <v>200</v>
      </c>
      <c r="E93" s="227" t="s">
        <v>19</v>
      </c>
      <c r="F93" s="228" t="s">
        <v>1461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200</v>
      </c>
      <c r="AU93" s="234" t="s">
        <v>82</v>
      </c>
      <c r="AV93" s="13" t="s">
        <v>80</v>
      </c>
      <c r="AW93" s="13" t="s">
        <v>33</v>
      </c>
      <c r="AX93" s="13" t="s">
        <v>72</v>
      </c>
      <c r="AY93" s="234" t="s">
        <v>188</v>
      </c>
    </row>
    <row r="94" s="14" customFormat="1">
      <c r="A94" s="14"/>
      <c r="B94" s="235"/>
      <c r="C94" s="236"/>
      <c r="D94" s="226" t="s">
        <v>200</v>
      </c>
      <c r="E94" s="237" t="s">
        <v>19</v>
      </c>
      <c r="F94" s="238" t="s">
        <v>80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200</v>
      </c>
      <c r="AU94" s="245" t="s">
        <v>82</v>
      </c>
      <c r="AV94" s="14" t="s">
        <v>82</v>
      </c>
      <c r="AW94" s="14" t="s">
        <v>33</v>
      </c>
      <c r="AX94" s="14" t="s">
        <v>72</v>
      </c>
      <c r="AY94" s="245" t="s">
        <v>188</v>
      </c>
    </row>
    <row r="95" s="15" customFormat="1">
      <c r="A95" s="15"/>
      <c r="B95" s="246"/>
      <c r="C95" s="247"/>
      <c r="D95" s="226" t="s">
        <v>200</v>
      </c>
      <c r="E95" s="248" t="s">
        <v>19</v>
      </c>
      <c r="F95" s="249" t="s">
        <v>206</v>
      </c>
      <c r="G95" s="247"/>
      <c r="H95" s="250">
        <v>1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200</v>
      </c>
      <c r="AU95" s="256" t="s">
        <v>82</v>
      </c>
      <c r="AV95" s="15" t="s">
        <v>196</v>
      </c>
      <c r="AW95" s="15" t="s">
        <v>33</v>
      </c>
      <c r="AX95" s="15" t="s">
        <v>80</v>
      </c>
      <c r="AY95" s="256" t="s">
        <v>188</v>
      </c>
    </row>
    <row r="96" s="2" customFormat="1" ht="24.15" customHeight="1">
      <c r="A96" s="40"/>
      <c r="B96" s="41"/>
      <c r="C96" s="206" t="s">
        <v>82</v>
      </c>
      <c r="D96" s="206" t="s">
        <v>191</v>
      </c>
      <c r="E96" s="207" t="s">
        <v>1462</v>
      </c>
      <c r="F96" s="208" t="s">
        <v>1463</v>
      </c>
      <c r="G96" s="209" t="s">
        <v>357</v>
      </c>
      <c r="H96" s="210">
        <v>14</v>
      </c>
      <c r="I96" s="211"/>
      <c r="J96" s="212">
        <f>ROUND(I96*H96,2)</f>
        <v>0</v>
      </c>
      <c r="K96" s="208" t="s">
        <v>195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196</v>
      </c>
      <c r="AT96" s="217" t="s">
        <v>191</v>
      </c>
      <c r="AU96" s="217" t="s">
        <v>82</v>
      </c>
      <c r="AY96" s="19" t="s">
        <v>188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196</v>
      </c>
      <c r="BM96" s="217" t="s">
        <v>1810</v>
      </c>
    </row>
    <row r="97" s="2" customFormat="1">
      <c r="A97" s="40"/>
      <c r="B97" s="41"/>
      <c r="C97" s="42"/>
      <c r="D97" s="219" t="s">
        <v>198</v>
      </c>
      <c r="E97" s="42"/>
      <c r="F97" s="220" t="s">
        <v>1465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198</v>
      </c>
      <c r="AU97" s="19" t="s">
        <v>82</v>
      </c>
    </row>
    <row r="98" s="13" customFormat="1">
      <c r="A98" s="13"/>
      <c r="B98" s="224"/>
      <c r="C98" s="225"/>
      <c r="D98" s="226" t="s">
        <v>200</v>
      </c>
      <c r="E98" s="227" t="s">
        <v>19</v>
      </c>
      <c r="F98" s="228" t="s">
        <v>1461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200</v>
      </c>
      <c r="AU98" s="234" t="s">
        <v>82</v>
      </c>
      <c r="AV98" s="13" t="s">
        <v>80</v>
      </c>
      <c r="AW98" s="13" t="s">
        <v>33</v>
      </c>
      <c r="AX98" s="13" t="s">
        <v>72</v>
      </c>
      <c r="AY98" s="234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119</v>
      </c>
      <c r="G99" s="236"/>
      <c r="H99" s="239">
        <v>14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5" customFormat="1">
      <c r="A100" s="15"/>
      <c r="B100" s="246"/>
      <c r="C100" s="247"/>
      <c r="D100" s="226" t="s">
        <v>200</v>
      </c>
      <c r="E100" s="248" t="s">
        <v>19</v>
      </c>
      <c r="F100" s="249" t="s">
        <v>206</v>
      </c>
      <c r="G100" s="247"/>
      <c r="H100" s="250">
        <v>14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200</v>
      </c>
      <c r="AU100" s="256" t="s">
        <v>82</v>
      </c>
      <c r="AV100" s="15" t="s">
        <v>196</v>
      </c>
      <c r="AW100" s="15" t="s">
        <v>33</v>
      </c>
      <c r="AX100" s="15" t="s">
        <v>80</v>
      </c>
      <c r="AY100" s="256" t="s">
        <v>188</v>
      </c>
    </row>
    <row r="101" s="2" customFormat="1" ht="16.5" customHeight="1">
      <c r="A101" s="40"/>
      <c r="B101" s="41"/>
      <c r="C101" s="257" t="s">
        <v>216</v>
      </c>
      <c r="D101" s="257" t="s">
        <v>300</v>
      </c>
      <c r="E101" s="258" t="s">
        <v>1466</v>
      </c>
      <c r="F101" s="259" t="s">
        <v>1467</v>
      </c>
      <c r="G101" s="260" t="s">
        <v>357</v>
      </c>
      <c r="H101" s="261">
        <v>14</v>
      </c>
      <c r="I101" s="262"/>
      <c r="J101" s="263">
        <f>ROUND(I101*H101,2)</f>
        <v>0</v>
      </c>
      <c r="K101" s="259" t="s">
        <v>19</v>
      </c>
      <c r="L101" s="264"/>
      <c r="M101" s="265" t="s">
        <v>19</v>
      </c>
      <c r="N101" s="266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250</v>
      </c>
      <c r="AT101" s="217" t="s">
        <v>300</v>
      </c>
      <c r="AU101" s="217" t="s">
        <v>82</v>
      </c>
      <c r="AY101" s="19" t="s">
        <v>188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196</v>
      </c>
      <c r="BM101" s="217" t="s">
        <v>1811</v>
      </c>
    </row>
    <row r="102" s="2" customFormat="1">
      <c r="A102" s="40"/>
      <c r="B102" s="41"/>
      <c r="C102" s="42"/>
      <c r="D102" s="226" t="s">
        <v>571</v>
      </c>
      <c r="E102" s="42"/>
      <c r="F102" s="273" t="s">
        <v>1469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571</v>
      </c>
      <c r="AU102" s="19" t="s">
        <v>82</v>
      </c>
    </row>
    <row r="103" s="13" customFormat="1">
      <c r="A103" s="13"/>
      <c r="B103" s="224"/>
      <c r="C103" s="225"/>
      <c r="D103" s="226" t="s">
        <v>200</v>
      </c>
      <c r="E103" s="227" t="s">
        <v>19</v>
      </c>
      <c r="F103" s="228" t="s">
        <v>1461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200</v>
      </c>
      <c r="AU103" s="234" t="s">
        <v>82</v>
      </c>
      <c r="AV103" s="13" t="s">
        <v>80</v>
      </c>
      <c r="AW103" s="13" t="s">
        <v>33</v>
      </c>
      <c r="AX103" s="13" t="s">
        <v>72</v>
      </c>
      <c r="AY103" s="234" t="s">
        <v>188</v>
      </c>
    </row>
    <row r="104" s="14" customFormat="1">
      <c r="A104" s="14"/>
      <c r="B104" s="235"/>
      <c r="C104" s="236"/>
      <c r="D104" s="226" t="s">
        <v>200</v>
      </c>
      <c r="E104" s="237" t="s">
        <v>19</v>
      </c>
      <c r="F104" s="238" t="s">
        <v>119</v>
      </c>
      <c r="G104" s="236"/>
      <c r="H104" s="239">
        <v>14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200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188</v>
      </c>
    </row>
    <row r="105" s="15" customFormat="1">
      <c r="A105" s="15"/>
      <c r="B105" s="246"/>
      <c r="C105" s="247"/>
      <c r="D105" s="226" t="s">
        <v>200</v>
      </c>
      <c r="E105" s="248" t="s">
        <v>19</v>
      </c>
      <c r="F105" s="249" t="s">
        <v>206</v>
      </c>
      <c r="G105" s="247"/>
      <c r="H105" s="250">
        <v>14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200</v>
      </c>
      <c r="AU105" s="256" t="s">
        <v>82</v>
      </c>
      <c r="AV105" s="15" t="s">
        <v>196</v>
      </c>
      <c r="AW105" s="15" t="s">
        <v>33</v>
      </c>
      <c r="AX105" s="15" t="s">
        <v>80</v>
      </c>
      <c r="AY105" s="256" t="s">
        <v>188</v>
      </c>
    </row>
    <row r="106" s="2" customFormat="1" ht="24.15" customHeight="1">
      <c r="A106" s="40"/>
      <c r="B106" s="41"/>
      <c r="C106" s="206" t="s">
        <v>196</v>
      </c>
      <c r="D106" s="206" t="s">
        <v>191</v>
      </c>
      <c r="E106" s="207" t="s">
        <v>1470</v>
      </c>
      <c r="F106" s="208" t="s">
        <v>1471</v>
      </c>
      <c r="G106" s="209" t="s">
        <v>357</v>
      </c>
      <c r="H106" s="210">
        <v>84</v>
      </c>
      <c r="I106" s="211"/>
      <c r="J106" s="212">
        <f>ROUND(I106*H106,2)</f>
        <v>0</v>
      </c>
      <c r="K106" s="208" t="s">
        <v>195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196</v>
      </c>
      <c r="AT106" s="217" t="s">
        <v>191</v>
      </c>
      <c r="AU106" s="217" t="s">
        <v>82</v>
      </c>
      <c r="AY106" s="19" t="s">
        <v>188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196</v>
      </c>
      <c r="BM106" s="217" t="s">
        <v>1812</v>
      </c>
    </row>
    <row r="107" s="2" customFormat="1">
      <c r="A107" s="40"/>
      <c r="B107" s="41"/>
      <c r="C107" s="42"/>
      <c r="D107" s="219" t="s">
        <v>198</v>
      </c>
      <c r="E107" s="42"/>
      <c r="F107" s="220" t="s">
        <v>1473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198</v>
      </c>
      <c r="AU107" s="19" t="s">
        <v>82</v>
      </c>
    </row>
    <row r="108" s="13" customFormat="1">
      <c r="A108" s="13"/>
      <c r="B108" s="224"/>
      <c r="C108" s="225"/>
      <c r="D108" s="226" t="s">
        <v>200</v>
      </c>
      <c r="E108" s="227" t="s">
        <v>19</v>
      </c>
      <c r="F108" s="228" t="s">
        <v>1461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200</v>
      </c>
      <c r="AU108" s="234" t="s">
        <v>82</v>
      </c>
      <c r="AV108" s="13" t="s">
        <v>80</v>
      </c>
      <c r="AW108" s="13" t="s">
        <v>33</v>
      </c>
      <c r="AX108" s="13" t="s">
        <v>72</v>
      </c>
      <c r="AY108" s="234" t="s">
        <v>188</v>
      </c>
    </row>
    <row r="109" s="14" customFormat="1">
      <c r="A109" s="14"/>
      <c r="B109" s="235"/>
      <c r="C109" s="236"/>
      <c r="D109" s="226" t="s">
        <v>200</v>
      </c>
      <c r="E109" s="237" t="s">
        <v>19</v>
      </c>
      <c r="F109" s="238" t="s">
        <v>1474</v>
      </c>
      <c r="G109" s="236"/>
      <c r="H109" s="239">
        <v>84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200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188</v>
      </c>
    </row>
    <row r="110" s="15" customFormat="1">
      <c r="A110" s="15"/>
      <c r="B110" s="246"/>
      <c r="C110" s="247"/>
      <c r="D110" s="226" t="s">
        <v>200</v>
      </c>
      <c r="E110" s="248" t="s">
        <v>19</v>
      </c>
      <c r="F110" s="249" t="s">
        <v>206</v>
      </c>
      <c r="G110" s="247"/>
      <c r="H110" s="250">
        <v>84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200</v>
      </c>
      <c r="AU110" s="256" t="s">
        <v>82</v>
      </c>
      <c r="AV110" s="15" t="s">
        <v>196</v>
      </c>
      <c r="AW110" s="15" t="s">
        <v>33</v>
      </c>
      <c r="AX110" s="15" t="s">
        <v>80</v>
      </c>
      <c r="AY110" s="256" t="s">
        <v>188</v>
      </c>
    </row>
    <row r="111" s="2" customFormat="1" ht="16.5" customHeight="1">
      <c r="A111" s="40"/>
      <c r="B111" s="41"/>
      <c r="C111" s="257" t="s">
        <v>231</v>
      </c>
      <c r="D111" s="257" t="s">
        <v>300</v>
      </c>
      <c r="E111" s="258" t="s">
        <v>1475</v>
      </c>
      <c r="F111" s="259" t="s">
        <v>1476</v>
      </c>
      <c r="G111" s="260" t="s">
        <v>357</v>
      </c>
      <c r="H111" s="261">
        <v>84</v>
      </c>
      <c r="I111" s="262"/>
      <c r="J111" s="263">
        <f>ROUND(I111*H111,2)</f>
        <v>0</v>
      </c>
      <c r="K111" s="259" t="s">
        <v>19</v>
      </c>
      <c r="L111" s="264"/>
      <c r="M111" s="265" t="s">
        <v>19</v>
      </c>
      <c r="N111" s="266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250</v>
      </c>
      <c r="AT111" s="217" t="s">
        <v>300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1813</v>
      </c>
    </row>
    <row r="112" s="2" customFormat="1">
      <c r="A112" s="40"/>
      <c r="B112" s="41"/>
      <c r="C112" s="42"/>
      <c r="D112" s="226" t="s">
        <v>571</v>
      </c>
      <c r="E112" s="42"/>
      <c r="F112" s="273" t="s">
        <v>1469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571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1461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1474</v>
      </c>
      <c r="G114" s="236"/>
      <c r="H114" s="239">
        <v>84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5" customFormat="1">
      <c r="A115" s="15"/>
      <c r="B115" s="246"/>
      <c r="C115" s="247"/>
      <c r="D115" s="226" t="s">
        <v>200</v>
      </c>
      <c r="E115" s="248" t="s">
        <v>19</v>
      </c>
      <c r="F115" s="249" t="s">
        <v>206</v>
      </c>
      <c r="G115" s="247"/>
      <c r="H115" s="250">
        <v>84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200</v>
      </c>
      <c r="AU115" s="256" t="s">
        <v>82</v>
      </c>
      <c r="AV115" s="15" t="s">
        <v>196</v>
      </c>
      <c r="AW115" s="15" t="s">
        <v>33</v>
      </c>
      <c r="AX115" s="15" t="s">
        <v>80</v>
      </c>
      <c r="AY115" s="256" t="s">
        <v>188</v>
      </c>
    </row>
    <row r="116" s="2" customFormat="1" ht="24.15" customHeight="1">
      <c r="A116" s="40"/>
      <c r="B116" s="41"/>
      <c r="C116" s="206" t="s">
        <v>189</v>
      </c>
      <c r="D116" s="206" t="s">
        <v>191</v>
      </c>
      <c r="E116" s="207" t="s">
        <v>1478</v>
      </c>
      <c r="F116" s="208" t="s">
        <v>1479</v>
      </c>
      <c r="G116" s="209" t="s">
        <v>357</v>
      </c>
      <c r="H116" s="210">
        <v>108</v>
      </c>
      <c r="I116" s="211"/>
      <c r="J116" s="212">
        <f>ROUND(I116*H116,2)</f>
        <v>0</v>
      </c>
      <c r="K116" s="208" t="s">
        <v>195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196</v>
      </c>
      <c r="AT116" s="217" t="s">
        <v>191</v>
      </c>
      <c r="AU116" s="217" t="s">
        <v>82</v>
      </c>
      <c r="AY116" s="19" t="s">
        <v>188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196</v>
      </c>
      <c r="BM116" s="217" t="s">
        <v>1814</v>
      </c>
    </row>
    <row r="117" s="2" customFormat="1">
      <c r="A117" s="40"/>
      <c r="B117" s="41"/>
      <c r="C117" s="42"/>
      <c r="D117" s="219" t="s">
        <v>198</v>
      </c>
      <c r="E117" s="42"/>
      <c r="F117" s="220" t="s">
        <v>1481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198</v>
      </c>
      <c r="AU117" s="19" t="s">
        <v>82</v>
      </c>
    </row>
    <row r="118" s="13" customFormat="1">
      <c r="A118" s="13"/>
      <c r="B118" s="224"/>
      <c r="C118" s="225"/>
      <c r="D118" s="226" t="s">
        <v>200</v>
      </c>
      <c r="E118" s="227" t="s">
        <v>19</v>
      </c>
      <c r="F118" s="228" t="s">
        <v>1461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200</v>
      </c>
      <c r="AU118" s="234" t="s">
        <v>82</v>
      </c>
      <c r="AV118" s="13" t="s">
        <v>80</v>
      </c>
      <c r="AW118" s="13" t="s">
        <v>33</v>
      </c>
      <c r="AX118" s="13" t="s">
        <v>72</v>
      </c>
      <c r="AY118" s="234" t="s">
        <v>188</v>
      </c>
    </row>
    <row r="119" s="14" customFormat="1">
      <c r="A119" s="14"/>
      <c r="B119" s="235"/>
      <c r="C119" s="236"/>
      <c r="D119" s="226" t="s">
        <v>200</v>
      </c>
      <c r="E119" s="237" t="s">
        <v>19</v>
      </c>
      <c r="F119" s="238" t="s">
        <v>1815</v>
      </c>
      <c r="G119" s="236"/>
      <c r="H119" s="239">
        <v>108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200</v>
      </c>
      <c r="AU119" s="245" t="s">
        <v>82</v>
      </c>
      <c r="AV119" s="14" t="s">
        <v>82</v>
      </c>
      <c r="AW119" s="14" t="s">
        <v>33</v>
      </c>
      <c r="AX119" s="14" t="s">
        <v>72</v>
      </c>
      <c r="AY119" s="245" t="s">
        <v>188</v>
      </c>
    </row>
    <row r="120" s="15" customFormat="1">
      <c r="A120" s="15"/>
      <c r="B120" s="246"/>
      <c r="C120" s="247"/>
      <c r="D120" s="226" t="s">
        <v>200</v>
      </c>
      <c r="E120" s="248" t="s">
        <v>19</v>
      </c>
      <c r="F120" s="249" t="s">
        <v>206</v>
      </c>
      <c r="G120" s="247"/>
      <c r="H120" s="250">
        <v>108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200</v>
      </c>
      <c r="AU120" s="256" t="s">
        <v>82</v>
      </c>
      <c r="AV120" s="15" t="s">
        <v>196</v>
      </c>
      <c r="AW120" s="15" t="s">
        <v>33</v>
      </c>
      <c r="AX120" s="15" t="s">
        <v>80</v>
      </c>
      <c r="AY120" s="256" t="s">
        <v>188</v>
      </c>
    </row>
    <row r="121" s="2" customFormat="1" ht="16.5" customHeight="1">
      <c r="A121" s="40"/>
      <c r="B121" s="41"/>
      <c r="C121" s="257" t="s">
        <v>241</v>
      </c>
      <c r="D121" s="257" t="s">
        <v>300</v>
      </c>
      <c r="E121" s="258" t="s">
        <v>1483</v>
      </c>
      <c r="F121" s="259" t="s">
        <v>1484</v>
      </c>
      <c r="G121" s="260" t="s">
        <v>357</v>
      </c>
      <c r="H121" s="261">
        <v>108</v>
      </c>
      <c r="I121" s="262"/>
      <c r="J121" s="263">
        <f>ROUND(I121*H121,2)</f>
        <v>0</v>
      </c>
      <c r="K121" s="259" t="s">
        <v>19</v>
      </c>
      <c r="L121" s="264"/>
      <c r="M121" s="265" t="s">
        <v>19</v>
      </c>
      <c r="N121" s="266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250</v>
      </c>
      <c r="AT121" s="217" t="s">
        <v>300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1816</v>
      </c>
    </row>
    <row r="122" s="2" customFormat="1">
      <c r="A122" s="40"/>
      <c r="B122" s="41"/>
      <c r="C122" s="42"/>
      <c r="D122" s="226" t="s">
        <v>571</v>
      </c>
      <c r="E122" s="42"/>
      <c r="F122" s="273" t="s">
        <v>1469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571</v>
      </c>
      <c r="AU122" s="19" t="s">
        <v>82</v>
      </c>
    </row>
    <row r="123" s="13" customFormat="1">
      <c r="A123" s="13"/>
      <c r="B123" s="224"/>
      <c r="C123" s="225"/>
      <c r="D123" s="226" t="s">
        <v>200</v>
      </c>
      <c r="E123" s="227" t="s">
        <v>19</v>
      </c>
      <c r="F123" s="228" t="s">
        <v>1461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200</v>
      </c>
      <c r="AU123" s="234" t="s">
        <v>82</v>
      </c>
      <c r="AV123" s="13" t="s">
        <v>80</v>
      </c>
      <c r="AW123" s="13" t="s">
        <v>33</v>
      </c>
      <c r="AX123" s="13" t="s">
        <v>72</v>
      </c>
      <c r="AY123" s="234" t="s">
        <v>188</v>
      </c>
    </row>
    <row r="124" s="14" customFormat="1">
      <c r="A124" s="14"/>
      <c r="B124" s="235"/>
      <c r="C124" s="236"/>
      <c r="D124" s="226" t="s">
        <v>200</v>
      </c>
      <c r="E124" s="237" t="s">
        <v>19</v>
      </c>
      <c r="F124" s="238" t="s">
        <v>1815</v>
      </c>
      <c r="G124" s="236"/>
      <c r="H124" s="239">
        <v>108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200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188</v>
      </c>
    </row>
    <row r="125" s="15" customFormat="1">
      <c r="A125" s="15"/>
      <c r="B125" s="246"/>
      <c r="C125" s="247"/>
      <c r="D125" s="226" t="s">
        <v>200</v>
      </c>
      <c r="E125" s="248" t="s">
        <v>19</v>
      </c>
      <c r="F125" s="249" t="s">
        <v>206</v>
      </c>
      <c r="G125" s="247"/>
      <c r="H125" s="250">
        <v>108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200</v>
      </c>
      <c r="AU125" s="256" t="s">
        <v>82</v>
      </c>
      <c r="AV125" s="15" t="s">
        <v>196</v>
      </c>
      <c r="AW125" s="15" t="s">
        <v>33</v>
      </c>
      <c r="AX125" s="15" t="s">
        <v>80</v>
      </c>
      <c r="AY125" s="256" t="s">
        <v>188</v>
      </c>
    </row>
    <row r="126" s="2" customFormat="1" ht="21.75" customHeight="1">
      <c r="A126" s="40"/>
      <c r="B126" s="41"/>
      <c r="C126" s="206" t="s">
        <v>250</v>
      </c>
      <c r="D126" s="206" t="s">
        <v>191</v>
      </c>
      <c r="E126" s="207" t="s">
        <v>1486</v>
      </c>
      <c r="F126" s="208" t="s">
        <v>1487</v>
      </c>
      <c r="G126" s="209" t="s">
        <v>296</v>
      </c>
      <c r="H126" s="210">
        <v>12</v>
      </c>
      <c r="I126" s="211"/>
      <c r="J126" s="212">
        <f>ROUND(I126*H126,2)</f>
        <v>0</v>
      </c>
      <c r="K126" s="208" t="s">
        <v>195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196</v>
      </c>
      <c r="AT126" s="217" t="s">
        <v>191</v>
      </c>
      <c r="AU126" s="217" t="s">
        <v>82</v>
      </c>
      <c r="AY126" s="19" t="s">
        <v>188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196</v>
      </c>
      <c r="BM126" s="217" t="s">
        <v>1817</v>
      </c>
    </row>
    <row r="127" s="2" customFormat="1">
      <c r="A127" s="40"/>
      <c r="B127" s="41"/>
      <c r="C127" s="42"/>
      <c r="D127" s="219" t="s">
        <v>198</v>
      </c>
      <c r="E127" s="42"/>
      <c r="F127" s="220" t="s">
        <v>1489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198</v>
      </c>
      <c r="AU127" s="19" t="s">
        <v>82</v>
      </c>
    </row>
    <row r="128" s="13" customFormat="1">
      <c r="A128" s="13"/>
      <c r="B128" s="224"/>
      <c r="C128" s="225"/>
      <c r="D128" s="226" t="s">
        <v>200</v>
      </c>
      <c r="E128" s="227" t="s">
        <v>19</v>
      </c>
      <c r="F128" s="228" t="s">
        <v>1461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200</v>
      </c>
      <c r="AU128" s="234" t="s">
        <v>82</v>
      </c>
      <c r="AV128" s="13" t="s">
        <v>80</v>
      </c>
      <c r="AW128" s="13" t="s">
        <v>33</v>
      </c>
      <c r="AX128" s="13" t="s">
        <v>72</v>
      </c>
      <c r="AY128" s="234" t="s">
        <v>188</v>
      </c>
    </row>
    <row r="129" s="14" customFormat="1">
      <c r="A129" s="14"/>
      <c r="B129" s="235"/>
      <c r="C129" s="236"/>
      <c r="D129" s="226" t="s">
        <v>200</v>
      </c>
      <c r="E129" s="237" t="s">
        <v>19</v>
      </c>
      <c r="F129" s="238" t="s">
        <v>113</v>
      </c>
      <c r="G129" s="236"/>
      <c r="H129" s="239">
        <v>12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200</v>
      </c>
      <c r="AU129" s="245" t="s">
        <v>82</v>
      </c>
      <c r="AV129" s="14" t="s">
        <v>82</v>
      </c>
      <c r="AW129" s="14" t="s">
        <v>33</v>
      </c>
      <c r="AX129" s="14" t="s">
        <v>72</v>
      </c>
      <c r="AY129" s="245" t="s">
        <v>188</v>
      </c>
    </row>
    <row r="130" s="15" customFormat="1">
      <c r="A130" s="15"/>
      <c r="B130" s="246"/>
      <c r="C130" s="247"/>
      <c r="D130" s="226" t="s">
        <v>200</v>
      </c>
      <c r="E130" s="248" t="s">
        <v>19</v>
      </c>
      <c r="F130" s="249" t="s">
        <v>206</v>
      </c>
      <c r="G130" s="247"/>
      <c r="H130" s="250">
        <v>12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200</v>
      </c>
      <c r="AU130" s="256" t="s">
        <v>82</v>
      </c>
      <c r="AV130" s="15" t="s">
        <v>196</v>
      </c>
      <c r="AW130" s="15" t="s">
        <v>33</v>
      </c>
      <c r="AX130" s="15" t="s">
        <v>80</v>
      </c>
      <c r="AY130" s="256" t="s">
        <v>188</v>
      </c>
    </row>
    <row r="131" s="2" customFormat="1" ht="24.15" customHeight="1">
      <c r="A131" s="40"/>
      <c r="B131" s="41"/>
      <c r="C131" s="206" t="s">
        <v>229</v>
      </c>
      <c r="D131" s="206" t="s">
        <v>191</v>
      </c>
      <c r="E131" s="207" t="s">
        <v>1490</v>
      </c>
      <c r="F131" s="208" t="s">
        <v>1491</v>
      </c>
      <c r="G131" s="209" t="s">
        <v>296</v>
      </c>
      <c r="H131" s="210">
        <v>11</v>
      </c>
      <c r="I131" s="211"/>
      <c r="J131" s="212">
        <f>ROUND(I131*H131,2)</f>
        <v>0</v>
      </c>
      <c r="K131" s="208" t="s">
        <v>195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1818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1493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3" customFormat="1">
      <c r="A133" s="13"/>
      <c r="B133" s="224"/>
      <c r="C133" s="225"/>
      <c r="D133" s="226" t="s">
        <v>200</v>
      </c>
      <c r="E133" s="227" t="s">
        <v>19</v>
      </c>
      <c r="F133" s="228" t="s">
        <v>1461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200</v>
      </c>
      <c r="AU133" s="234" t="s">
        <v>82</v>
      </c>
      <c r="AV133" s="13" t="s">
        <v>80</v>
      </c>
      <c r="AW133" s="13" t="s">
        <v>33</v>
      </c>
      <c r="AX133" s="13" t="s">
        <v>72</v>
      </c>
      <c r="AY133" s="234" t="s">
        <v>188</v>
      </c>
    </row>
    <row r="134" s="14" customFormat="1">
      <c r="A134" s="14"/>
      <c r="B134" s="235"/>
      <c r="C134" s="236"/>
      <c r="D134" s="226" t="s">
        <v>200</v>
      </c>
      <c r="E134" s="237" t="s">
        <v>19</v>
      </c>
      <c r="F134" s="238" t="s">
        <v>1494</v>
      </c>
      <c r="G134" s="236"/>
      <c r="H134" s="239">
        <v>11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200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188</v>
      </c>
    </row>
    <row r="135" s="15" customFormat="1">
      <c r="A135" s="15"/>
      <c r="B135" s="246"/>
      <c r="C135" s="247"/>
      <c r="D135" s="226" t="s">
        <v>200</v>
      </c>
      <c r="E135" s="248" t="s">
        <v>19</v>
      </c>
      <c r="F135" s="249" t="s">
        <v>206</v>
      </c>
      <c r="G135" s="247"/>
      <c r="H135" s="250">
        <v>11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200</v>
      </c>
      <c r="AU135" s="256" t="s">
        <v>82</v>
      </c>
      <c r="AV135" s="15" t="s">
        <v>196</v>
      </c>
      <c r="AW135" s="15" t="s">
        <v>33</v>
      </c>
      <c r="AX135" s="15" t="s">
        <v>80</v>
      </c>
      <c r="AY135" s="256" t="s">
        <v>188</v>
      </c>
    </row>
    <row r="136" s="2" customFormat="1" ht="24.15" customHeight="1">
      <c r="A136" s="40"/>
      <c r="B136" s="41"/>
      <c r="C136" s="257" t="s">
        <v>107</v>
      </c>
      <c r="D136" s="257" t="s">
        <v>300</v>
      </c>
      <c r="E136" s="258" t="s">
        <v>1495</v>
      </c>
      <c r="F136" s="259" t="s">
        <v>1496</v>
      </c>
      <c r="G136" s="260" t="s">
        <v>296</v>
      </c>
      <c r="H136" s="261">
        <v>2</v>
      </c>
      <c r="I136" s="262"/>
      <c r="J136" s="263">
        <f>ROUND(I136*H136,2)</f>
        <v>0</v>
      </c>
      <c r="K136" s="259" t="s">
        <v>19</v>
      </c>
      <c r="L136" s="264"/>
      <c r="M136" s="265" t="s">
        <v>19</v>
      </c>
      <c r="N136" s="266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250</v>
      </c>
      <c r="AT136" s="217" t="s">
        <v>300</v>
      </c>
      <c r="AU136" s="217" t="s">
        <v>82</v>
      </c>
      <c r="AY136" s="19" t="s">
        <v>188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196</v>
      </c>
      <c r="BM136" s="217" t="s">
        <v>1819</v>
      </c>
    </row>
    <row r="137" s="2" customFormat="1">
      <c r="A137" s="40"/>
      <c r="B137" s="41"/>
      <c r="C137" s="42"/>
      <c r="D137" s="226" t="s">
        <v>571</v>
      </c>
      <c r="E137" s="42"/>
      <c r="F137" s="273" t="s">
        <v>1498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571</v>
      </c>
      <c r="AU137" s="19" t="s">
        <v>82</v>
      </c>
    </row>
    <row r="138" s="13" customFormat="1">
      <c r="A138" s="13"/>
      <c r="B138" s="224"/>
      <c r="C138" s="225"/>
      <c r="D138" s="226" t="s">
        <v>200</v>
      </c>
      <c r="E138" s="227" t="s">
        <v>19</v>
      </c>
      <c r="F138" s="228" t="s">
        <v>1461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200</v>
      </c>
      <c r="AU138" s="234" t="s">
        <v>82</v>
      </c>
      <c r="AV138" s="13" t="s">
        <v>80</v>
      </c>
      <c r="AW138" s="13" t="s">
        <v>33</v>
      </c>
      <c r="AX138" s="13" t="s">
        <v>72</v>
      </c>
      <c r="AY138" s="234" t="s">
        <v>188</v>
      </c>
    </row>
    <row r="139" s="14" customFormat="1">
      <c r="A139" s="14"/>
      <c r="B139" s="235"/>
      <c r="C139" s="236"/>
      <c r="D139" s="226" t="s">
        <v>200</v>
      </c>
      <c r="E139" s="237" t="s">
        <v>19</v>
      </c>
      <c r="F139" s="238" t="s">
        <v>82</v>
      </c>
      <c r="G139" s="236"/>
      <c r="H139" s="239">
        <v>2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200</v>
      </c>
      <c r="AU139" s="245" t="s">
        <v>82</v>
      </c>
      <c r="AV139" s="14" t="s">
        <v>82</v>
      </c>
      <c r="AW139" s="14" t="s">
        <v>33</v>
      </c>
      <c r="AX139" s="14" t="s">
        <v>72</v>
      </c>
      <c r="AY139" s="245" t="s">
        <v>188</v>
      </c>
    </row>
    <row r="140" s="15" customFormat="1">
      <c r="A140" s="15"/>
      <c r="B140" s="246"/>
      <c r="C140" s="247"/>
      <c r="D140" s="226" t="s">
        <v>200</v>
      </c>
      <c r="E140" s="248" t="s">
        <v>19</v>
      </c>
      <c r="F140" s="249" t="s">
        <v>206</v>
      </c>
      <c r="G140" s="247"/>
      <c r="H140" s="250">
        <v>2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200</v>
      </c>
      <c r="AU140" s="256" t="s">
        <v>82</v>
      </c>
      <c r="AV140" s="15" t="s">
        <v>196</v>
      </c>
      <c r="AW140" s="15" t="s">
        <v>33</v>
      </c>
      <c r="AX140" s="15" t="s">
        <v>80</v>
      </c>
      <c r="AY140" s="256" t="s">
        <v>188</v>
      </c>
    </row>
    <row r="141" s="2" customFormat="1" ht="24.15" customHeight="1">
      <c r="A141" s="40"/>
      <c r="B141" s="41"/>
      <c r="C141" s="257" t="s">
        <v>110</v>
      </c>
      <c r="D141" s="257" t="s">
        <v>300</v>
      </c>
      <c r="E141" s="258" t="s">
        <v>1499</v>
      </c>
      <c r="F141" s="259" t="s">
        <v>1500</v>
      </c>
      <c r="G141" s="260" t="s">
        <v>296</v>
      </c>
      <c r="H141" s="261">
        <v>9</v>
      </c>
      <c r="I141" s="262"/>
      <c r="J141" s="263">
        <f>ROUND(I141*H141,2)</f>
        <v>0</v>
      </c>
      <c r="K141" s="259" t="s">
        <v>19</v>
      </c>
      <c r="L141" s="264"/>
      <c r="M141" s="265" t="s">
        <v>19</v>
      </c>
      <c r="N141" s="266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250</v>
      </c>
      <c r="AT141" s="217" t="s">
        <v>300</v>
      </c>
      <c r="AU141" s="217" t="s">
        <v>82</v>
      </c>
      <c r="AY141" s="19" t="s">
        <v>188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196</v>
      </c>
      <c r="BM141" s="217" t="s">
        <v>1820</v>
      </c>
    </row>
    <row r="142" s="2" customFormat="1">
      <c r="A142" s="40"/>
      <c r="B142" s="41"/>
      <c r="C142" s="42"/>
      <c r="D142" s="226" t="s">
        <v>571</v>
      </c>
      <c r="E142" s="42"/>
      <c r="F142" s="273" t="s">
        <v>1498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571</v>
      </c>
      <c r="AU142" s="19" t="s">
        <v>82</v>
      </c>
    </row>
    <row r="143" s="13" customFormat="1">
      <c r="A143" s="13"/>
      <c r="B143" s="224"/>
      <c r="C143" s="225"/>
      <c r="D143" s="226" t="s">
        <v>200</v>
      </c>
      <c r="E143" s="227" t="s">
        <v>19</v>
      </c>
      <c r="F143" s="228" t="s">
        <v>1461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200</v>
      </c>
      <c r="AU143" s="234" t="s">
        <v>82</v>
      </c>
      <c r="AV143" s="13" t="s">
        <v>80</v>
      </c>
      <c r="AW143" s="13" t="s">
        <v>33</v>
      </c>
      <c r="AX143" s="13" t="s">
        <v>72</v>
      </c>
      <c r="AY143" s="234" t="s">
        <v>188</v>
      </c>
    </row>
    <row r="144" s="14" customFormat="1">
      <c r="A144" s="14"/>
      <c r="B144" s="235"/>
      <c r="C144" s="236"/>
      <c r="D144" s="226" t="s">
        <v>200</v>
      </c>
      <c r="E144" s="237" t="s">
        <v>19</v>
      </c>
      <c r="F144" s="238" t="s">
        <v>229</v>
      </c>
      <c r="G144" s="236"/>
      <c r="H144" s="239">
        <v>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200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188</v>
      </c>
    </row>
    <row r="145" s="15" customFormat="1">
      <c r="A145" s="15"/>
      <c r="B145" s="246"/>
      <c r="C145" s="247"/>
      <c r="D145" s="226" t="s">
        <v>200</v>
      </c>
      <c r="E145" s="248" t="s">
        <v>19</v>
      </c>
      <c r="F145" s="249" t="s">
        <v>206</v>
      </c>
      <c r="G145" s="247"/>
      <c r="H145" s="250">
        <v>9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200</v>
      </c>
      <c r="AU145" s="256" t="s">
        <v>82</v>
      </c>
      <c r="AV145" s="15" t="s">
        <v>196</v>
      </c>
      <c r="AW145" s="15" t="s">
        <v>33</v>
      </c>
      <c r="AX145" s="15" t="s">
        <v>80</v>
      </c>
      <c r="AY145" s="256" t="s">
        <v>188</v>
      </c>
    </row>
    <row r="146" s="2" customFormat="1" ht="16.5" customHeight="1">
      <c r="A146" s="40"/>
      <c r="B146" s="41"/>
      <c r="C146" s="257" t="s">
        <v>113</v>
      </c>
      <c r="D146" s="257" t="s">
        <v>300</v>
      </c>
      <c r="E146" s="258" t="s">
        <v>1502</v>
      </c>
      <c r="F146" s="259" t="s">
        <v>1503</v>
      </c>
      <c r="G146" s="260" t="s">
        <v>296</v>
      </c>
      <c r="H146" s="261">
        <v>4</v>
      </c>
      <c r="I146" s="262"/>
      <c r="J146" s="263">
        <f>ROUND(I146*H146,2)</f>
        <v>0</v>
      </c>
      <c r="K146" s="259" t="s">
        <v>19</v>
      </c>
      <c r="L146" s="264"/>
      <c r="M146" s="265" t="s">
        <v>19</v>
      </c>
      <c r="N146" s="266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250</v>
      </c>
      <c r="AT146" s="217" t="s">
        <v>300</v>
      </c>
      <c r="AU146" s="217" t="s">
        <v>82</v>
      </c>
      <c r="AY146" s="19" t="s">
        <v>188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196</v>
      </c>
      <c r="BM146" s="217" t="s">
        <v>1821</v>
      </c>
    </row>
    <row r="147" s="2" customFormat="1">
      <c r="A147" s="40"/>
      <c r="B147" s="41"/>
      <c r="C147" s="42"/>
      <c r="D147" s="226" t="s">
        <v>571</v>
      </c>
      <c r="E147" s="42"/>
      <c r="F147" s="273" t="s">
        <v>1498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571</v>
      </c>
      <c r="AU147" s="19" t="s">
        <v>82</v>
      </c>
    </row>
    <row r="148" s="13" customFormat="1">
      <c r="A148" s="13"/>
      <c r="B148" s="224"/>
      <c r="C148" s="225"/>
      <c r="D148" s="226" t="s">
        <v>200</v>
      </c>
      <c r="E148" s="227" t="s">
        <v>19</v>
      </c>
      <c r="F148" s="228" t="s">
        <v>1461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200</v>
      </c>
      <c r="AU148" s="234" t="s">
        <v>82</v>
      </c>
      <c r="AV148" s="13" t="s">
        <v>80</v>
      </c>
      <c r="AW148" s="13" t="s">
        <v>33</v>
      </c>
      <c r="AX148" s="13" t="s">
        <v>72</v>
      </c>
      <c r="AY148" s="234" t="s">
        <v>188</v>
      </c>
    </row>
    <row r="149" s="14" customFormat="1">
      <c r="A149" s="14"/>
      <c r="B149" s="235"/>
      <c r="C149" s="236"/>
      <c r="D149" s="226" t="s">
        <v>200</v>
      </c>
      <c r="E149" s="237" t="s">
        <v>19</v>
      </c>
      <c r="F149" s="238" t="s">
        <v>196</v>
      </c>
      <c r="G149" s="236"/>
      <c r="H149" s="239">
        <v>4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200</v>
      </c>
      <c r="AU149" s="245" t="s">
        <v>82</v>
      </c>
      <c r="AV149" s="14" t="s">
        <v>82</v>
      </c>
      <c r="AW149" s="14" t="s">
        <v>33</v>
      </c>
      <c r="AX149" s="14" t="s">
        <v>72</v>
      </c>
      <c r="AY149" s="245" t="s">
        <v>188</v>
      </c>
    </row>
    <row r="150" s="15" customFormat="1">
      <c r="A150" s="15"/>
      <c r="B150" s="246"/>
      <c r="C150" s="247"/>
      <c r="D150" s="226" t="s">
        <v>200</v>
      </c>
      <c r="E150" s="248" t="s">
        <v>19</v>
      </c>
      <c r="F150" s="249" t="s">
        <v>206</v>
      </c>
      <c r="G150" s="247"/>
      <c r="H150" s="250">
        <v>4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200</v>
      </c>
      <c r="AU150" s="256" t="s">
        <v>82</v>
      </c>
      <c r="AV150" s="15" t="s">
        <v>196</v>
      </c>
      <c r="AW150" s="15" t="s">
        <v>33</v>
      </c>
      <c r="AX150" s="15" t="s">
        <v>80</v>
      </c>
      <c r="AY150" s="256" t="s">
        <v>188</v>
      </c>
    </row>
    <row r="151" s="2" customFormat="1" ht="16.5" customHeight="1">
      <c r="A151" s="40"/>
      <c r="B151" s="41"/>
      <c r="C151" s="257" t="s">
        <v>116</v>
      </c>
      <c r="D151" s="257" t="s">
        <v>300</v>
      </c>
      <c r="E151" s="258" t="s">
        <v>1505</v>
      </c>
      <c r="F151" s="259" t="s">
        <v>1506</v>
      </c>
      <c r="G151" s="260" t="s">
        <v>296</v>
      </c>
      <c r="H151" s="261">
        <v>2</v>
      </c>
      <c r="I151" s="262"/>
      <c r="J151" s="263">
        <f>ROUND(I151*H151,2)</f>
        <v>0</v>
      </c>
      <c r="K151" s="259" t="s">
        <v>19</v>
      </c>
      <c r="L151" s="264"/>
      <c r="M151" s="265" t="s">
        <v>19</v>
      </c>
      <c r="N151" s="266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250</v>
      </c>
      <c r="AT151" s="217" t="s">
        <v>300</v>
      </c>
      <c r="AU151" s="217" t="s">
        <v>82</v>
      </c>
      <c r="AY151" s="19" t="s">
        <v>188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196</v>
      </c>
      <c r="BM151" s="217" t="s">
        <v>1822</v>
      </c>
    </row>
    <row r="152" s="2" customFormat="1">
      <c r="A152" s="40"/>
      <c r="B152" s="41"/>
      <c r="C152" s="42"/>
      <c r="D152" s="226" t="s">
        <v>571</v>
      </c>
      <c r="E152" s="42"/>
      <c r="F152" s="273" t="s">
        <v>1498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571</v>
      </c>
      <c r="AU152" s="19" t="s">
        <v>82</v>
      </c>
    </row>
    <row r="153" s="13" customFormat="1">
      <c r="A153" s="13"/>
      <c r="B153" s="224"/>
      <c r="C153" s="225"/>
      <c r="D153" s="226" t="s">
        <v>200</v>
      </c>
      <c r="E153" s="227" t="s">
        <v>19</v>
      </c>
      <c r="F153" s="228" t="s">
        <v>1461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200</v>
      </c>
      <c r="AU153" s="234" t="s">
        <v>82</v>
      </c>
      <c r="AV153" s="13" t="s">
        <v>80</v>
      </c>
      <c r="AW153" s="13" t="s">
        <v>33</v>
      </c>
      <c r="AX153" s="13" t="s">
        <v>72</v>
      </c>
      <c r="AY153" s="234" t="s">
        <v>188</v>
      </c>
    </row>
    <row r="154" s="14" customFormat="1">
      <c r="A154" s="14"/>
      <c r="B154" s="235"/>
      <c r="C154" s="236"/>
      <c r="D154" s="226" t="s">
        <v>200</v>
      </c>
      <c r="E154" s="237" t="s">
        <v>19</v>
      </c>
      <c r="F154" s="238" t="s">
        <v>82</v>
      </c>
      <c r="G154" s="236"/>
      <c r="H154" s="239">
        <v>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200</v>
      </c>
      <c r="AU154" s="245" t="s">
        <v>82</v>
      </c>
      <c r="AV154" s="14" t="s">
        <v>82</v>
      </c>
      <c r="AW154" s="14" t="s">
        <v>33</v>
      </c>
      <c r="AX154" s="14" t="s">
        <v>72</v>
      </c>
      <c r="AY154" s="245" t="s">
        <v>188</v>
      </c>
    </row>
    <row r="155" s="15" customFormat="1">
      <c r="A155" s="15"/>
      <c r="B155" s="246"/>
      <c r="C155" s="247"/>
      <c r="D155" s="226" t="s">
        <v>200</v>
      </c>
      <c r="E155" s="248" t="s">
        <v>19</v>
      </c>
      <c r="F155" s="249" t="s">
        <v>206</v>
      </c>
      <c r="G155" s="247"/>
      <c r="H155" s="250">
        <v>2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200</v>
      </c>
      <c r="AU155" s="256" t="s">
        <v>82</v>
      </c>
      <c r="AV155" s="15" t="s">
        <v>196</v>
      </c>
      <c r="AW155" s="15" t="s">
        <v>33</v>
      </c>
      <c r="AX155" s="15" t="s">
        <v>80</v>
      </c>
      <c r="AY155" s="256" t="s">
        <v>188</v>
      </c>
    </row>
    <row r="156" s="2" customFormat="1" ht="24.15" customHeight="1">
      <c r="A156" s="40"/>
      <c r="B156" s="41"/>
      <c r="C156" s="206" t="s">
        <v>119</v>
      </c>
      <c r="D156" s="206" t="s">
        <v>191</v>
      </c>
      <c r="E156" s="207" t="s">
        <v>1508</v>
      </c>
      <c r="F156" s="208" t="s">
        <v>1509</v>
      </c>
      <c r="G156" s="209" t="s">
        <v>296</v>
      </c>
      <c r="H156" s="210">
        <v>10</v>
      </c>
      <c r="I156" s="211"/>
      <c r="J156" s="212">
        <f>ROUND(I156*H156,2)</f>
        <v>0</v>
      </c>
      <c r="K156" s="208" t="s">
        <v>195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196</v>
      </c>
      <c r="AT156" s="217" t="s">
        <v>191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196</v>
      </c>
      <c r="BM156" s="217" t="s">
        <v>1823</v>
      </c>
    </row>
    <row r="157" s="2" customFormat="1">
      <c r="A157" s="40"/>
      <c r="B157" s="41"/>
      <c r="C157" s="42"/>
      <c r="D157" s="219" t="s">
        <v>198</v>
      </c>
      <c r="E157" s="42"/>
      <c r="F157" s="220" t="s">
        <v>1511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198</v>
      </c>
      <c r="AU157" s="19" t="s">
        <v>82</v>
      </c>
    </row>
    <row r="158" s="13" customFormat="1">
      <c r="A158" s="13"/>
      <c r="B158" s="224"/>
      <c r="C158" s="225"/>
      <c r="D158" s="226" t="s">
        <v>200</v>
      </c>
      <c r="E158" s="227" t="s">
        <v>19</v>
      </c>
      <c r="F158" s="228" t="s">
        <v>1461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200</v>
      </c>
      <c r="AU158" s="234" t="s">
        <v>82</v>
      </c>
      <c r="AV158" s="13" t="s">
        <v>80</v>
      </c>
      <c r="AW158" s="13" t="s">
        <v>33</v>
      </c>
      <c r="AX158" s="13" t="s">
        <v>72</v>
      </c>
      <c r="AY158" s="234" t="s">
        <v>188</v>
      </c>
    </row>
    <row r="159" s="14" customFormat="1">
      <c r="A159" s="14"/>
      <c r="B159" s="235"/>
      <c r="C159" s="236"/>
      <c r="D159" s="226" t="s">
        <v>200</v>
      </c>
      <c r="E159" s="237" t="s">
        <v>19</v>
      </c>
      <c r="F159" s="238" t="s">
        <v>107</v>
      </c>
      <c r="G159" s="236"/>
      <c r="H159" s="239">
        <v>10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200</v>
      </c>
      <c r="AU159" s="245" t="s">
        <v>82</v>
      </c>
      <c r="AV159" s="14" t="s">
        <v>82</v>
      </c>
      <c r="AW159" s="14" t="s">
        <v>33</v>
      </c>
      <c r="AX159" s="14" t="s">
        <v>72</v>
      </c>
      <c r="AY159" s="245" t="s">
        <v>188</v>
      </c>
    </row>
    <row r="160" s="15" customFormat="1">
      <c r="A160" s="15"/>
      <c r="B160" s="246"/>
      <c r="C160" s="247"/>
      <c r="D160" s="226" t="s">
        <v>200</v>
      </c>
      <c r="E160" s="248" t="s">
        <v>19</v>
      </c>
      <c r="F160" s="249" t="s">
        <v>206</v>
      </c>
      <c r="G160" s="247"/>
      <c r="H160" s="250">
        <v>10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200</v>
      </c>
      <c r="AU160" s="256" t="s">
        <v>82</v>
      </c>
      <c r="AV160" s="15" t="s">
        <v>196</v>
      </c>
      <c r="AW160" s="15" t="s">
        <v>33</v>
      </c>
      <c r="AX160" s="15" t="s">
        <v>80</v>
      </c>
      <c r="AY160" s="256" t="s">
        <v>188</v>
      </c>
    </row>
    <row r="161" s="2" customFormat="1" ht="21.75" customHeight="1">
      <c r="A161" s="40"/>
      <c r="B161" s="41"/>
      <c r="C161" s="257" t="s">
        <v>8</v>
      </c>
      <c r="D161" s="257" t="s">
        <v>300</v>
      </c>
      <c r="E161" s="258" t="s">
        <v>1512</v>
      </c>
      <c r="F161" s="259" t="s">
        <v>1513</v>
      </c>
      <c r="G161" s="260" t="s">
        <v>1514</v>
      </c>
      <c r="H161" s="261">
        <v>10</v>
      </c>
      <c r="I161" s="262"/>
      <c r="J161" s="263">
        <f>ROUND(I161*H161,2)</f>
        <v>0</v>
      </c>
      <c r="K161" s="259" t="s">
        <v>19</v>
      </c>
      <c r="L161" s="264"/>
      <c r="M161" s="265" t="s">
        <v>19</v>
      </c>
      <c r="N161" s="266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250</v>
      </c>
      <c r="AT161" s="217" t="s">
        <v>300</v>
      </c>
      <c r="AU161" s="217" t="s">
        <v>82</v>
      </c>
      <c r="AY161" s="19" t="s">
        <v>188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196</v>
      </c>
      <c r="BM161" s="217" t="s">
        <v>1824</v>
      </c>
    </row>
    <row r="162" s="2" customFormat="1">
      <c r="A162" s="40"/>
      <c r="B162" s="41"/>
      <c r="C162" s="42"/>
      <c r="D162" s="226" t="s">
        <v>571</v>
      </c>
      <c r="E162" s="42"/>
      <c r="F162" s="273" t="s">
        <v>1498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571</v>
      </c>
      <c r="AU162" s="19" t="s">
        <v>82</v>
      </c>
    </row>
    <row r="163" s="13" customFormat="1">
      <c r="A163" s="13"/>
      <c r="B163" s="224"/>
      <c r="C163" s="225"/>
      <c r="D163" s="226" t="s">
        <v>200</v>
      </c>
      <c r="E163" s="227" t="s">
        <v>19</v>
      </c>
      <c r="F163" s="228" t="s">
        <v>1461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200</v>
      </c>
      <c r="AU163" s="234" t="s">
        <v>82</v>
      </c>
      <c r="AV163" s="13" t="s">
        <v>80</v>
      </c>
      <c r="AW163" s="13" t="s">
        <v>33</v>
      </c>
      <c r="AX163" s="13" t="s">
        <v>72</v>
      </c>
      <c r="AY163" s="234" t="s">
        <v>188</v>
      </c>
    </row>
    <row r="164" s="14" customFormat="1">
      <c r="A164" s="14"/>
      <c r="B164" s="235"/>
      <c r="C164" s="236"/>
      <c r="D164" s="226" t="s">
        <v>200</v>
      </c>
      <c r="E164" s="237" t="s">
        <v>19</v>
      </c>
      <c r="F164" s="238" t="s">
        <v>107</v>
      </c>
      <c r="G164" s="236"/>
      <c r="H164" s="239">
        <v>10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200</v>
      </c>
      <c r="AU164" s="245" t="s">
        <v>82</v>
      </c>
      <c r="AV164" s="14" t="s">
        <v>82</v>
      </c>
      <c r="AW164" s="14" t="s">
        <v>33</v>
      </c>
      <c r="AX164" s="14" t="s">
        <v>72</v>
      </c>
      <c r="AY164" s="245" t="s">
        <v>188</v>
      </c>
    </row>
    <row r="165" s="15" customFormat="1">
      <c r="A165" s="15"/>
      <c r="B165" s="246"/>
      <c r="C165" s="247"/>
      <c r="D165" s="226" t="s">
        <v>200</v>
      </c>
      <c r="E165" s="248" t="s">
        <v>19</v>
      </c>
      <c r="F165" s="249" t="s">
        <v>206</v>
      </c>
      <c r="G165" s="247"/>
      <c r="H165" s="250">
        <v>10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200</v>
      </c>
      <c r="AU165" s="256" t="s">
        <v>82</v>
      </c>
      <c r="AV165" s="15" t="s">
        <v>196</v>
      </c>
      <c r="AW165" s="15" t="s">
        <v>33</v>
      </c>
      <c r="AX165" s="15" t="s">
        <v>80</v>
      </c>
      <c r="AY165" s="256" t="s">
        <v>188</v>
      </c>
    </row>
    <row r="166" s="2" customFormat="1" ht="24.15" customHeight="1">
      <c r="A166" s="40"/>
      <c r="B166" s="41"/>
      <c r="C166" s="206" t="s">
        <v>124</v>
      </c>
      <c r="D166" s="206" t="s">
        <v>191</v>
      </c>
      <c r="E166" s="207" t="s">
        <v>1516</v>
      </c>
      <c r="F166" s="208" t="s">
        <v>1517</v>
      </c>
      <c r="G166" s="209" t="s">
        <v>296</v>
      </c>
      <c r="H166" s="210">
        <v>2</v>
      </c>
      <c r="I166" s="211"/>
      <c r="J166" s="212">
        <f>ROUND(I166*H166,2)</f>
        <v>0</v>
      </c>
      <c r="K166" s="208" t="s">
        <v>195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196</v>
      </c>
      <c r="AT166" s="217" t="s">
        <v>191</v>
      </c>
      <c r="AU166" s="217" t="s">
        <v>82</v>
      </c>
      <c r="AY166" s="19" t="s">
        <v>188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196</v>
      </c>
      <c r="BM166" s="217" t="s">
        <v>1825</v>
      </c>
    </row>
    <row r="167" s="2" customFormat="1">
      <c r="A167" s="40"/>
      <c r="B167" s="41"/>
      <c r="C167" s="42"/>
      <c r="D167" s="219" t="s">
        <v>198</v>
      </c>
      <c r="E167" s="42"/>
      <c r="F167" s="220" t="s">
        <v>1519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198</v>
      </c>
      <c r="AU167" s="19" t="s">
        <v>82</v>
      </c>
    </row>
    <row r="168" s="13" customFormat="1">
      <c r="A168" s="13"/>
      <c r="B168" s="224"/>
      <c r="C168" s="225"/>
      <c r="D168" s="226" t="s">
        <v>200</v>
      </c>
      <c r="E168" s="227" t="s">
        <v>19</v>
      </c>
      <c r="F168" s="228" t="s">
        <v>1461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200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188</v>
      </c>
    </row>
    <row r="169" s="14" customFormat="1">
      <c r="A169" s="14"/>
      <c r="B169" s="235"/>
      <c r="C169" s="236"/>
      <c r="D169" s="226" t="s">
        <v>200</v>
      </c>
      <c r="E169" s="237" t="s">
        <v>19</v>
      </c>
      <c r="F169" s="238" t="s">
        <v>82</v>
      </c>
      <c r="G169" s="236"/>
      <c r="H169" s="239">
        <v>2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200</v>
      </c>
      <c r="AU169" s="245" t="s">
        <v>82</v>
      </c>
      <c r="AV169" s="14" t="s">
        <v>82</v>
      </c>
      <c r="AW169" s="14" t="s">
        <v>33</v>
      </c>
      <c r="AX169" s="14" t="s">
        <v>72</v>
      </c>
      <c r="AY169" s="245" t="s">
        <v>188</v>
      </c>
    </row>
    <row r="170" s="15" customFormat="1">
      <c r="A170" s="15"/>
      <c r="B170" s="246"/>
      <c r="C170" s="247"/>
      <c r="D170" s="226" t="s">
        <v>200</v>
      </c>
      <c r="E170" s="248" t="s">
        <v>19</v>
      </c>
      <c r="F170" s="249" t="s">
        <v>206</v>
      </c>
      <c r="G170" s="247"/>
      <c r="H170" s="250">
        <v>2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200</v>
      </c>
      <c r="AU170" s="256" t="s">
        <v>82</v>
      </c>
      <c r="AV170" s="15" t="s">
        <v>196</v>
      </c>
      <c r="AW170" s="15" t="s">
        <v>33</v>
      </c>
      <c r="AX170" s="15" t="s">
        <v>80</v>
      </c>
      <c r="AY170" s="256" t="s">
        <v>188</v>
      </c>
    </row>
    <row r="171" s="2" customFormat="1" ht="24.15" customHeight="1">
      <c r="A171" s="40"/>
      <c r="B171" s="41"/>
      <c r="C171" s="257" t="s">
        <v>127</v>
      </c>
      <c r="D171" s="257" t="s">
        <v>300</v>
      </c>
      <c r="E171" s="258" t="s">
        <v>1520</v>
      </c>
      <c r="F171" s="259" t="s">
        <v>1521</v>
      </c>
      <c r="G171" s="260" t="s">
        <v>1514</v>
      </c>
      <c r="H171" s="261">
        <v>2</v>
      </c>
      <c r="I171" s="262"/>
      <c r="J171" s="263">
        <f>ROUND(I171*H171,2)</f>
        <v>0</v>
      </c>
      <c r="K171" s="259" t="s">
        <v>19</v>
      </c>
      <c r="L171" s="264"/>
      <c r="M171" s="265" t="s">
        <v>19</v>
      </c>
      <c r="N171" s="266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250</v>
      </c>
      <c r="AT171" s="217" t="s">
        <v>300</v>
      </c>
      <c r="AU171" s="217" t="s">
        <v>82</v>
      </c>
      <c r="AY171" s="19" t="s">
        <v>188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196</v>
      </c>
      <c r="BM171" s="217" t="s">
        <v>1826</v>
      </c>
    </row>
    <row r="172" s="2" customFormat="1">
      <c r="A172" s="40"/>
      <c r="B172" s="41"/>
      <c r="C172" s="42"/>
      <c r="D172" s="226" t="s">
        <v>571</v>
      </c>
      <c r="E172" s="42"/>
      <c r="F172" s="273" t="s">
        <v>1498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571</v>
      </c>
      <c r="AU172" s="19" t="s">
        <v>82</v>
      </c>
    </row>
    <row r="173" s="13" customFormat="1">
      <c r="A173" s="13"/>
      <c r="B173" s="224"/>
      <c r="C173" s="225"/>
      <c r="D173" s="226" t="s">
        <v>200</v>
      </c>
      <c r="E173" s="227" t="s">
        <v>19</v>
      </c>
      <c r="F173" s="228" t="s">
        <v>1461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200</v>
      </c>
      <c r="AU173" s="234" t="s">
        <v>82</v>
      </c>
      <c r="AV173" s="13" t="s">
        <v>80</v>
      </c>
      <c r="AW173" s="13" t="s">
        <v>33</v>
      </c>
      <c r="AX173" s="13" t="s">
        <v>72</v>
      </c>
      <c r="AY173" s="234" t="s">
        <v>188</v>
      </c>
    </row>
    <row r="174" s="14" customFormat="1">
      <c r="A174" s="14"/>
      <c r="B174" s="235"/>
      <c r="C174" s="236"/>
      <c r="D174" s="226" t="s">
        <v>200</v>
      </c>
      <c r="E174" s="237" t="s">
        <v>19</v>
      </c>
      <c r="F174" s="238" t="s">
        <v>82</v>
      </c>
      <c r="G174" s="236"/>
      <c r="H174" s="239">
        <v>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200</v>
      </c>
      <c r="AU174" s="245" t="s">
        <v>82</v>
      </c>
      <c r="AV174" s="14" t="s">
        <v>82</v>
      </c>
      <c r="AW174" s="14" t="s">
        <v>33</v>
      </c>
      <c r="AX174" s="14" t="s">
        <v>72</v>
      </c>
      <c r="AY174" s="245" t="s">
        <v>188</v>
      </c>
    </row>
    <row r="175" s="15" customFormat="1">
      <c r="A175" s="15"/>
      <c r="B175" s="246"/>
      <c r="C175" s="247"/>
      <c r="D175" s="226" t="s">
        <v>200</v>
      </c>
      <c r="E175" s="248" t="s">
        <v>19</v>
      </c>
      <c r="F175" s="249" t="s">
        <v>206</v>
      </c>
      <c r="G175" s="247"/>
      <c r="H175" s="250">
        <v>2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200</v>
      </c>
      <c r="AU175" s="256" t="s">
        <v>82</v>
      </c>
      <c r="AV175" s="15" t="s">
        <v>196</v>
      </c>
      <c r="AW175" s="15" t="s">
        <v>33</v>
      </c>
      <c r="AX175" s="15" t="s">
        <v>80</v>
      </c>
      <c r="AY175" s="256" t="s">
        <v>188</v>
      </c>
    </row>
    <row r="176" s="2" customFormat="1" ht="24.15" customHeight="1">
      <c r="A176" s="40"/>
      <c r="B176" s="41"/>
      <c r="C176" s="206" t="s">
        <v>130</v>
      </c>
      <c r="D176" s="206" t="s">
        <v>191</v>
      </c>
      <c r="E176" s="207" t="s">
        <v>1523</v>
      </c>
      <c r="F176" s="208" t="s">
        <v>1524</v>
      </c>
      <c r="G176" s="209" t="s">
        <v>296</v>
      </c>
      <c r="H176" s="210">
        <v>2</v>
      </c>
      <c r="I176" s="211"/>
      <c r="J176" s="212">
        <f>ROUND(I176*H176,2)</f>
        <v>0</v>
      </c>
      <c r="K176" s="208" t="s">
        <v>195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196</v>
      </c>
      <c r="AT176" s="217" t="s">
        <v>191</v>
      </c>
      <c r="AU176" s="217" t="s">
        <v>82</v>
      </c>
      <c r="AY176" s="19" t="s">
        <v>188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196</v>
      </c>
      <c r="BM176" s="217" t="s">
        <v>1827</v>
      </c>
    </row>
    <row r="177" s="2" customFormat="1">
      <c r="A177" s="40"/>
      <c r="B177" s="41"/>
      <c r="C177" s="42"/>
      <c r="D177" s="219" t="s">
        <v>198</v>
      </c>
      <c r="E177" s="42"/>
      <c r="F177" s="220" t="s">
        <v>1526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198</v>
      </c>
      <c r="AU177" s="19" t="s">
        <v>82</v>
      </c>
    </row>
    <row r="178" s="13" customFormat="1">
      <c r="A178" s="13"/>
      <c r="B178" s="224"/>
      <c r="C178" s="225"/>
      <c r="D178" s="226" t="s">
        <v>200</v>
      </c>
      <c r="E178" s="227" t="s">
        <v>19</v>
      </c>
      <c r="F178" s="228" t="s">
        <v>1461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200</v>
      </c>
      <c r="AU178" s="234" t="s">
        <v>82</v>
      </c>
      <c r="AV178" s="13" t="s">
        <v>80</v>
      </c>
      <c r="AW178" s="13" t="s">
        <v>33</v>
      </c>
      <c r="AX178" s="13" t="s">
        <v>72</v>
      </c>
      <c r="AY178" s="234" t="s">
        <v>188</v>
      </c>
    </row>
    <row r="179" s="14" customFormat="1">
      <c r="A179" s="14"/>
      <c r="B179" s="235"/>
      <c r="C179" s="236"/>
      <c r="D179" s="226" t="s">
        <v>200</v>
      </c>
      <c r="E179" s="237" t="s">
        <v>19</v>
      </c>
      <c r="F179" s="238" t="s">
        <v>82</v>
      </c>
      <c r="G179" s="236"/>
      <c r="H179" s="239">
        <v>2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200</v>
      </c>
      <c r="AU179" s="245" t="s">
        <v>82</v>
      </c>
      <c r="AV179" s="14" t="s">
        <v>82</v>
      </c>
      <c r="AW179" s="14" t="s">
        <v>33</v>
      </c>
      <c r="AX179" s="14" t="s">
        <v>72</v>
      </c>
      <c r="AY179" s="245" t="s">
        <v>188</v>
      </c>
    </row>
    <row r="180" s="15" customFormat="1">
      <c r="A180" s="15"/>
      <c r="B180" s="246"/>
      <c r="C180" s="247"/>
      <c r="D180" s="226" t="s">
        <v>200</v>
      </c>
      <c r="E180" s="248" t="s">
        <v>19</v>
      </c>
      <c r="F180" s="249" t="s">
        <v>206</v>
      </c>
      <c r="G180" s="247"/>
      <c r="H180" s="250">
        <v>2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200</v>
      </c>
      <c r="AU180" s="256" t="s">
        <v>82</v>
      </c>
      <c r="AV180" s="15" t="s">
        <v>196</v>
      </c>
      <c r="AW180" s="15" t="s">
        <v>33</v>
      </c>
      <c r="AX180" s="15" t="s">
        <v>80</v>
      </c>
      <c r="AY180" s="256" t="s">
        <v>188</v>
      </c>
    </row>
    <row r="181" s="2" customFormat="1" ht="16.5" customHeight="1">
      <c r="A181" s="40"/>
      <c r="B181" s="41"/>
      <c r="C181" s="257" t="s">
        <v>133</v>
      </c>
      <c r="D181" s="257" t="s">
        <v>300</v>
      </c>
      <c r="E181" s="258" t="s">
        <v>1527</v>
      </c>
      <c r="F181" s="259" t="s">
        <v>1528</v>
      </c>
      <c r="G181" s="260" t="s">
        <v>296</v>
      </c>
      <c r="H181" s="261">
        <v>2</v>
      </c>
      <c r="I181" s="262"/>
      <c r="J181" s="263">
        <f>ROUND(I181*H181,2)</f>
        <v>0</v>
      </c>
      <c r="K181" s="259" t="s">
        <v>19</v>
      </c>
      <c r="L181" s="264"/>
      <c r="M181" s="265" t="s">
        <v>19</v>
      </c>
      <c r="N181" s="266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250</v>
      </c>
      <c r="AT181" s="217" t="s">
        <v>300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196</v>
      </c>
      <c r="BM181" s="217" t="s">
        <v>1828</v>
      </c>
    </row>
    <row r="182" s="2" customFormat="1">
      <c r="A182" s="40"/>
      <c r="B182" s="41"/>
      <c r="C182" s="42"/>
      <c r="D182" s="226" t="s">
        <v>571</v>
      </c>
      <c r="E182" s="42"/>
      <c r="F182" s="273" t="s">
        <v>1498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571</v>
      </c>
      <c r="AU182" s="19" t="s">
        <v>82</v>
      </c>
    </row>
    <row r="183" s="13" customFormat="1">
      <c r="A183" s="13"/>
      <c r="B183" s="224"/>
      <c r="C183" s="225"/>
      <c r="D183" s="226" t="s">
        <v>200</v>
      </c>
      <c r="E183" s="227" t="s">
        <v>19</v>
      </c>
      <c r="F183" s="228" t="s">
        <v>1461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200</v>
      </c>
      <c r="AU183" s="234" t="s">
        <v>82</v>
      </c>
      <c r="AV183" s="13" t="s">
        <v>80</v>
      </c>
      <c r="AW183" s="13" t="s">
        <v>33</v>
      </c>
      <c r="AX183" s="13" t="s">
        <v>72</v>
      </c>
      <c r="AY183" s="234" t="s">
        <v>188</v>
      </c>
    </row>
    <row r="184" s="14" customFormat="1">
      <c r="A184" s="14"/>
      <c r="B184" s="235"/>
      <c r="C184" s="236"/>
      <c r="D184" s="226" t="s">
        <v>200</v>
      </c>
      <c r="E184" s="237" t="s">
        <v>19</v>
      </c>
      <c r="F184" s="238" t="s">
        <v>82</v>
      </c>
      <c r="G184" s="236"/>
      <c r="H184" s="239">
        <v>2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200</v>
      </c>
      <c r="AU184" s="245" t="s">
        <v>82</v>
      </c>
      <c r="AV184" s="14" t="s">
        <v>82</v>
      </c>
      <c r="AW184" s="14" t="s">
        <v>33</v>
      </c>
      <c r="AX184" s="14" t="s">
        <v>72</v>
      </c>
      <c r="AY184" s="245" t="s">
        <v>188</v>
      </c>
    </row>
    <row r="185" s="15" customFormat="1">
      <c r="A185" s="15"/>
      <c r="B185" s="246"/>
      <c r="C185" s="247"/>
      <c r="D185" s="226" t="s">
        <v>200</v>
      </c>
      <c r="E185" s="248" t="s">
        <v>19</v>
      </c>
      <c r="F185" s="249" t="s">
        <v>206</v>
      </c>
      <c r="G185" s="247"/>
      <c r="H185" s="250">
        <v>2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200</v>
      </c>
      <c r="AU185" s="256" t="s">
        <v>82</v>
      </c>
      <c r="AV185" s="15" t="s">
        <v>196</v>
      </c>
      <c r="AW185" s="15" t="s">
        <v>33</v>
      </c>
      <c r="AX185" s="15" t="s">
        <v>80</v>
      </c>
      <c r="AY185" s="256" t="s">
        <v>188</v>
      </c>
    </row>
    <row r="186" s="2" customFormat="1" ht="16.5" customHeight="1">
      <c r="A186" s="40"/>
      <c r="B186" s="41"/>
      <c r="C186" s="257" t="s">
        <v>136</v>
      </c>
      <c r="D186" s="257" t="s">
        <v>300</v>
      </c>
      <c r="E186" s="258" t="s">
        <v>1530</v>
      </c>
      <c r="F186" s="259" t="s">
        <v>1531</v>
      </c>
      <c r="G186" s="260" t="s">
        <v>296</v>
      </c>
      <c r="H186" s="261">
        <v>2</v>
      </c>
      <c r="I186" s="262"/>
      <c r="J186" s="263">
        <f>ROUND(I186*H186,2)</f>
        <v>0</v>
      </c>
      <c r="K186" s="259" t="s">
        <v>19</v>
      </c>
      <c r="L186" s="264"/>
      <c r="M186" s="265" t="s">
        <v>19</v>
      </c>
      <c r="N186" s="266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250</v>
      </c>
      <c r="AT186" s="217" t="s">
        <v>300</v>
      </c>
      <c r="AU186" s="217" t="s">
        <v>82</v>
      </c>
      <c r="AY186" s="19" t="s">
        <v>188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196</v>
      </c>
      <c r="BM186" s="217" t="s">
        <v>1829</v>
      </c>
    </row>
    <row r="187" s="2" customFormat="1">
      <c r="A187" s="40"/>
      <c r="B187" s="41"/>
      <c r="C187" s="42"/>
      <c r="D187" s="226" t="s">
        <v>571</v>
      </c>
      <c r="E187" s="42"/>
      <c r="F187" s="273" t="s">
        <v>1498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571</v>
      </c>
      <c r="AU187" s="19" t="s">
        <v>82</v>
      </c>
    </row>
    <row r="188" s="13" customFormat="1">
      <c r="A188" s="13"/>
      <c r="B188" s="224"/>
      <c r="C188" s="225"/>
      <c r="D188" s="226" t="s">
        <v>200</v>
      </c>
      <c r="E188" s="227" t="s">
        <v>19</v>
      </c>
      <c r="F188" s="228" t="s">
        <v>1461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200</v>
      </c>
      <c r="AU188" s="234" t="s">
        <v>82</v>
      </c>
      <c r="AV188" s="13" t="s">
        <v>80</v>
      </c>
      <c r="AW188" s="13" t="s">
        <v>33</v>
      </c>
      <c r="AX188" s="13" t="s">
        <v>72</v>
      </c>
      <c r="AY188" s="234" t="s">
        <v>188</v>
      </c>
    </row>
    <row r="189" s="14" customFormat="1">
      <c r="A189" s="14"/>
      <c r="B189" s="235"/>
      <c r="C189" s="236"/>
      <c r="D189" s="226" t="s">
        <v>200</v>
      </c>
      <c r="E189" s="237" t="s">
        <v>19</v>
      </c>
      <c r="F189" s="238" t="s">
        <v>82</v>
      </c>
      <c r="G189" s="236"/>
      <c r="H189" s="239">
        <v>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200</v>
      </c>
      <c r="AU189" s="245" t="s">
        <v>82</v>
      </c>
      <c r="AV189" s="14" t="s">
        <v>82</v>
      </c>
      <c r="AW189" s="14" t="s">
        <v>33</v>
      </c>
      <c r="AX189" s="14" t="s">
        <v>72</v>
      </c>
      <c r="AY189" s="245" t="s">
        <v>188</v>
      </c>
    </row>
    <row r="190" s="15" customFormat="1">
      <c r="A190" s="15"/>
      <c r="B190" s="246"/>
      <c r="C190" s="247"/>
      <c r="D190" s="226" t="s">
        <v>200</v>
      </c>
      <c r="E190" s="248" t="s">
        <v>19</v>
      </c>
      <c r="F190" s="249" t="s">
        <v>206</v>
      </c>
      <c r="G190" s="247"/>
      <c r="H190" s="250">
        <v>2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200</v>
      </c>
      <c r="AU190" s="256" t="s">
        <v>82</v>
      </c>
      <c r="AV190" s="15" t="s">
        <v>196</v>
      </c>
      <c r="AW190" s="15" t="s">
        <v>33</v>
      </c>
      <c r="AX190" s="15" t="s">
        <v>80</v>
      </c>
      <c r="AY190" s="256" t="s">
        <v>188</v>
      </c>
    </row>
    <row r="191" s="2" customFormat="1" ht="16.5" customHeight="1">
      <c r="A191" s="40"/>
      <c r="B191" s="41"/>
      <c r="C191" s="257" t="s">
        <v>7</v>
      </c>
      <c r="D191" s="257" t="s">
        <v>300</v>
      </c>
      <c r="E191" s="258" t="s">
        <v>1533</v>
      </c>
      <c r="F191" s="259" t="s">
        <v>1534</v>
      </c>
      <c r="G191" s="260" t="s">
        <v>296</v>
      </c>
      <c r="H191" s="261">
        <v>1</v>
      </c>
      <c r="I191" s="262"/>
      <c r="J191" s="263">
        <f>ROUND(I191*H191,2)</f>
        <v>0</v>
      </c>
      <c r="K191" s="259" t="s">
        <v>19</v>
      </c>
      <c r="L191" s="264"/>
      <c r="M191" s="265" t="s">
        <v>19</v>
      </c>
      <c r="N191" s="266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250</v>
      </c>
      <c r="AT191" s="217" t="s">
        <v>300</v>
      </c>
      <c r="AU191" s="217" t="s">
        <v>82</v>
      </c>
      <c r="AY191" s="19" t="s">
        <v>188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196</v>
      </c>
      <c r="BM191" s="217" t="s">
        <v>1830</v>
      </c>
    </row>
    <row r="192" s="2" customFormat="1">
      <c r="A192" s="40"/>
      <c r="B192" s="41"/>
      <c r="C192" s="42"/>
      <c r="D192" s="226" t="s">
        <v>571</v>
      </c>
      <c r="E192" s="42"/>
      <c r="F192" s="273" t="s">
        <v>1498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571</v>
      </c>
      <c r="AU192" s="19" t="s">
        <v>82</v>
      </c>
    </row>
    <row r="193" s="13" customFormat="1">
      <c r="A193" s="13"/>
      <c r="B193" s="224"/>
      <c r="C193" s="225"/>
      <c r="D193" s="226" t="s">
        <v>200</v>
      </c>
      <c r="E193" s="227" t="s">
        <v>19</v>
      </c>
      <c r="F193" s="228" t="s">
        <v>1461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200</v>
      </c>
      <c r="AU193" s="234" t="s">
        <v>82</v>
      </c>
      <c r="AV193" s="13" t="s">
        <v>80</v>
      </c>
      <c r="AW193" s="13" t="s">
        <v>33</v>
      </c>
      <c r="AX193" s="13" t="s">
        <v>72</v>
      </c>
      <c r="AY193" s="234" t="s">
        <v>188</v>
      </c>
    </row>
    <row r="194" s="14" customFormat="1">
      <c r="A194" s="14"/>
      <c r="B194" s="235"/>
      <c r="C194" s="236"/>
      <c r="D194" s="226" t="s">
        <v>200</v>
      </c>
      <c r="E194" s="237" t="s">
        <v>19</v>
      </c>
      <c r="F194" s="238" t="s">
        <v>80</v>
      </c>
      <c r="G194" s="236"/>
      <c r="H194" s="239">
        <v>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200</v>
      </c>
      <c r="AU194" s="245" t="s">
        <v>82</v>
      </c>
      <c r="AV194" s="14" t="s">
        <v>82</v>
      </c>
      <c r="AW194" s="14" t="s">
        <v>33</v>
      </c>
      <c r="AX194" s="14" t="s">
        <v>72</v>
      </c>
      <c r="AY194" s="245" t="s">
        <v>188</v>
      </c>
    </row>
    <row r="195" s="15" customFormat="1">
      <c r="A195" s="15"/>
      <c r="B195" s="246"/>
      <c r="C195" s="247"/>
      <c r="D195" s="226" t="s">
        <v>200</v>
      </c>
      <c r="E195" s="248" t="s">
        <v>19</v>
      </c>
      <c r="F195" s="249" t="s">
        <v>206</v>
      </c>
      <c r="G195" s="247"/>
      <c r="H195" s="250">
        <v>1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200</v>
      </c>
      <c r="AU195" s="256" t="s">
        <v>82</v>
      </c>
      <c r="AV195" s="15" t="s">
        <v>196</v>
      </c>
      <c r="AW195" s="15" t="s">
        <v>33</v>
      </c>
      <c r="AX195" s="15" t="s">
        <v>80</v>
      </c>
      <c r="AY195" s="256" t="s">
        <v>188</v>
      </c>
    </row>
    <row r="196" s="2" customFormat="1" ht="16.5" customHeight="1">
      <c r="A196" s="40"/>
      <c r="B196" s="41"/>
      <c r="C196" s="257" t="s">
        <v>141</v>
      </c>
      <c r="D196" s="257" t="s">
        <v>300</v>
      </c>
      <c r="E196" s="258" t="s">
        <v>1536</v>
      </c>
      <c r="F196" s="259" t="s">
        <v>1537</v>
      </c>
      <c r="G196" s="260" t="s">
        <v>296</v>
      </c>
      <c r="H196" s="261">
        <v>1</v>
      </c>
      <c r="I196" s="262"/>
      <c r="J196" s="263">
        <f>ROUND(I196*H196,2)</f>
        <v>0</v>
      </c>
      <c r="K196" s="259" t="s">
        <v>19</v>
      </c>
      <c r="L196" s="264"/>
      <c r="M196" s="265" t="s">
        <v>19</v>
      </c>
      <c r="N196" s="266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250</v>
      </c>
      <c r="AT196" s="217" t="s">
        <v>300</v>
      </c>
      <c r="AU196" s="217" t="s">
        <v>82</v>
      </c>
      <c r="AY196" s="19" t="s">
        <v>188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196</v>
      </c>
      <c r="BM196" s="217" t="s">
        <v>1831</v>
      </c>
    </row>
    <row r="197" s="2" customFormat="1">
      <c r="A197" s="40"/>
      <c r="B197" s="41"/>
      <c r="C197" s="42"/>
      <c r="D197" s="226" t="s">
        <v>571</v>
      </c>
      <c r="E197" s="42"/>
      <c r="F197" s="273" t="s">
        <v>1498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571</v>
      </c>
      <c r="AU197" s="19" t="s">
        <v>82</v>
      </c>
    </row>
    <row r="198" s="13" customFormat="1">
      <c r="A198" s="13"/>
      <c r="B198" s="224"/>
      <c r="C198" s="225"/>
      <c r="D198" s="226" t="s">
        <v>200</v>
      </c>
      <c r="E198" s="227" t="s">
        <v>19</v>
      </c>
      <c r="F198" s="228" t="s">
        <v>1461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200</v>
      </c>
      <c r="AU198" s="234" t="s">
        <v>82</v>
      </c>
      <c r="AV198" s="13" t="s">
        <v>80</v>
      </c>
      <c r="AW198" s="13" t="s">
        <v>33</v>
      </c>
      <c r="AX198" s="13" t="s">
        <v>72</v>
      </c>
      <c r="AY198" s="234" t="s">
        <v>188</v>
      </c>
    </row>
    <row r="199" s="14" customFormat="1">
      <c r="A199" s="14"/>
      <c r="B199" s="235"/>
      <c r="C199" s="236"/>
      <c r="D199" s="226" t="s">
        <v>200</v>
      </c>
      <c r="E199" s="237" t="s">
        <v>19</v>
      </c>
      <c r="F199" s="238" t="s">
        <v>80</v>
      </c>
      <c r="G199" s="236"/>
      <c r="H199" s="239">
        <v>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200</v>
      </c>
      <c r="AU199" s="245" t="s">
        <v>82</v>
      </c>
      <c r="AV199" s="14" t="s">
        <v>82</v>
      </c>
      <c r="AW199" s="14" t="s">
        <v>33</v>
      </c>
      <c r="AX199" s="14" t="s">
        <v>72</v>
      </c>
      <c r="AY199" s="245" t="s">
        <v>188</v>
      </c>
    </row>
    <row r="200" s="15" customFormat="1">
      <c r="A200" s="15"/>
      <c r="B200" s="246"/>
      <c r="C200" s="247"/>
      <c r="D200" s="226" t="s">
        <v>200</v>
      </c>
      <c r="E200" s="248" t="s">
        <v>19</v>
      </c>
      <c r="F200" s="249" t="s">
        <v>206</v>
      </c>
      <c r="G200" s="247"/>
      <c r="H200" s="250">
        <v>1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200</v>
      </c>
      <c r="AU200" s="256" t="s">
        <v>82</v>
      </c>
      <c r="AV200" s="15" t="s">
        <v>196</v>
      </c>
      <c r="AW200" s="15" t="s">
        <v>33</v>
      </c>
      <c r="AX200" s="15" t="s">
        <v>80</v>
      </c>
      <c r="AY200" s="256" t="s">
        <v>188</v>
      </c>
    </row>
    <row r="201" s="2" customFormat="1" ht="16.5" customHeight="1">
      <c r="A201" s="40"/>
      <c r="B201" s="41"/>
      <c r="C201" s="257" t="s">
        <v>144</v>
      </c>
      <c r="D201" s="257" t="s">
        <v>300</v>
      </c>
      <c r="E201" s="258" t="s">
        <v>1539</v>
      </c>
      <c r="F201" s="259" t="s">
        <v>1540</v>
      </c>
      <c r="G201" s="260" t="s">
        <v>296</v>
      </c>
      <c r="H201" s="261">
        <v>2</v>
      </c>
      <c r="I201" s="262"/>
      <c r="J201" s="263">
        <f>ROUND(I201*H201,2)</f>
        <v>0</v>
      </c>
      <c r="K201" s="259" t="s">
        <v>19</v>
      </c>
      <c r="L201" s="264"/>
      <c r="M201" s="265" t="s">
        <v>19</v>
      </c>
      <c r="N201" s="266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250</v>
      </c>
      <c r="AT201" s="217" t="s">
        <v>300</v>
      </c>
      <c r="AU201" s="217" t="s">
        <v>82</v>
      </c>
      <c r="AY201" s="19" t="s">
        <v>188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196</v>
      </c>
      <c r="BM201" s="217" t="s">
        <v>1832</v>
      </c>
    </row>
    <row r="202" s="2" customFormat="1">
      <c r="A202" s="40"/>
      <c r="B202" s="41"/>
      <c r="C202" s="42"/>
      <c r="D202" s="226" t="s">
        <v>571</v>
      </c>
      <c r="E202" s="42"/>
      <c r="F202" s="273" t="s">
        <v>1498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571</v>
      </c>
      <c r="AU202" s="19" t="s">
        <v>82</v>
      </c>
    </row>
    <row r="203" s="13" customFormat="1">
      <c r="A203" s="13"/>
      <c r="B203" s="224"/>
      <c r="C203" s="225"/>
      <c r="D203" s="226" t="s">
        <v>200</v>
      </c>
      <c r="E203" s="227" t="s">
        <v>19</v>
      </c>
      <c r="F203" s="228" t="s">
        <v>1461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200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188</v>
      </c>
    </row>
    <row r="204" s="14" customFormat="1">
      <c r="A204" s="14"/>
      <c r="B204" s="235"/>
      <c r="C204" s="236"/>
      <c r="D204" s="226" t="s">
        <v>200</v>
      </c>
      <c r="E204" s="237" t="s">
        <v>19</v>
      </c>
      <c r="F204" s="238" t="s">
        <v>82</v>
      </c>
      <c r="G204" s="236"/>
      <c r="H204" s="239">
        <v>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200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188</v>
      </c>
    </row>
    <row r="205" s="15" customFormat="1">
      <c r="A205" s="15"/>
      <c r="B205" s="246"/>
      <c r="C205" s="247"/>
      <c r="D205" s="226" t="s">
        <v>200</v>
      </c>
      <c r="E205" s="248" t="s">
        <v>19</v>
      </c>
      <c r="F205" s="249" t="s">
        <v>206</v>
      </c>
      <c r="G205" s="247"/>
      <c r="H205" s="250">
        <v>2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200</v>
      </c>
      <c r="AU205" s="256" t="s">
        <v>82</v>
      </c>
      <c r="AV205" s="15" t="s">
        <v>196</v>
      </c>
      <c r="AW205" s="15" t="s">
        <v>33</v>
      </c>
      <c r="AX205" s="15" t="s">
        <v>80</v>
      </c>
      <c r="AY205" s="256" t="s">
        <v>188</v>
      </c>
    </row>
    <row r="206" s="2" customFormat="1" ht="16.5" customHeight="1">
      <c r="A206" s="40"/>
      <c r="B206" s="41"/>
      <c r="C206" s="257" t="s">
        <v>147</v>
      </c>
      <c r="D206" s="257" t="s">
        <v>300</v>
      </c>
      <c r="E206" s="258" t="s">
        <v>1542</v>
      </c>
      <c r="F206" s="259" t="s">
        <v>1543</v>
      </c>
      <c r="G206" s="260" t="s">
        <v>296</v>
      </c>
      <c r="H206" s="261">
        <v>1</v>
      </c>
      <c r="I206" s="262"/>
      <c r="J206" s="263">
        <f>ROUND(I206*H206,2)</f>
        <v>0</v>
      </c>
      <c r="K206" s="259" t="s">
        <v>19</v>
      </c>
      <c r="L206" s="264"/>
      <c r="M206" s="265" t="s">
        <v>19</v>
      </c>
      <c r="N206" s="266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250</v>
      </c>
      <c r="AT206" s="217" t="s">
        <v>300</v>
      </c>
      <c r="AU206" s="217" t="s">
        <v>82</v>
      </c>
      <c r="AY206" s="19" t="s">
        <v>188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196</v>
      </c>
      <c r="BM206" s="217" t="s">
        <v>1833</v>
      </c>
    </row>
    <row r="207" s="2" customFormat="1">
      <c r="A207" s="40"/>
      <c r="B207" s="41"/>
      <c r="C207" s="42"/>
      <c r="D207" s="226" t="s">
        <v>571</v>
      </c>
      <c r="E207" s="42"/>
      <c r="F207" s="273" t="s">
        <v>1498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571</v>
      </c>
      <c r="AU207" s="19" t="s">
        <v>82</v>
      </c>
    </row>
    <row r="208" s="13" customFormat="1">
      <c r="A208" s="13"/>
      <c r="B208" s="224"/>
      <c r="C208" s="225"/>
      <c r="D208" s="226" t="s">
        <v>200</v>
      </c>
      <c r="E208" s="227" t="s">
        <v>19</v>
      </c>
      <c r="F208" s="228" t="s">
        <v>1461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200</v>
      </c>
      <c r="AU208" s="234" t="s">
        <v>82</v>
      </c>
      <c r="AV208" s="13" t="s">
        <v>80</v>
      </c>
      <c r="AW208" s="13" t="s">
        <v>33</v>
      </c>
      <c r="AX208" s="13" t="s">
        <v>72</v>
      </c>
      <c r="AY208" s="234" t="s">
        <v>188</v>
      </c>
    </row>
    <row r="209" s="14" customFormat="1">
      <c r="A209" s="14"/>
      <c r="B209" s="235"/>
      <c r="C209" s="236"/>
      <c r="D209" s="226" t="s">
        <v>200</v>
      </c>
      <c r="E209" s="237" t="s">
        <v>19</v>
      </c>
      <c r="F209" s="238" t="s">
        <v>80</v>
      </c>
      <c r="G209" s="236"/>
      <c r="H209" s="239">
        <v>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200</v>
      </c>
      <c r="AU209" s="245" t="s">
        <v>82</v>
      </c>
      <c r="AV209" s="14" t="s">
        <v>82</v>
      </c>
      <c r="AW209" s="14" t="s">
        <v>33</v>
      </c>
      <c r="AX209" s="14" t="s">
        <v>72</v>
      </c>
      <c r="AY209" s="245" t="s">
        <v>188</v>
      </c>
    </row>
    <row r="210" s="15" customFormat="1">
      <c r="A210" s="15"/>
      <c r="B210" s="246"/>
      <c r="C210" s="247"/>
      <c r="D210" s="226" t="s">
        <v>200</v>
      </c>
      <c r="E210" s="248" t="s">
        <v>19</v>
      </c>
      <c r="F210" s="249" t="s">
        <v>206</v>
      </c>
      <c r="G210" s="247"/>
      <c r="H210" s="250">
        <v>1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200</v>
      </c>
      <c r="AU210" s="256" t="s">
        <v>82</v>
      </c>
      <c r="AV210" s="15" t="s">
        <v>196</v>
      </c>
      <c r="AW210" s="15" t="s">
        <v>33</v>
      </c>
      <c r="AX210" s="15" t="s">
        <v>80</v>
      </c>
      <c r="AY210" s="256" t="s">
        <v>188</v>
      </c>
    </row>
    <row r="211" s="2" customFormat="1" ht="16.5" customHeight="1">
      <c r="A211" s="40"/>
      <c r="B211" s="41"/>
      <c r="C211" s="257" t="s">
        <v>150</v>
      </c>
      <c r="D211" s="257" t="s">
        <v>300</v>
      </c>
      <c r="E211" s="258" t="s">
        <v>1545</v>
      </c>
      <c r="F211" s="259" t="s">
        <v>1546</v>
      </c>
      <c r="G211" s="260" t="s">
        <v>296</v>
      </c>
      <c r="H211" s="261">
        <v>1</v>
      </c>
      <c r="I211" s="262"/>
      <c r="J211" s="263">
        <f>ROUND(I211*H211,2)</f>
        <v>0</v>
      </c>
      <c r="K211" s="259" t="s">
        <v>19</v>
      </c>
      <c r="L211" s="264"/>
      <c r="M211" s="265" t="s">
        <v>19</v>
      </c>
      <c r="N211" s="266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250</v>
      </c>
      <c r="AT211" s="217" t="s">
        <v>300</v>
      </c>
      <c r="AU211" s="217" t="s">
        <v>82</v>
      </c>
      <c r="AY211" s="19" t="s">
        <v>188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196</v>
      </c>
      <c r="BM211" s="217" t="s">
        <v>1834</v>
      </c>
    </row>
    <row r="212" s="2" customFormat="1">
      <c r="A212" s="40"/>
      <c r="B212" s="41"/>
      <c r="C212" s="42"/>
      <c r="D212" s="226" t="s">
        <v>571</v>
      </c>
      <c r="E212" s="42"/>
      <c r="F212" s="273" t="s">
        <v>1498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571</v>
      </c>
      <c r="AU212" s="19" t="s">
        <v>82</v>
      </c>
    </row>
    <row r="213" s="13" customFormat="1">
      <c r="A213" s="13"/>
      <c r="B213" s="224"/>
      <c r="C213" s="225"/>
      <c r="D213" s="226" t="s">
        <v>200</v>
      </c>
      <c r="E213" s="227" t="s">
        <v>19</v>
      </c>
      <c r="F213" s="228" t="s">
        <v>1461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200</v>
      </c>
      <c r="AU213" s="234" t="s">
        <v>82</v>
      </c>
      <c r="AV213" s="13" t="s">
        <v>80</v>
      </c>
      <c r="AW213" s="13" t="s">
        <v>33</v>
      </c>
      <c r="AX213" s="13" t="s">
        <v>72</v>
      </c>
      <c r="AY213" s="234" t="s">
        <v>188</v>
      </c>
    </row>
    <row r="214" s="14" customFormat="1">
      <c r="A214" s="14"/>
      <c r="B214" s="235"/>
      <c r="C214" s="236"/>
      <c r="D214" s="226" t="s">
        <v>200</v>
      </c>
      <c r="E214" s="237" t="s">
        <v>19</v>
      </c>
      <c r="F214" s="238" t="s">
        <v>80</v>
      </c>
      <c r="G214" s="236"/>
      <c r="H214" s="239">
        <v>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200</v>
      </c>
      <c r="AU214" s="245" t="s">
        <v>82</v>
      </c>
      <c r="AV214" s="14" t="s">
        <v>82</v>
      </c>
      <c r="AW214" s="14" t="s">
        <v>33</v>
      </c>
      <c r="AX214" s="14" t="s">
        <v>72</v>
      </c>
      <c r="AY214" s="245" t="s">
        <v>188</v>
      </c>
    </row>
    <row r="215" s="15" customFormat="1">
      <c r="A215" s="15"/>
      <c r="B215" s="246"/>
      <c r="C215" s="247"/>
      <c r="D215" s="226" t="s">
        <v>200</v>
      </c>
      <c r="E215" s="248" t="s">
        <v>19</v>
      </c>
      <c r="F215" s="249" t="s">
        <v>206</v>
      </c>
      <c r="G215" s="247"/>
      <c r="H215" s="250">
        <v>1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200</v>
      </c>
      <c r="AU215" s="256" t="s">
        <v>82</v>
      </c>
      <c r="AV215" s="15" t="s">
        <v>196</v>
      </c>
      <c r="AW215" s="15" t="s">
        <v>33</v>
      </c>
      <c r="AX215" s="15" t="s">
        <v>80</v>
      </c>
      <c r="AY215" s="256" t="s">
        <v>188</v>
      </c>
    </row>
    <row r="216" s="2" customFormat="1" ht="16.5" customHeight="1">
      <c r="A216" s="40"/>
      <c r="B216" s="41"/>
      <c r="C216" s="257" t="s">
        <v>338</v>
      </c>
      <c r="D216" s="257" t="s">
        <v>300</v>
      </c>
      <c r="E216" s="258" t="s">
        <v>1548</v>
      </c>
      <c r="F216" s="259" t="s">
        <v>1549</v>
      </c>
      <c r="G216" s="260" t="s">
        <v>296</v>
      </c>
      <c r="H216" s="261">
        <v>1</v>
      </c>
      <c r="I216" s="262"/>
      <c r="J216" s="263">
        <f>ROUND(I216*H216,2)</f>
        <v>0</v>
      </c>
      <c r="K216" s="259" t="s">
        <v>19</v>
      </c>
      <c r="L216" s="264"/>
      <c r="M216" s="265" t="s">
        <v>19</v>
      </c>
      <c r="N216" s="266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250</v>
      </c>
      <c r="AT216" s="217" t="s">
        <v>300</v>
      </c>
      <c r="AU216" s="217" t="s">
        <v>82</v>
      </c>
      <c r="AY216" s="19" t="s">
        <v>188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196</v>
      </c>
      <c r="BM216" s="217" t="s">
        <v>1835</v>
      </c>
    </row>
    <row r="217" s="2" customFormat="1">
      <c r="A217" s="40"/>
      <c r="B217" s="41"/>
      <c r="C217" s="42"/>
      <c r="D217" s="226" t="s">
        <v>571</v>
      </c>
      <c r="E217" s="42"/>
      <c r="F217" s="273" t="s">
        <v>1498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571</v>
      </c>
      <c r="AU217" s="19" t="s">
        <v>82</v>
      </c>
    </row>
    <row r="218" s="13" customFormat="1">
      <c r="A218" s="13"/>
      <c r="B218" s="224"/>
      <c r="C218" s="225"/>
      <c r="D218" s="226" t="s">
        <v>200</v>
      </c>
      <c r="E218" s="227" t="s">
        <v>19</v>
      </c>
      <c r="F218" s="228" t="s">
        <v>1461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200</v>
      </c>
      <c r="AU218" s="234" t="s">
        <v>82</v>
      </c>
      <c r="AV218" s="13" t="s">
        <v>80</v>
      </c>
      <c r="AW218" s="13" t="s">
        <v>33</v>
      </c>
      <c r="AX218" s="13" t="s">
        <v>72</v>
      </c>
      <c r="AY218" s="234" t="s">
        <v>188</v>
      </c>
    </row>
    <row r="219" s="14" customFormat="1">
      <c r="A219" s="14"/>
      <c r="B219" s="235"/>
      <c r="C219" s="236"/>
      <c r="D219" s="226" t="s">
        <v>200</v>
      </c>
      <c r="E219" s="237" t="s">
        <v>19</v>
      </c>
      <c r="F219" s="238" t="s">
        <v>80</v>
      </c>
      <c r="G219" s="236"/>
      <c r="H219" s="239">
        <v>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200</v>
      </c>
      <c r="AU219" s="245" t="s">
        <v>82</v>
      </c>
      <c r="AV219" s="14" t="s">
        <v>82</v>
      </c>
      <c r="AW219" s="14" t="s">
        <v>33</v>
      </c>
      <c r="AX219" s="14" t="s">
        <v>72</v>
      </c>
      <c r="AY219" s="245" t="s">
        <v>188</v>
      </c>
    </row>
    <row r="220" s="15" customFormat="1">
      <c r="A220" s="15"/>
      <c r="B220" s="246"/>
      <c r="C220" s="247"/>
      <c r="D220" s="226" t="s">
        <v>200</v>
      </c>
      <c r="E220" s="248" t="s">
        <v>19</v>
      </c>
      <c r="F220" s="249" t="s">
        <v>206</v>
      </c>
      <c r="G220" s="247"/>
      <c r="H220" s="250">
        <v>1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200</v>
      </c>
      <c r="AU220" s="256" t="s">
        <v>82</v>
      </c>
      <c r="AV220" s="15" t="s">
        <v>196</v>
      </c>
      <c r="AW220" s="15" t="s">
        <v>33</v>
      </c>
      <c r="AX220" s="15" t="s">
        <v>80</v>
      </c>
      <c r="AY220" s="256" t="s">
        <v>188</v>
      </c>
    </row>
    <row r="221" s="2" customFormat="1" ht="24.15" customHeight="1">
      <c r="A221" s="40"/>
      <c r="B221" s="41"/>
      <c r="C221" s="206" t="s">
        <v>342</v>
      </c>
      <c r="D221" s="206" t="s">
        <v>191</v>
      </c>
      <c r="E221" s="207" t="s">
        <v>1551</v>
      </c>
      <c r="F221" s="208" t="s">
        <v>1552</v>
      </c>
      <c r="G221" s="209" t="s">
        <v>296</v>
      </c>
      <c r="H221" s="210">
        <v>17</v>
      </c>
      <c r="I221" s="211"/>
      <c r="J221" s="212">
        <f>ROUND(I221*H221,2)</f>
        <v>0</v>
      </c>
      <c r="K221" s="208" t="s">
        <v>195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196</v>
      </c>
      <c r="AT221" s="217" t="s">
        <v>191</v>
      </c>
      <c r="AU221" s="217" t="s">
        <v>82</v>
      </c>
      <c r="AY221" s="19" t="s">
        <v>188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196</v>
      </c>
      <c r="BM221" s="217" t="s">
        <v>1836</v>
      </c>
    </row>
    <row r="222" s="2" customFormat="1">
      <c r="A222" s="40"/>
      <c r="B222" s="41"/>
      <c r="C222" s="42"/>
      <c r="D222" s="219" t="s">
        <v>198</v>
      </c>
      <c r="E222" s="42"/>
      <c r="F222" s="220" t="s">
        <v>1554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198</v>
      </c>
      <c r="AU222" s="19" t="s">
        <v>82</v>
      </c>
    </row>
    <row r="223" s="13" customFormat="1">
      <c r="A223" s="13"/>
      <c r="B223" s="224"/>
      <c r="C223" s="225"/>
      <c r="D223" s="226" t="s">
        <v>200</v>
      </c>
      <c r="E223" s="227" t="s">
        <v>19</v>
      </c>
      <c r="F223" s="228" t="s">
        <v>1461</v>
      </c>
      <c r="G223" s="225"/>
      <c r="H223" s="227" t="s">
        <v>19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200</v>
      </c>
      <c r="AU223" s="234" t="s">
        <v>82</v>
      </c>
      <c r="AV223" s="13" t="s">
        <v>80</v>
      </c>
      <c r="AW223" s="13" t="s">
        <v>33</v>
      </c>
      <c r="AX223" s="13" t="s">
        <v>72</v>
      </c>
      <c r="AY223" s="234" t="s">
        <v>188</v>
      </c>
    </row>
    <row r="224" s="14" customFormat="1">
      <c r="A224" s="14"/>
      <c r="B224" s="235"/>
      <c r="C224" s="236"/>
      <c r="D224" s="226" t="s">
        <v>200</v>
      </c>
      <c r="E224" s="237" t="s">
        <v>19</v>
      </c>
      <c r="F224" s="238" t="s">
        <v>127</v>
      </c>
      <c r="G224" s="236"/>
      <c r="H224" s="239">
        <v>17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200</v>
      </c>
      <c r="AU224" s="245" t="s">
        <v>82</v>
      </c>
      <c r="AV224" s="14" t="s">
        <v>82</v>
      </c>
      <c r="AW224" s="14" t="s">
        <v>33</v>
      </c>
      <c r="AX224" s="14" t="s">
        <v>72</v>
      </c>
      <c r="AY224" s="245" t="s">
        <v>188</v>
      </c>
    </row>
    <row r="225" s="15" customFormat="1">
      <c r="A225" s="15"/>
      <c r="B225" s="246"/>
      <c r="C225" s="247"/>
      <c r="D225" s="226" t="s">
        <v>200</v>
      </c>
      <c r="E225" s="248" t="s">
        <v>19</v>
      </c>
      <c r="F225" s="249" t="s">
        <v>206</v>
      </c>
      <c r="G225" s="247"/>
      <c r="H225" s="250">
        <v>17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200</v>
      </c>
      <c r="AU225" s="256" t="s">
        <v>82</v>
      </c>
      <c r="AV225" s="15" t="s">
        <v>196</v>
      </c>
      <c r="AW225" s="15" t="s">
        <v>33</v>
      </c>
      <c r="AX225" s="15" t="s">
        <v>80</v>
      </c>
      <c r="AY225" s="256" t="s">
        <v>188</v>
      </c>
    </row>
    <row r="226" s="2" customFormat="1" ht="16.5" customHeight="1">
      <c r="A226" s="40"/>
      <c r="B226" s="41"/>
      <c r="C226" s="257" t="s">
        <v>349</v>
      </c>
      <c r="D226" s="257" t="s">
        <v>300</v>
      </c>
      <c r="E226" s="258" t="s">
        <v>1555</v>
      </c>
      <c r="F226" s="259" t="s">
        <v>1556</v>
      </c>
      <c r="G226" s="260" t="s">
        <v>296</v>
      </c>
      <c r="H226" s="261">
        <v>17</v>
      </c>
      <c r="I226" s="262"/>
      <c r="J226" s="263">
        <f>ROUND(I226*H226,2)</f>
        <v>0</v>
      </c>
      <c r="K226" s="259" t="s">
        <v>19</v>
      </c>
      <c r="L226" s="264"/>
      <c r="M226" s="265" t="s">
        <v>19</v>
      </c>
      <c r="N226" s="266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250</v>
      </c>
      <c r="AT226" s="217" t="s">
        <v>300</v>
      </c>
      <c r="AU226" s="217" t="s">
        <v>82</v>
      </c>
      <c r="AY226" s="19" t="s">
        <v>188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196</v>
      </c>
      <c r="BM226" s="217" t="s">
        <v>1837</v>
      </c>
    </row>
    <row r="227" s="2" customFormat="1">
      <c r="A227" s="40"/>
      <c r="B227" s="41"/>
      <c r="C227" s="42"/>
      <c r="D227" s="226" t="s">
        <v>571</v>
      </c>
      <c r="E227" s="42"/>
      <c r="F227" s="273" t="s">
        <v>1498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571</v>
      </c>
      <c r="AU227" s="19" t="s">
        <v>82</v>
      </c>
    </row>
    <row r="228" s="13" customFormat="1">
      <c r="A228" s="13"/>
      <c r="B228" s="224"/>
      <c r="C228" s="225"/>
      <c r="D228" s="226" t="s">
        <v>200</v>
      </c>
      <c r="E228" s="227" t="s">
        <v>19</v>
      </c>
      <c r="F228" s="228" t="s">
        <v>1461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200</v>
      </c>
      <c r="AU228" s="234" t="s">
        <v>82</v>
      </c>
      <c r="AV228" s="13" t="s">
        <v>80</v>
      </c>
      <c r="AW228" s="13" t="s">
        <v>33</v>
      </c>
      <c r="AX228" s="13" t="s">
        <v>72</v>
      </c>
      <c r="AY228" s="234" t="s">
        <v>188</v>
      </c>
    </row>
    <row r="229" s="14" customFormat="1">
      <c r="A229" s="14"/>
      <c r="B229" s="235"/>
      <c r="C229" s="236"/>
      <c r="D229" s="226" t="s">
        <v>200</v>
      </c>
      <c r="E229" s="237" t="s">
        <v>19</v>
      </c>
      <c r="F229" s="238" t="s">
        <v>127</v>
      </c>
      <c r="G229" s="236"/>
      <c r="H229" s="239">
        <v>17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200</v>
      </c>
      <c r="AU229" s="245" t="s">
        <v>82</v>
      </c>
      <c r="AV229" s="14" t="s">
        <v>82</v>
      </c>
      <c r="AW229" s="14" t="s">
        <v>33</v>
      </c>
      <c r="AX229" s="14" t="s">
        <v>72</v>
      </c>
      <c r="AY229" s="245" t="s">
        <v>188</v>
      </c>
    </row>
    <row r="230" s="15" customFormat="1">
      <c r="A230" s="15"/>
      <c r="B230" s="246"/>
      <c r="C230" s="247"/>
      <c r="D230" s="226" t="s">
        <v>200</v>
      </c>
      <c r="E230" s="248" t="s">
        <v>19</v>
      </c>
      <c r="F230" s="249" t="s">
        <v>206</v>
      </c>
      <c r="G230" s="247"/>
      <c r="H230" s="250">
        <v>17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200</v>
      </c>
      <c r="AU230" s="256" t="s">
        <v>82</v>
      </c>
      <c r="AV230" s="15" t="s">
        <v>196</v>
      </c>
      <c r="AW230" s="15" t="s">
        <v>33</v>
      </c>
      <c r="AX230" s="15" t="s">
        <v>80</v>
      </c>
      <c r="AY230" s="256" t="s">
        <v>188</v>
      </c>
    </row>
    <row r="231" s="2" customFormat="1" ht="24.15" customHeight="1">
      <c r="A231" s="40"/>
      <c r="B231" s="41"/>
      <c r="C231" s="206" t="s">
        <v>354</v>
      </c>
      <c r="D231" s="206" t="s">
        <v>191</v>
      </c>
      <c r="E231" s="207" t="s">
        <v>1558</v>
      </c>
      <c r="F231" s="208" t="s">
        <v>1559</v>
      </c>
      <c r="G231" s="209" t="s">
        <v>296</v>
      </c>
      <c r="H231" s="210">
        <v>7</v>
      </c>
      <c r="I231" s="211"/>
      <c r="J231" s="212">
        <f>ROUND(I231*H231,2)</f>
        <v>0</v>
      </c>
      <c r="K231" s="208" t="s">
        <v>195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196</v>
      </c>
      <c r="AT231" s="217" t="s">
        <v>191</v>
      </c>
      <c r="AU231" s="217" t="s">
        <v>82</v>
      </c>
      <c r="AY231" s="19" t="s">
        <v>188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196</v>
      </c>
      <c r="BM231" s="217" t="s">
        <v>1838</v>
      </c>
    </row>
    <row r="232" s="2" customFormat="1">
      <c r="A232" s="40"/>
      <c r="B232" s="41"/>
      <c r="C232" s="42"/>
      <c r="D232" s="219" t="s">
        <v>198</v>
      </c>
      <c r="E232" s="42"/>
      <c r="F232" s="220" t="s">
        <v>1561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198</v>
      </c>
      <c r="AU232" s="19" t="s">
        <v>82</v>
      </c>
    </row>
    <row r="233" s="13" customFormat="1">
      <c r="A233" s="13"/>
      <c r="B233" s="224"/>
      <c r="C233" s="225"/>
      <c r="D233" s="226" t="s">
        <v>200</v>
      </c>
      <c r="E233" s="227" t="s">
        <v>19</v>
      </c>
      <c r="F233" s="228" t="s">
        <v>1461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200</v>
      </c>
      <c r="AU233" s="234" t="s">
        <v>82</v>
      </c>
      <c r="AV233" s="13" t="s">
        <v>80</v>
      </c>
      <c r="AW233" s="13" t="s">
        <v>33</v>
      </c>
      <c r="AX233" s="13" t="s">
        <v>72</v>
      </c>
      <c r="AY233" s="234" t="s">
        <v>188</v>
      </c>
    </row>
    <row r="234" s="14" customFormat="1">
      <c r="A234" s="14"/>
      <c r="B234" s="235"/>
      <c r="C234" s="236"/>
      <c r="D234" s="226" t="s">
        <v>200</v>
      </c>
      <c r="E234" s="237" t="s">
        <v>19</v>
      </c>
      <c r="F234" s="238" t="s">
        <v>241</v>
      </c>
      <c r="G234" s="236"/>
      <c r="H234" s="239">
        <v>7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200</v>
      </c>
      <c r="AU234" s="245" t="s">
        <v>82</v>
      </c>
      <c r="AV234" s="14" t="s">
        <v>82</v>
      </c>
      <c r="AW234" s="14" t="s">
        <v>33</v>
      </c>
      <c r="AX234" s="14" t="s">
        <v>72</v>
      </c>
      <c r="AY234" s="245" t="s">
        <v>188</v>
      </c>
    </row>
    <row r="235" s="15" customFormat="1">
      <c r="A235" s="15"/>
      <c r="B235" s="246"/>
      <c r="C235" s="247"/>
      <c r="D235" s="226" t="s">
        <v>200</v>
      </c>
      <c r="E235" s="248" t="s">
        <v>19</v>
      </c>
      <c r="F235" s="249" t="s">
        <v>206</v>
      </c>
      <c r="G235" s="247"/>
      <c r="H235" s="250">
        <v>7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200</v>
      </c>
      <c r="AU235" s="256" t="s">
        <v>82</v>
      </c>
      <c r="AV235" s="15" t="s">
        <v>196</v>
      </c>
      <c r="AW235" s="15" t="s">
        <v>33</v>
      </c>
      <c r="AX235" s="15" t="s">
        <v>80</v>
      </c>
      <c r="AY235" s="256" t="s">
        <v>188</v>
      </c>
    </row>
    <row r="236" s="2" customFormat="1" ht="16.5" customHeight="1">
      <c r="A236" s="40"/>
      <c r="B236" s="41"/>
      <c r="C236" s="257" t="s">
        <v>361</v>
      </c>
      <c r="D236" s="257" t="s">
        <v>300</v>
      </c>
      <c r="E236" s="258" t="s">
        <v>1562</v>
      </c>
      <c r="F236" s="259" t="s">
        <v>1563</v>
      </c>
      <c r="G236" s="260" t="s">
        <v>296</v>
      </c>
      <c r="H236" s="261">
        <v>7</v>
      </c>
      <c r="I236" s="262"/>
      <c r="J236" s="263">
        <f>ROUND(I236*H236,2)</f>
        <v>0</v>
      </c>
      <c r="K236" s="259" t="s">
        <v>19</v>
      </c>
      <c r="L236" s="264"/>
      <c r="M236" s="265" t="s">
        <v>19</v>
      </c>
      <c r="N236" s="266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250</v>
      </c>
      <c r="AT236" s="217" t="s">
        <v>300</v>
      </c>
      <c r="AU236" s="217" t="s">
        <v>82</v>
      </c>
      <c r="AY236" s="19" t="s">
        <v>188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196</v>
      </c>
      <c r="BM236" s="217" t="s">
        <v>1839</v>
      </c>
    </row>
    <row r="237" s="2" customFormat="1">
      <c r="A237" s="40"/>
      <c r="B237" s="41"/>
      <c r="C237" s="42"/>
      <c r="D237" s="226" t="s">
        <v>571</v>
      </c>
      <c r="E237" s="42"/>
      <c r="F237" s="273" t="s">
        <v>1498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571</v>
      </c>
      <c r="AU237" s="19" t="s">
        <v>82</v>
      </c>
    </row>
    <row r="238" s="13" customFormat="1">
      <c r="A238" s="13"/>
      <c r="B238" s="224"/>
      <c r="C238" s="225"/>
      <c r="D238" s="226" t="s">
        <v>200</v>
      </c>
      <c r="E238" s="227" t="s">
        <v>19</v>
      </c>
      <c r="F238" s="228" t="s">
        <v>1461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200</v>
      </c>
      <c r="AU238" s="234" t="s">
        <v>82</v>
      </c>
      <c r="AV238" s="13" t="s">
        <v>80</v>
      </c>
      <c r="AW238" s="13" t="s">
        <v>33</v>
      </c>
      <c r="AX238" s="13" t="s">
        <v>72</v>
      </c>
      <c r="AY238" s="234" t="s">
        <v>188</v>
      </c>
    </row>
    <row r="239" s="14" customFormat="1">
      <c r="A239" s="14"/>
      <c r="B239" s="235"/>
      <c r="C239" s="236"/>
      <c r="D239" s="226" t="s">
        <v>200</v>
      </c>
      <c r="E239" s="237" t="s">
        <v>19</v>
      </c>
      <c r="F239" s="238" t="s">
        <v>241</v>
      </c>
      <c r="G239" s="236"/>
      <c r="H239" s="239">
        <v>7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200</v>
      </c>
      <c r="AU239" s="245" t="s">
        <v>82</v>
      </c>
      <c r="AV239" s="14" t="s">
        <v>82</v>
      </c>
      <c r="AW239" s="14" t="s">
        <v>33</v>
      </c>
      <c r="AX239" s="14" t="s">
        <v>72</v>
      </c>
      <c r="AY239" s="245" t="s">
        <v>188</v>
      </c>
    </row>
    <row r="240" s="15" customFormat="1">
      <c r="A240" s="15"/>
      <c r="B240" s="246"/>
      <c r="C240" s="247"/>
      <c r="D240" s="226" t="s">
        <v>200</v>
      </c>
      <c r="E240" s="248" t="s">
        <v>19</v>
      </c>
      <c r="F240" s="249" t="s">
        <v>206</v>
      </c>
      <c r="G240" s="247"/>
      <c r="H240" s="250">
        <v>7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200</v>
      </c>
      <c r="AU240" s="256" t="s">
        <v>82</v>
      </c>
      <c r="AV240" s="15" t="s">
        <v>196</v>
      </c>
      <c r="AW240" s="15" t="s">
        <v>33</v>
      </c>
      <c r="AX240" s="15" t="s">
        <v>80</v>
      </c>
      <c r="AY240" s="256" t="s">
        <v>188</v>
      </c>
    </row>
    <row r="241" s="2" customFormat="1" ht="16.5" customHeight="1">
      <c r="A241" s="40"/>
      <c r="B241" s="41"/>
      <c r="C241" s="257" t="s">
        <v>367</v>
      </c>
      <c r="D241" s="257" t="s">
        <v>300</v>
      </c>
      <c r="E241" s="258" t="s">
        <v>1565</v>
      </c>
      <c r="F241" s="259" t="s">
        <v>1566</v>
      </c>
      <c r="G241" s="260" t="s">
        <v>1567</v>
      </c>
      <c r="H241" s="261">
        <v>1</v>
      </c>
      <c r="I241" s="262"/>
      <c r="J241" s="263">
        <f>ROUND(I241*H241,2)</f>
        <v>0</v>
      </c>
      <c r="K241" s="259" t="s">
        <v>19</v>
      </c>
      <c r="L241" s="264"/>
      <c r="M241" s="265" t="s">
        <v>19</v>
      </c>
      <c r="N241" s="266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250</v>
      </c>
      <c r="AT241" s="217" t="s">
        <v>300</v>
      </c>
      <c r="AU241" s="217" t="s">
        <v>82</v>
      </c>
      <c r="AY241" s="19" t="s">
        <v>188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196</v>
      </c>
      <c r="BM241" s="217" t="s">
        <v>1840</v>
      </c>
    </row>
    <row r="242" s="2" customFormat="1">
      <c r="A242" s="40"/>
      <c r="B242" s="41"/>
      <c r="C242" s="42"/>
      <c r="D242" s="226" t="s">
        <v>571</v>
      </c>
      <c r="E242" s="42"/>
      <c r="F242" s="273" t="s">
        <v>1498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571</v>
      </c>
      <c r="AU242" s="19" t="s">
        <v>82</v>
      </c>
    </row>
    <row r="243" s="13" customFormat="1">
      <c r="A243" s="13"/>
      <c r="B243" s="224"/>
      <c r="C243" s="225"/>
      <c r="D243" s="226" t="s">
        <v>200</v>
      </c>
      <c r="E243" s="227" t="s">
        <v>19</v>
      </c>
      <c r="F243" s="228" t="s">
        <v>1461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200</v>
      </c>
      <c r="AU243" s="234" t="s">
        <v>82</v>
      </c>
      <c r="AV243" s="13" t="s">
        <v>80</v>
      </c>
      <c r="AW243" s="13" t="s">
        <v>33</v>
      </c>
      <c r="AX243" s="13" t="s">
        <v>72</v>
      </c>
      <c r="AY243" s="234" t="s">
        <v>188</v>
      </c>
    </row>
    <row r="244" s="14" customFormat="1">
      <c r="A244" s="14"/>
      <c r="B244" s="235"/>
      <c r="C244" s="236"/>
      <c r="D244" s="226" t="s">
        <v>200</v>
      </c>
      <c r="E244" s="237" t="s">
        <v>19</v>
      </c>
      <c r="F244" s="238" t="s">
        <v>80</v>
      </c>
      <c r="G244" s="236"/>
      <c r="H244" s="239">
        <v>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200</v>
      </c>
      <c r="AU244" s="245" t="s">
        <v>82</v>
      </c>
      <c r="AV244" s="14" t="s">
        <v>82</v>
      </c>
      <c r="AW244" s="14" t="s">
        <v>33</v>
      </c>
      <c r="AX244" s="14" t="s">
        <v>72</v>
      </c>
      <c r="AY244" s="245" t="s">
        <v>188</v>
      </c>
    </row>
    <row r="245" s="15" customFormat="1">
      <c r="A245" s="15"/>
      <c r="B245" s="246"/>
      <c r="C245" s="247"/>
      <c r="D245" s="226" t="s">
        <v>200</v>
      </c>
      <c r="E245" s="248" t="s">
        <v>19</v>
      </c>
      <c r="F245" s="249" t="s">
        <v>206</v>
      </c>
      <c r="G245" s="247"/>
      <c r="H245" s="250">
        <v>1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200</v>
      </c>
      <c r="AU245" s="256" t="s">
        <v>82</v>
      </c>
      <c r="AV245" s="15" t="s">
        <v>196</v>
      </c>
      <c r="AW245" s="15" t="s">
        <v>33</v>
      </c>
      <c r="AX245" s="15" t="s">
        <v>80</v>
      </c>
      <c r="AY245" s="256" t="s">
        <v>188</v>
      </c>
    </row>
    <row r="246" s="2" customFormat="1" ht="16.5" customHeight="1">
      <c r="A246" s="40"/>
      <c r="B246" s="41"/>
      <c r="C246" s="206" t="s">
        <v>303</v>
      </c>
      <c r="D246" s="206" t="s">
        <v>191</v>
      </c>
      <c r="E246" s="207" t="s">
        <v>1569</v>
      </c>
      <c r="F246" s="208" t="s">
        <v>1570</v>
      </c>
      <c r="G246" s="209" t="s">
        <v>1571</v>
      </c>
      <c r="H246" s="210">
        <v>5</v>
      </c>
      <c r="I246" s="211"/>
      <c r="J246" s="212">
        <f>ROUND(I246*H246,2)</f>
        <v>0</v>
      </c>
      <c r="K246" s="208" t="s">
        <v>195</v>
      </c>
      <c r="L246" s="46"/>
      <c r="M246" s="213" t="s">
        <v>19</v>
      </c>
      <c r="N246" s="214" t="s">
        <v>43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196</v>
      </c>
      <c r="AT246" s="217" t="s">
        <v>191</v>
      </c>
      <c r="AU246" s="217" t="s">
        <v>82</v>
      </c>
      <c r="AY246" s="19" t="s">
        <v>188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196</v>
      </c>
      <c r="BM246" s="217" t="s">
        <v>1841</v>
      </c>
    </row>
    <row r="247" s="2" customFormat="1">
      <c r="A247" s="40"/>
      <c r="B247" s="41"/>
      <c r="C247" s="42"/>
      <c r="D247" s="219" t="s">
        <v>198</v>
      </c>
      <c r="E247" s="42"/>
      <c r="F247" s="220" t="s">
        <v>1573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198</v>
      </c>
      <c r="AU247" s="19" t="s">
        <v>82</v>
      </c>
    </row>
    <row r="248" s="2" customFormat="1" ht="16.5" customHeight="1">
      <c r="A248" s="40"/>
      <c r="B248" s="41"/>
      <c r="C248" s="206" t="s">
        <v>376</v>
      </c>
      <c r="D248" s="206" t="s">
        <v>191</v>
      </c>
      <c r="E248" s="207" t="s">
        <v>1574</v>
      </c>
      <c r="F248" s="208" t="s">
        <v>1575</v>
      </c>
      <c r="G248" s="209" t="s">
        <v>1571</v>
      </c>
      <c r="H248" s="210">
        <v>16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196</v>
      </c>
      <c r="AT248" s="217" t="s">
        <v>191</v>
      </c>
      <c r="AU248" s="217" t="s">
        <v>82</v>
      </c>
      <c r="AY248" s="19" t="s">
        <v>188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196</v>
      </c>
      <c r="BM248" s="217" t="s">
        <v>1842</v>
      </c>
    </row>
    <row r="249" s="2" customFormat="1" ht="16.5" customHeight="1">
      <c r="A249" s="40"/>
      <c r="B249" s="41"/>
      <c r="C249" s="257" t="s">
        <v>383</v>
      </c>
      <c r="D249" s="257" t="s">
        <v>300</v>
      </c>
      <c r="E249" s="258" t="s">
        <v>1577</v>
      </c>
      <c r="F249" s="259" t="s">
        <v>1578</v>
      </c>
      <c r="G249" s="260" t="s">
        <v>1567</v>
      </c>
      <c r="H249" s="261">
        <v>1</v>
      </c>
      <c r="I249" s="262"/>
      <c r="J249" s="263">
        <f>ROUND(I249*H249,2)</f>
        <v>0</v>
      </c>
      <c r="K249" s="259" t="s">
        <v>19</v>
      </c>
      <c r="L249" s="264"/>
      <c r="M249" s="265" t="s">
        <v>19</v>
      </c>
      <c r="N249" s="266" t="s">
        <v>43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250</v>
      </c>
      <c r="AT249" s="217" t="s">
        <v>300</v>
      </c>
      <c r="AU249" s="217" t="s">
        <v>82</v>
      </c>
      <c r="AY249" s="19" t="s">
        <v>188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80</v>
      </c>
      <c r="BK249" s="218">
        <f>ROUND(I249*H249,2)</f>
        <v>0</v>
      </c>
      <c r="BL249" s="19" t="s">
        <v>196</v>
      </c>
      <c r="BM249" s="217" t="s">
        <v>1843</v>
      </c>
    </row>
    <row r="250" s="12" customFormat="1" ht="22.8" customHeight="1">
      <c r="A250" s="12"/>
      <c r="B250" s="190"/>
      <c r="C250" s="191"/>
      <c r="D250" s="192" t="s">
        <v>71</v>
      </c>
      <c r="E250" s="204" t="s">
        <v>1580</v>
      </c>
      <c r="F250" s="204" t="s">
        <v>1581</v>
      </c>
      <c r="G250" s="191"/>
      <c r="H250" s="191"/>
      <c r="I250" s="194"/>
      <c r="J250" s="205">
        <f>BK250</f>
        <v>0</v>
      </c>
      <c r="K250" s="191"/>
      <c r="L250" s="196"/>
      <c r="M250" s="197"/>
      <c r="N250" s="198"/>
      <c r="O250" s="198"/>
      <c r="P250" s="199">
        <f>SUM(P251:P315)</f>
        <v>0</v>
      </c>
      <c r="Q250" s="198"/>
      <c r="R250" s="199">
        <f>SUM(R251:R315)</f>
        <v>0</v>
      </c>
      <c r="S250" s="198"/>
      <c r="T250" s="200">
        <f>SUM(T251:T315)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80</v>
      </c>
      <c r="AT250" s="202" t="s">
        <v>71</v>
      </c>
      <c r="AU250" s="202" t="s">
        <v>80</v>
      </c>
      <c r="AY250" s="201" t="s">
        <v>188</v>
      </c>
      <c r="BK250" s="203">
        <f>SUM(BK251:BK315)</f>
        <v>0</v>
      </c>
    </row>
    <row r="251" s="2" customFormat="1" ht="16.5" customHeight="1">
      <c r="A251" s="40"/>
      <c r="B251" s="41"/>
      <c r="C251" s="257" t="s">
        <v>388</v>
      </c>
      <c r="D251" s="257" t="s">
        <v>300</v>
      </c>
      <c r="E251" s="258" t="s">
        <v>1582</v>
      </c>
      <c r="F251" s="259" t="s">
        <v>1583</v>
      </c>
      <c r="G251" s="260" t="s">
        <v>296</v>
      </c>
      <c r="H251" s="261">
        <v>1</v>
      </c>
      <c r="I251" s="262"/>
      <c r="J251" s="263">
        <f>ROUND(I251*H251,2)</f>
        <v>0</v>
      </c>
      <c r="K251" s="259" t="s">
        <v>19</v>
      </c>
      <c r="L251" s="264"/>
      <c r="M251" s="265" t="s">
        <v>19</v>
      </c>
      <c r="N251" s="266" t="s">
        <v>43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250</v>
      </c>
      <c r="AT251" s="217" t="s">
        <v>300</v>
      </c>
      <c r="AU251" s="217" t="s">
        <v>82</v>
      </c>
      <c r="AY251" s="19" t="s">
        <v>188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196</v>
      </c>
      <c r="BM251" s="217" t="s">
        <v>1844</v>
      </c>
    </row>
    <row r="252" s="13" customFormat="1">
      <c r="A252" s="13"/>
      <c r="B252" s="224"/>
      <c r="C252" s="225"/>
      <c r="D252" s="226" t="s">
        <v>200</v>
      </c>
      <c r="E252" s="227" t="s">
        <v>19</v>
      </c>
      <c r="F252" s="228" t="s">
        <v>1461</v>
      </c>
      <c r="G252" s="225"/>
      <c r="H252" s="227" t="s">
        <v>19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200</v>
      </c>
      <c r="AU252" s="234" t="s">
        <v>82</v>
      </c>
      <c r="AV252" s="13" t="s">
        <v>80</v>
      </c>
      <c r="AW252" s="13" t="s">
        <v>33</v>
      </c>
      <c r="AX252" s="13" t="s">
        <v>72</v>
      </c>
      <c r="AY252" s="234" t="s">
        <v>188</v>
      </c>
    </row>
    <row r="253" s="14" customFormat="1">
      <c r="A253" s="14"/>
      <c r="B253" s="235"/>
      <c r="C253" s="236"/>
      <c r="D253" s="226" t="s">
        <v>200</v>
      </c>
      <c r="E253" s="237" t="s">
        <v>19</v>
      </c>
      <c r="F253" s="238" t="s">
        <v>80</v>
      </c>
      <c r="G253" s="236"/>
      <c r="H253" s="239">
        <v>1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200</v>
      </c>
      <c r="AU253" s="245" t="s">
        <v>82</v>
      </c>
      <c r="AV253" s="14" t="s">
        <v>82</v>
      </c>
      <c r="AW253" s="14" t="s">
        <v>33</v>
      </c>
      <c r="AX253" s="14" t="s">
        <v>72</v>
      </c>
      <c r="AY253" s="245" t="s">
        <v>188</v>
      </c>
    </row>
    <row r="254" s="15" customFormat="1">
      <c r="A254" s="15"/>
      <c r="B254" s="246"/>
      <c r="C254" s="247"/>
      <c r="D254" s="226" t="s">
        <v>200</v>
      </c>
      <c r="E254" s="248" t="s">
        <v>19</v>
      </c>
      <c r="F254" s="249" t="s">
        <v>206</v>
      </c>
      <c r="G254" s="247"/>
      <c r="H254" s="250">
        <v>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6" t="s">
        <v>200</v>
      </c>
      <c r="AU254" s="256" t="s">
        <v>82</v>
      </c>
      <c r="AV254" s="15" t="s">
        <v>196</v>
      </c>
      <c r="AW254" s="15" t="s">
        <v>33</v>
      </c>
      <c r="AX254" s="15" t="s">
        <v>80</v>
      </c>
      <c r="AY254" s="256" t="s">
        <v>188</v>
      </c>
    </row>
    <row r="255" s="2" customFormat="1" ht="24.15" customHeight="1">
      <c r="A255" s="40"/>
      <c r="B255" s="41"/>
      <c r="C255" s="206" t="s">
        <v>393</v>
      </c>
      <c r="D255" s="206" t="s">
        <v>191</v>
      </c>
      <c r="E255" s="207" t="s">
        <v>1585</v>
      </c>
      <c r="F255" s="208" t="s">
        <v>1586</v>
      </c>
      <c r="G255" s="209" t="s">
        <v>357</v>
      </c>
      <c r="H255" s="210">
        <v>38</v>
      </c>
      <c r="I255" s="211"/>
      <c r="J255" s="212">
        <f>ROUND(I255*H255,2)</f>
        <v>0</v>
      </c>
      <c r="K255" s="208" t="s">
        <v>195</v>
      </c>
      <c r="L255" s="46"/>
      <c r="M255" s="213" t="s">
        <v>19</v>
      </c>
      <c r="N255" s="214" t="s">
        <v>43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196</v>
      </c>
      <c r="AT255" s="217" t="s">
        <v>191</v>
      </c>
      <c r="AU255" s="217" t="s">
        <v>82</v>
      </c>
      <c r="AY255" s="19" t="s">
        <v>188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196</v>
      </c>
      <c r="BM255" s="217" t="s">
        <v>1845</v>
      </c>
    </row>
    <row r="256" s="2" customFormat="1">
      <c r="A256" s="40"/>
      <c r="B256" s="41"/>
      <c r="C256" s="42"/>
      <c r="D256" s="219" t="s">
        <v>198</v>
      </c>
      <c r="E256" s="42"/>
      <c r="F256" s="220" t="s">
        <v>1588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198</v>
      </c>
      <c r="AU256" s="19" t="s">
        <v>82</v>
      </c>
    </row>
    <row r="257" s="13" customFormat="1">
      <c r="A257" s="13"/>
      <c r="B257" s="224"/>
      <c r="C257" s="225"/>
      <c r="D257" s="226" t="s">
        <v>200</v>
      </c>
      <c r="E257" s="227" t="s">
        <v>19</v>
      </c>
      <c r="F257" s="228" t="s">
        <v>1461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200</v>
      </c>
      <c r="AU257" s="234" t="s">
        <v>82</v>
      </c>
      <c r="AV257" s="13" t="s">
        <v>80</v>
      </c>
      <c r="AW257" s="13" t="s">
        <v>33</v>
      </c>
      <c r="AX257" s="13" t="s">
        <v>72</v>
      </c>
      <c r="AY257" s="234" t="s">
        <v>188</v>
      </c>
    </row>
    <row r="258" s="14" customFormat="1">
      <c r="A258" s="14"/>
      <c r="B258" s="235"/>
      <c r="C258" s="236"/>
      <c r="D258" s="226" t="s">
        <v>200</v>
      </c>
      <c r="E258" s="237" t="s">
        <v>19</v>
      </c>
      <c r="F258" s="238" t="s">
        <v>1768</v>
      </c>
      <c r="G258" s="236"/>
      <c r="H258" s="239">
        <v>38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200</v>
      </c>
      <c r="AU258" s="245" t="s">
        <v>82</v>
      </c>
      <c r="AV258" s="14" t="s">
        <v>82</v>
      </c>
      <c r="AW258" s="14" t="s">
        <v>33</v>
      </c>
      <c r="AX258" s="14" t="s">
        <v>72</v>
      </c>
      <c r="AY258" s="245" t="s">
        <v>188</v>
      </c>
    </row>
    <row r="259" s="15" customFormat="1">
      <c r="A259" s="15"/>
      <c r="B259" s="246"/>
      <c r="C259" s="247"/>
      <c r="D259" s="226" t="s">
        <v>200</v>
      </c>
      <c r="E259" s="248" t="s">
        <v>19</v>
      </c>
      <c r="F259" s="249" t="s">
        <v>206</v>
      </c>
      <c r="G259" s="247"/>
      <c r="H259" s="250">
        <v>38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200</v>
      </c>
      <c r="AU259" s="256" t="s">
        <v>82</v>
      </c>
      <c r="AV259" s="15" t="s">
        <v>196</v>
      </c>
      <c r="AW259" s="15" t="s">
        <v>33</v>
      </c>
      <c r="AX259" s="15" t="s">
        <v>80</v>
      </c>
      <c r="AY259" s="256" t="s">
        <v>188</v>
      </c>
    </row>
    <row r="260" s="2" customFormat="1" ht="21.75" customHeight="1">
      <c r="A260" s="40"/>
      <c r="B260" s="41"/>
      <c r="C260" s="257" t="s">
        <v>398</v>
      </c>
      <c r="D260" s="257" t="s">
        <v>300</v>
      </c>
      <c r="E260" s="258" t="s">
        <v>1590</v>
      </c>
      <c r="F260" s="259" t="s">
        <v>1591</v>
      </c>
      <c r="G260" s="260" t="s">
        <v>357</v>
      </c>
      <c r="H260" s="261">
        <v>20</v>
      </c>
      <c r="I260" s="262"/>
      <c r="J260" s="263">
        <f>ROUND(I260*H260,2)</f>
        <v>0</v>
      </c>
      <c r="K260" s="259" t="s">
        <v>19</v>
      </c>
      <c r="L260" s="264"/>
      <c r="M260" s="265" t="s">
        <v>19</v>
      </c>
      <c r="N260" s="266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250</v>
      </c>
      <c r="AT260" s="217" t="s">
        <v>300</v>
      </c>
      <c r="AU260" s="217" t="s">
        <v>82</v>
      </c>
      <c r="AY260" s="19" t="s">
        <v>188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196</v>
      </c>
      <c r="BM260" s="217" t="s">
        <v>1846</v>
      </c>
    </row>
    <row r="261" s="2" customFormat="1">
      <c r="A261" s="40"/>
      <c r="B261" s="41"/>
      <c r="C261" s="42"/>
      <c r="D261" s="226" t="s">
        <v>571</v>
      </c>
      <c r="E261" s="42"/>
      <c r="F261" s="273" t="s">
        <v>1469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571</v>
      </c>
      <c r="AU261" s="19" t="s">
        <v>82</v>
      </c>
    </row>
    <row r="262" s="13" customFormat="1">
      <c r="A262" s="13"/>
      <c r="B262" s="224"/>
      <c r="C262" s="225"/>
      <c r="D262" s="226" t="s">
        <v>200</v>
      </c>
      <c r="E262" s="227" t="s">
        <v>19</v>
      </c>
      <c r="F262" s="228" t="s">
        <v>1461</v>
      </c>
      <c r="G262" s="225"/>
      <c r="H262" s="227" t="s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200</v>
      </c>
      <c r="AU262" s="234" t="s">
        <v>82</v>
      </c>
      <c r="AV262" s="13" t="s">
        <v>80</v>
      </c>
      <c r="AW262" s="13" t="s">
        <v>33</v>
      </c>
      <c r="AX262" s="13" t="s">
        <v>72</v>
      </c>
      <c r="AY262" s="234" t="s">
        <v>188</v>
      </c>
    </row>
    <row r="263" s="14" customFormat="1">
      <c r="A263" s="14"/>
      <c r="B263" s="235"/>
      <c r="C263" s="236"/>
      <c r="D263" s="226" t="s">
        <v>200</v>
      </c>
      <c r="E263" s="237" t="s">
        <v>19</v>
      </c>
      <c r="F263" s="238" t="s">
        <v>136</v>
      </c>
      <c r="G263" s="236"/>
      <c r="H263" s="239">
        <v>20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200</v>
      </c>
      <c r="AU263" s="245" t="s">
        <v>82</v>
      </c>
      <c r="AV263" s="14" t="s">
        <v>82</v>
      </c>
      <c r="AW263" s="14" t="s">
        <v>33</v>
      </c>
      <c r="AX263" s="14" t="s">
        <v>72</v>
      </c>
      <c r="AY263" s="245" t="s">
        <v>188</v>
      </c>
    </row>
    <row r="264" s="15" customFormat="1">
      <c r="A264" s="15"/>
      <c r="B264" s="246"/>
      <c r="C264" s="247"/>
      <c r="D264" s="226" t="s">
        <v>200</v>
      </c>
      <c r="E264" s="248" t="s">
        <v>19</v>
      </c>
      <c r="F264" s="249" t="s">
        <v>206</v>
      </c>
      <c r="G264" s="247"/>
      <c r="H264" s="250">
        <v>20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200</v>
      </c>
      <c r="AU264" s="256" t="s">
        <v>82</v>
      </c>
      <c r="AV264" s="15" t="s">
        <v>196</v>
      </c>
      <c r="AW264" s="15" t="s">
        <v>33</v>
      </c>
      <c r="AX264" s="15" t="s">
        <v>80</v>
      </c>
      <c r="AY264" s="256" t="s">
        <v>188</v>
      </c>
    </row>
    <row r="265" s="2" customFormat="1" ht="21.75" customHeight="1">
      <c r="A265" s="40"/>
      <c r="B265" s="41"/>
      <c r="C265" s="257" t="s">
        <v>403</v>
      </c>
      <c r="D265" s="257" t="s">
        <v>300</v>
      </c>
      <c r="E265" s="258" t="s">
        <v>1593</v>
      </c>
      <c r="F265" s="259" t="s">
        <v>1594</v>
      </c>
      <c r="G265" s="260" t="s">
        <v>357</v>
      </c>
      <c r="H265" s="261">
        <v>18</v>
      </c>
      <c r="I265" s="262"/>
      <c r="J265" s="263">
        <f>ROUND(I265*H265,2)</f>
        <v>0</v>
      </c>
      <c r="K265" s="259" t="s">
        <v>19</v>
      </c>
      <c r="L265" s="264"/>
      <c r="M265" s="265" t="s">
        <v>19</v>
      </c>
      <c r="N265" s="266" t="s">
        <v>43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250</v>
      </c>
      <c r="AT265" s="217" t="s">
        <v>300</v>
      </c>
      <c r="AU265" s="217" t="s">
        <v>82</v>
      </c>
      <c r="AY265" s="19" t="s">
        <v>188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196</v>
      </c>
      <c r="BM265" s="217" t="s">
        <v>1847</v>
      </c>
    </row>
    <row r="266" s="2" customFormat="1">
      <c r="A266" s="40"/>
      <c r="B266" s="41"/>
      <c r="C266" s="42"/>
      <c r="D266" s="226" t="s">
        <v>571</v>
      </c>
      <c r="E266" s="42"/>
      <c r="F266" s="273" t="s">
        <v>1469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571</v>
      </c>
      <c r="AU266" s="19" t="s">
        <v>82</v>
      </c>
    </row>
    <row r="267" s="13" customFormat="1">
      <c r="A267" s="13"/>
      <c r="B267" s="224"/>
      <c r="C267" s="225"/>
      <c r="D267" s="226" t="s">
        <v>200</v>
      </c>
      <c r="E267" s="227" t="s">
        <v>19</v>
      </c>
      <c r="F267" s="228" t="s">
        <v>1461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200</v>
      </c>
      <c r="AU267" s="234" t="s">
        <v>82</v>
      </c>
      <c r="AV267" s="13" t="s">
        <v>80</v>
      </c>
      <c r="AW267" s="13" t="s">
        <v>33</v>
      </c>
      <c r="AX267" s="13" t="s">
        <v>72</v>
      </c>
      <c r="AY267" s="234" t="s">
        <v>188</v>
      </c>
    </row>
    <row r="268" s="14" customFormat="1">
      <c r="A268" s="14"/>
      <c r="B268" s="235"/>
      <c r="C268" s="236"/>
      <c r="D268" s="226" t="s">
        <v>200</v>
      </c>
      <c r="E268" s="237" t="s">
        <v>19</v>
      </c>
      <c r="F268" s="238" t="s">
        <v>130</v>
      </c>
      <c r="G268" s="236"/>
      <c r="H268" s="239">
        <v>18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200</v>
      </c>
      <c r="AU268" s="245" t="s">
        <v>82</v>
      </c>
      <c r="AV268" s="14" t="s">
        <v>82</v>
      </c>
      <c r="AW268" s="14" t="s">
        <v>33</v>
      </c>
      <c r="AX268" s="14" t="s">
        <v>72</v>
      </c>
      <c r="AY268" s="245" t="s">
        <v>188</v>
      </c>
    </row>
    <row r="269" s="15" customFormat="1">
      <c r="A269" s="15"/>
      <c r="B269" s="246"/>
      <c r="C269" s="247"/>
      <c r="D269" s="226" t="s">
        <v>200</v>
      </c>
      <c r="E269" s="248" t="s">
        <v>19</v>
      </c>
      <c r="F269" s="249" t="s">
        <v>206</v>
      </c>
      <c r="G269" s="247"/>
      <c r="H269" s="250">
        <v>18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200</v>
      </c>
      <c r="AU269" s="256" t="s">
        <v>82</v>
      </c>
      <c r="AV269" s="15" t="s">
        <v>196</v>
      </c>
      <c r="AW269" s="15" t="s">
        <v>33</v>
      </c>
      <c r="AX269" s="15" t="s">
        <v>80</v>
      </c>
      <c r="AY269" s="256" t="s">
        <v>188</v>
      </c>
    </row>
    <row r="270" s="2" customFormat="1" ht="16.5" customHeight="1">
      <c r="A270" s="40"/>
      <c r="B270" s="41"/>
      <c r="C270" s="206" t="s">
        <v>408</v>
      </c>
      <c r="D270" s="206" t="s">
        <v>191</v>
      </c>
      <c r="E270" s="207" t="s">
        <v>1596</v>
      </c>
      <c r="F270" s="208" t="s">
        <v>1597</v>
      </c>
      <c r="G270" s="209" t="s">
        <v>357</v>
      </c>
      <c r="H270" s="210">
        <v>44</v>
      </c>
      <c r="I270" s="211"/>
      <c r="J270" s="212">
        <f>ROUND(I270*H270,2)</f>
        <v>0</v>
      </c>
      <c r="K270" s="208" t="s">
        <v>195</v>
      </c>
      <c r="L270" s="46"/>
      <c r="M270" s="213" t="s">
        <v>19</v>
      </c>
      <c r="N270" s="214" t="s">
        <v>43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196</v>
      </c>
      <c r="AT270" s="217" t="s">
        <v>191</v>
      </c>
      <c r="AU270" s="217" t="s">
        <v>82</v>
      </c>
      <c r="AY270" s="19" t="s">
        <v>188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80</v>
      </c>
      <c r="BK270" s="218">
        <f>ROUND(I270*H270,2)</f>
        <v>0</v>
      </c>
      <c r="BL270" s="19" t="s">
        <v>196</v>
      </c>
      <c r="BM270" s="217" t="s">
        <v>1848</v>
      </c>
    </row>
    <row r="271" s="2" customFormat="1">
      <c r="A271" s="40"/>
      <c r="B271" s="41"/>
      <c r="C271" s="42"/>
      <c r="D271" s="219" t="s">
        <v>198</v>
      </c>
      <c r="E271" s="42"/>
      <c r="F271" s="220" t="s">
        <v>1599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198</v>
      </c>
      <c r="AU271" s="19" t="s">
        <v>82</v>
      </c>
    </row>
    <row r="272" s="2" customFormat="1">
      <c r="A272" s="40"/>
      <c r="B272" s="41"/>
      <c r="C272" s="42"/>
      <c r="D272" s="226" t="s">
        <v>1600</v>
      </c>
      <c r="E272" s="42"/>
      <c r="F272" s="273" t="s">
        <v>1601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1600</v>
      </c>
      <c r="AU272" s="19" t="s">
        <v>82</v>
      </c>
    </row>
    <row r="273" s="13" customFormat="1">
      <c r="A273" s="13"/>
      <c r="B273" s="224"/>
      <c r="C273" s="225"/>
      <c r="D273" s="226" t="s">
        <v>200</v>
      </c>
      <c r="E273" s="227" t="s">
        <v>19</v>
      </c>
      <c r="F273" s="228" t="s">
        <v>1461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200</v>
      </c>
      <c r="AU273" s="234" t="s">
        <v>82</v>
      </c>
      <c r="AV273" s="13" t="s">
        <v>80</v>
      </c>
      <c r="AW273" s="13" t="s">
        <v>33</v>
      </c>
      <c r="AX273" s="13" t="s">
        <v>72</v>
      </c>
      <c r="AY273" s="234" t="s">
        <v>188</v>
      </c>
    </row>
    <row r="274" s="14" customFormat="1">
      <c r="A274" s="14"/>
      <c r="B274" s="235"/>
      <c r="C274" s="236"/>
      <c r="D274" s="226" t="s">
        <v>200</v>
      </c>
      <c r="E274" s="237" t="s">
        <v>19</v>
      </c>
      <c r="F274" s="238" t="s">
        <v>436</v>
      </c>
      <c r="G274" s="236"/>
      <c r="H274" s="239">
        <v>44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200</v>
      </c>
      <c r="AU274" s="245" t="s">
        <v>82</v>
      </c>
      <c r="AV274" s="14" t="s">
        <v>82</v>
      </c>
      <c r="AW274" s="14" t="s">
        <v>33</v>
      </c>
      <c r="AX274" s="14" t="s">
        <v>72</v>
      </c>
      <c r="AY274" s="245" t="s">
        <v>188</v>
      </c>
    </row>
    <row r="275" s="15" customFormat="1">
      <c r="A275" s="15"/>
      <c r="B275" s="246"/>
      <c r="C275" s="247"/>
      <c r="D275" s="226" t="s">
        <v>200</v>
      </c>
      <c r="E275" s="248" t="s">
        <v>19</v>
      </c>
      <c r="F275" s="249" t="s">
        <v>206</v>
      </c>
      <c r="G275" s="247"/>
      <c r="H275" s="250">
        <v>44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200</v>
      </c>
      <c r="AU275" s="256" t="s">
        <v>82</v>
      </c>
      <c r="AV275" s="15" t="s">
        <v>196</v>
      </c>
      <c r="AW275" s="15" t="s">
        <v>33</v>
      </c>
      <c r="AX275" s="15" t="s">
        <v>80</v>
      </c>
      <c r="AY275" s="256" t="s">
        <v>188</v>
      </c>
    </row>
    <row r="276" s="2" customFormat="1" ht="16.5" customHeight="1">
      <c r="A276" s="40"/>
      <c r="B276" s="41"/>
      <c r="C276" s="257" t="s">
        <v>414</v>
      </c>
      <c r="D276" s="257" t="s">
        <v>300</v>
      </c>
      <c r="E276" s="258" t="s">
        <v>1602</v>
      </c>
      <c r="F276" s="259" t="s">
        <v>1603</v>
      </c>
      <c r="G276" s="260" t="s">
        <v>357</v>
      </c>
      <c r="H276" s="261">
        <v>44</v>
      </c>
      <c r="I276" s="262"/>
      <c r="J276" s="263">
        <f>ROUND(I276*H276,2)</f>
        <v>0</v>
      </c>
      <c r="K276" s="259" t="s">
        <v>19</v>
      </c>
      <c r="L276" s="264"/>
      <c r="M276" s="265" t="s">
        <v>19</v>
      </c>
      <c r="N276" s="266" t="s">
        <v>43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250</v>
      </c>
      <c r="AT276" s="217" t="s">
        <v>300</v>
      </c>
      <c r="AU276" s="217" t="s">
        <v>82</v>
      </c>
      <c r="AY276" s="19" t="s">
        <v>188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80</v>
      </c>
      <c r="BK276" s="218">
        <f>ROUND(I276*H276,2)</f>
        <v>0</v>
      </c>
      <c r="BL276" s="19" t="s">
        <v>196</v>
      </c>
      <c r="BM276" s="217" t="s">
        <v>1849</v>
      </c>
    </row>
    <row r="277" s="2" customFormat="1">
      <c r="A277" s="40"/>
      <c r="B277" s="41"/>
      <c r="C277" s="42"/>
      <c r="D277" s="226" t="s">
        <v>571</v>
      </c>
      <c r="E277" s="42"/>
      <c r="F277" s="273" t="s">
        <v>1469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571</v>
      </c>
      <c r="AU277" s="19" t="s">
        <v>82</v>
      </c>
    </row>
    <row r="278" s="13" customFormat="1">
      <c r="A278" s="13"/>
      <c r="B278" s="224"/>
      <c r="C278" s="225"/>
      <c r="D278" s="226" t="s">
        <v>200</v>
      </c>
      <c r="E278" s="227" t="s">
        <v>19</v>
      </c>
      <c r="F278" s="228" t="s">
        <v>1461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200</v>
      </c>
      <c r="AU278" s="234" t="s">
        <v>82</v>
      </c>
      <c r="AV278" s="13" t="s">
        <v>80</v>
      </c>
      <c r="AW278" s="13" t="s">
        <v>33</v>
      </c>
      <c r="AX278" s="13" t="s">
        <v>72</v>
      </c>
      <c r="AY278" s="234" t="s">
        <v>188</v>
      </c>
    </row>
    <row r="279" s="14" customFormat="1">
      <c r="A279" s="14"/>
      <c r="B279" s="235"/>
      <c r="C279" s="236"/>
      <c r="D279" s="226" t="s">
        <v>200</v>
      </c>
      <c r="E279" s="237" t="s">
        <v>19</v>
      </c>
      <c r="F279" s="238" t="s">
        <v>436</v>
      </c>
      <c r="G279" s="236"/>
      <c r="H279" s="239">
        <v>44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200</v>
      </c>
      <c r="AU279" s="245" t="s">
        <v>82</v>
      </c>
      <c r="AV279" s="14" t="s">
        <v>82</v>
      </c>
      <c r="AW279" s="14" t="s">
        <v>33</v>
      </c>
      <c r="AX279" s="14" t="s">
        <v>72</v>
      </c>
      <c r="AY279" s="245" t="s">
        <v>188</v>
      </c>
    </row>
    <row r="280" s="15" customFormat="1">
      <c r="A280" s="15"/>
      <c r="B280" s="246"/>
      <c r="C280" s="247"/>
      <c r="D280" s="226" t="s">
        <v>200</v>
      </c>
      <c r="E280" s="248" t="s">
        <v>19</v>
      </c>
      <c r="F280" s="249" t="s">
        <v>206</v>
      </c>
      <c r="G280" s="247"/>
      <c r="H280" s="250">
        <v>44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6" t="s">
        <v>200</v>
      </c>
      <c r="AU280" s="256" t="s">
        <v>82</v>
      </c>
      <c r="AV280" s="15" t="s">
        <v>196</v>
      </c>
      <c r="AW280" s="15" t="s">
        <v>33</v>
      </c>
      <c r="AX280" s="15" t="s">
        <v>80</v>
      </c>
      <c r="AY280" s="256" t="s">
        <v>188</v>
      </c>
    </row>
    <row r="281" s="2" customFormat="1" ht="24.15" customHeight="1">
      <c r="A281" s="40"/>
      <c r="B281" s="41"/>
      <c r="C281" s="206" t="s">
        <v>419</v>
      </c>
      <c r="D281" s="206" t="s">
        <v>191</v>
      </c>
      <c r="E281" s="207" t="s">
        <v>1605</v>
      </c>
      <c r="F281" s="208" t="s">
        <v>1606</v>
      </c>
      <c r="G281" s="209" t="s">
        <v>296</v>
      </c>
      <c r="H281" s="210">
        <v>2</v>
      </c>
      <c r="I281" s="211"/>
      <c r="J281" s="212">
        <f>ROUND(I281*H281,2)</f>
        <v>0</v>
      </c>
      <c r="K281" s="208" t="s">
        <v>195</v>
      </c>
      <c r="L281" s="46"/>
      <c r="M281" s="213" t="s">
        <v>19</v>
      </c>
      <c r="N281" s="214" t="s">
        <v>43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196</v>
      </c>
      <c r="AT281" s="217" t="s">
        <v>191</v>
      </c>
      <c r="AU281" s="217" t="s">
        <v>82</v>
      </c>
      <c r="AY281" s="19" t="s">
        <v>188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196</v>
      </c>
      <c r="BM281" s="217" t="s">
        <v>1850</v>
      </c>
    </row>
    <row r="282" s="2" customFormat="1">
      <c r="A282" s="40"/>
      <c r="B282" s="41"/>
      <c r="C282" s="42"/>
      <c r="D282" s="219" t="s">
        <v>198</v>
      </c>
      <c r="E282" s="42"/>
      <c r="F282" s="220" t="s">
        <v>1608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198</v>
      </c>
      <c r="AU282" s="19" t="s">
        <v>82</v>
      </c>
    </row>
    <row r="283" s="13" customFormat="1">
      <c r="A283" s="13"/>
      <c r="B283" s="224"/>
      <c r="C283" s="225"/>
      <c r="D283" s="226" t="s">
        <v>200</v>
      </c>
      <c r="E283" s="227" t="s">
        <v>19</v>
      </c>
      <c r="F283" s="228" t="s">
        <v>1461</v>
      </c>
      <c r="G283" s="225"/>
      <c r="H283" s="227" t="s">
        <v>19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200</v>
      </c>
      <c r="AU283" s="234" t="s">
        <v>82</v>
      </c>
      <c r="AV283" s="13" t="s">
        <v>80</v>
      </c>
      <c r="AW283" s="13" t="s">
        <v>33</v>
      </c>
      <c r="AX283" s="13" t="s">
        <v>72</v>
      </c>
      <c r="AY283" s="234" t="s">
        <v>188</v>
      </c>
    </row>
    <row r="284" s="14" customFormat="1">
      <c r="A284" s="14"/>
      <c r="B284" s="235"/>
      <c r="C284" s="236"/>
      <c r="D284" s="226" t="s">
        <v>200</v>
      </c>
      <c r="E284" s="237" t="s">
        <v>19</v>
      </c>
      <c r="F284" s="238" t="s">
        <v>82</v>
      </c>
      <c r="G284" s="236"/>
      <c r="H284" s="239">
        <v>2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200</v>
      </c>
      <c r="AU284" s="245" t="s">
        <v>82</v>
      </c>
      <c r="AV284" s="14" t="s">
        <v>82</v>
      </c>
      <c r="AW284" s="14" t="s">
        <v>33</v>
      </c>
      <c r="AX284" s="14" t="s">
        <v>72</v>
      </c>
      <c r="AY284" s="245" t="s">
        <v>188</v>
      </c>
    </row>
    <row r="285" s="15" customFormat="1">
      <c r="A285" s="15"/>
      <c r="B285" s="246"/>
      <c r="C285" s="247"/>
      <c r="D285" s="226" t="s">
        <v>200</v>
      </c>
      <c r="E285" s="248" t="s">
        <v>19</v>
      </c>
      <c r="F285" s="249" t="s">
        <v>206</v>
      </c>
      <c r="G285" s="247"/>
      <c r="H285" s="250">
        <v>2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200</v>
      </c>
      <c r="AU285" s="256" t="s">
        <v>82</v>
      </c>
      <c r="AV285" s="15" t="s">
        <v>196</v>
      </c>
      <c r="AW285" s="15" t="s">
        <v>33</v>
      </c>
      <c r="AX285" s="15" t="s">
        <v>80</v>
      </c>
      <c r="AY285" s="256" t="s">
        <v>188</v>
      </c>
    </row>
    <row r="286" s="2" customFormat="1" ht="16.5" customHeight="1">
      <c r="A286" s="40"/>
      <c r="B286" s="41"/>
      <c r="C286" s="257" t="s">
        <v>424</v>
      </c>
      <c r="D286" s="257" t="s">
        <v>300</v>
      </c>
      <c r="E286" s="258" t="s">
        <v>1609</v>
      </c>
      <c r="F286" s="259" t="s">
        <v>1610</v>
      </c>
      <c r="G286" s="260" t="s">
        <v>296</v>
      </c>
      <c r="H286" s="261">
        <v>2</v>
      </c>
      <c r="I286" s="262"/>
      <c r="J286" s="263">
        <f>ROUND(I286*H286,2)</f>
        <v>0</v>
      </c>
      <c r="K286" s="259" t="s">
        <v>19</v>
      </c>
      <c r="L286" s="264"/>
      <c r="M286" s="265" t="s">
        <v>19</v>
      </c>
      <c r="N286" s="266" t="s">
        <v>43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250</v>
      </c>
      <c r="AT286" s="217" t="s">
        <v>300</v>
      </c>
      <c r="AU286" s="217" t="s">
        <v>82</v>
      </c>
      <c r="AY286" s="19" t="s">
        <v>188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80</v>
      </c>
      <c r="BK286" s="218">
        <f>ROUND(I286*H286,2)</f>
        <v>0</v>
      </c>
      <c r="BL286" s="19" t="s">
        <v>196</v>
      </c>
      <c r="BM286" s="217" t="s">
        <v>1851</v>
      </c>
    </row>
    <row r="287" s="2" customFormat="1">
      <c r="A287" s="40"/>
      <c r="B287" s="41"/>
      <c r="C287" s="42"/>
      <c r="D287" s="226" t="s">
        <v>571</v>
      </c>
      <c r="E287" s="42"/>
      <c r="F287" s="273" t="s">
        <v>1498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571</v>
      </c>
      <c r="AU287" s="19" t="s">
        <v>82</v>
      </c>
    </row>
    <row r="288" s="13" customFormat="1">
      <c r="A288" s="13"/>
      <c r="B288" s="224"/>
      <c r="C288" s="225"/>
      <c r="D288" s="226" t="s">
        <v>200</v>
      </c>
      <c r="E288" s="227" t="s">
        <v>19</v>
      </c>
      <c r="F288" s="228" t="s">
        <v>1461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200</v>
      </c>
      <c r="AU288" s="234" t="s">
        <v>82</v>
      </c>
      <c r="AV288" s="13" t="s">
        <v>80</v>
      </c>
      <c r="AW288" s="13" t="s">
        <v>33</v>
      </c>
      <c r="AX288" s="13" t="s">
        <v>72</v>
      </c>
      <c r="AY288" s="234" t="s">
        <v>188</v>
      </c>
    </row>
    <row r="289" s="14" customFormat="1">
      <c r="A289" s="14"/>
      <c r="B289" s="235"/>
      <c r="C289" s="236"/>
      <c r="D289" s="226" t="s">
        <v>200</v>
      </c>
      <c r="E289" s="237" t="s">
        <v>19</v>
      </c>
      <c r="F289" s="238" t="s">
        <v>82</v>
      </c>
      <c r="G289" s="236"/>
      <c r="H289" s="239">
        <v>2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200</v>
      </c>
      <c r="AU289" s="245" t="s">
        <v>82</v>
      </c>
      <c r="AV289" s="14" t="s">
        <v>82</v>
      </c>
      <c r="AW289" s="14" t="s">
        <v>33</v>
      </c>
      <c r="AX289" s="14" t="s">
        <v>72</v>
      </c>
      <c r="AY289" s="245" t="s">
        <v>188</v>
      </c>
    </row>
    <row r="290" s="15" customFormat="1">
      <c r="A290" s="15"/>
      <c r="B290" s="246"/>
      <c r="C290" s="247"/>
      <c r="D290" s="226" t="s">
        <v>200</v>
      </c>
      <c r="E290" s="248" t="s">
        <v>19</v>
      </c>
      <c r="F290" s="249" t="s">
        <v>206</v>
      </c>
      <c r="G290" s="247"/>
      <c r="H290" s="250">
        <v>2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200</v>
      </c>
      <c r="AU290" s="256" t="s">
        <v>82</v>
      </c>
      <c r="AV290" s="15" t="s">
        <v>196</v>
      </c>
      <c r="AW290" s="15" t="s">
        <v>33</v>
      </c>
      <c r="AX290" s="15" t="s">
        <v>80</v>
      </c>
      <c r="AY290" s="256" t="s">
        <v>188</v>
      </c>
    </row>
    <row r="291" s="2" customFormat="1" ht="16.5" customHeight="1">
      <c r="A291" s="40"/>
      <c r="B291" s="41"/>
      <c r="C291" s="257" t="s">
        <v>429</v>
      </c>
      <c r="D291" s="257" t="s">
        <v>300</v>
      </c>
      <c r="E291" s="258" t="s">
        <v>1612</v>
      </c>
      <c r="F291" s="259" t="s">
        <v>1613</v>
      </c>
      <c r="G291" s="260" t="s">
        <v>296</v>
      </c>
      <c r="H291" s="261">
        <v>2</v>
      </c>
      <c r="I291" s="262"/>
      <c r="J291" s="263">
        <f>ROUND(I291*H291,2)</f>
        <v>0</v>
      </c>
      <c r="K291" s="259" t="s">
        <v>19</v>
      </c>
      <c r="L291" s="264"/>
      <c r="M291" s="265" t="s">
        <v>19</v>
      </c>
      <c r="N291" s="266" t="s">
        <v>43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250</v>
      </c>
      <c r="AT291" s="217" t="s">
        <v>300</v>
      </c>
      <c r="AU291" s="217" t="s">
        <v>82</v>
      </c>
      <c r="AY291" s="19" t="s">
        <v>188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196</v>
      </c>
      <c r="BM291" s="217" t="s">
        <v>1852</v>
      </c>
    </row>
    <row r="292" s="2" customFormat="1">
      <c r="A292" s="40"/>
      <c r="B292" s="41"/>
      <c r="C292" s="42"/>
      <c r="D292" s="226" t="s">
        <v>571</v>
      </c>
      <c r="E292" s="42"/>
      <c r="F292" s="273" t="s">
        <v>1498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571</v>
      </c>
      <c r="AU292" s="19" t="s">
        <v>82</v>
      </c>
    </row>
    <row r="293" s="13" customFormat="1">
      <c r="A293" s="13"/>
      <c r="B293" s="224"/>
      <c r="C293" s="225"/>
      <c r="D293" s="226" t="s">
        <v>200</v>
      </c>
      <c r="E293" s="227" t="s">
        <v>19</v>
      </c>
      <c r="F293" s="228" t="s">
        <v>1461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200</v>
      </c>
      <c r="AU293" s="234" t="s">
        <v>82</v>
      </c>
      <c r="AV293" s="13" t="s">
        <v>80</v>
      </c>
      <c r="AW293" s="13" t="s">
        <v>33</v>
      </c>
      <c r="AX293" s="13" t="s">
        <v>72</v>
      </c>
      <c r="AY293" s="234" t="s">
        <v>188</v>
      </c>
    </row>
    <row r="294" s="14" customFormat="1">
      <c r="A294" s="14"/>
      <c r="B294" s="235"/>
      <c r="C294" s="236"/>
      <c r="D294" s="226" t="s">
        <v>200</v>
      </c>
      <c r="E294" s="237" t="s">
        <v>19</v>
      </c>
      <c r="F294" s="238" t="s">
        <v>82</v>
      </c>
      <c r="G294" s="236"/>
      <c r="H294" s="239">
        <v>2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200</v>
      </c>
      <c r="AU294" s="245" t="s">
        <v>82</v>
      </c>
      <c r="AV294" s="14" t="s">
        <v>82</v>
      </c>
      <c r="AW294" s="14" t="s">
        <v>33</v>
      </c>
      <c r="AX294" s="14" t="s">
        <v>72</v>
      </c>
      <c r="AY294" s="245" t="s">
        <v>188</v>
      </c>
    </row>
    <row r="295" s="15" customFormat="1">
      <c r="A295" s="15"/>
      <c r="B295" s="246"/>
      <c r="C295" s="247"/>
      <c r="D295" s="226" t="s">
        <v>200</v>
      </c>
      <c r="E295" s="248" t="s">
        <v>19</v>
      </c>
      <c r="F295" s="249" t="s">
        <v>206</v>
      </c>
      <c r="G295" s="247"/>
      <c r="H295" s="250">
        <v>2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6" t="s">
        <v>200</v>
      </c>
      <c r="AU295" s="256" t="s">
        <v>82</v>
      </c>
      <c r="AV295" s="15" t="s">
        <v>196</v>
      </c>
      <c r="AW295" s="15" t="s">
        <v>33</v>
      </c>
      <c r="AX295" s="15" t="s">
        <v>80</v>
      </c>
      <c r="AY295" s="256" t="s">
        <v>188</v>
      </c>
    </row>
    <row r="296" s="2" customFormat="1" ht="16.5" customHeight="1">
      <c r="A296" s="40"/>
      <c r="B296" s="41"/>
      <c r="C296" s="257" t="s">
        <v>436</v>
      </c>
      <c r="D296" s="257" t="s">
        <v>300</v>
      </c>
      <c r="E296" s="258" t="s">
        <v>1615</v>
      </c>
      <c r="F296" s="259" t="s">
        <v>1616</v>
      </c>
      <c r="G296" s="260" t="s">
        <v>296</v>
      </c>
      <c r="H296" s="261">
        <v>2</v>
      </c>
      <c r="I296" s="262"/>
      <c r="J296" s="263">
        <f>ROUND(I296*H296,2)</f>
        <v>0</v>
      </c>
      <c r="K296" s="259" t="s">
        <v>19</v>
      </c>
      <c r="L296" s="264"/>
      <c r="M296" s="265" t="s">
        <v>19</v>
      </c>
      <c r="N296" s="266" t="s">
        <v>43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250</v>
      </c>
      <c r="AT296" s="217" t="s">
        <v>300</v>
      </c>
      <c r="AU296" s="217" t="s">
        <v>82</v>
      </c>
      <c r="AY296" s="19" t="s">
        <v>188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196</v>
      </c>
      <c r="BM296" s="217" t="s">
        <v>1853</v>
      </c>
    </row>
    <row r="297" s="2" customFormat="1">
      <c r="A297" s="40"/>
      <c r="B297" s="41"/>
      <c r="C297" s="42"/>
      <c r="D297" s="226" t="s">
        <v>571</v>
      </c>
      <c r="E297" s="42"/>
      <c r="F297" s="273" t="s">
        <v>1498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571</v>
      </c>
      <c r="AU297" s="19" t="s">
        <v>82</v>
      </c>
    </row>
    <row r="298" s="13" customFormat="1">
      <c r="A298" s="13"/>
      <c r="B298" s="224"/>
      <c r="C298" s="225"/>
      <c r="D298" s="226" t="s">
        <v>200</v>
      </c>
      <c r="E298" s="227" t="s">
        <v>19</v>
      </c>
      <c r="F298" s="228" t="s">
        <v>1461</v>
      </c>
      <c r="G298" s="225"/>
      <c r="H298" s="227" t="s">
        <v>19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200</v>
      </c>
      <c r="AU298" s="234" t="s">
        <v>82</v>
      </c>
      <c r="AV298" s="13" t="s">
        <v>80</v>
      </c>
      <c r="AW298" s="13" t="s">
        <v>33</v>
      </c>
      <c r="AX298" s="13" t="s">
        <v>72</v>
      </c>
      <c r="AY298" s="234" t="s">
        <v>188</v>
      </c>
    </row>
    <row r="299" s="14" customFormat="1">
      <c r="A299" s="14"/>
      <c r="B299" s="235"/>
      <c r="C299" s="236"/>
      <c r="D299" s="226" t="s">
        <v>200</v>
      </c>
      <c r="E299" s="237" t="s">
        <v>19</v>
      </c>
      <c r="F299" s="238" t="s">
        <v>82</v>
      </c>
      <c r="G299" s="236"/>
      <c r="H299" s="239">
        <v>2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200</v>
      </c>
      <c r="AU299" s="245" t="s">
        <v>82</v>
      </c>
      <c r="AV299" s="14" t="s">
        <v>82</v>
      </c>
      <c r="AW299" s="14" t="s">
        <v>33</v>
      </c>
      <c r="AX299" s="14" t="s">
        <v>72</v>
      </c>
      <c r="AY299" s="245" t="s">
        <v>188</v>
      </c>
    </row>
    <row r="300" s="15" customFormat="1">
      <c r="A300" s="15"/>
      <c r="B300" s="246"/>
      <c r="C300" s="247"/>
      <c r="D300" s="226" t="s">
        <v>200</v>
      </c>
      <c r="E300" s="248" t="s">
        <v>19</v>
      </c>
      <c r="F300" s="249" t="s">
        <v>206</v>
      </c>
      <c r="G300" s="247"/>
      <c r="H300" s="250">
        <v>2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6" t="s">
        <v>200</v>
      </c>
      <c r="AU300" s="256" t="s">
        <v>82</v>
      </c>
      <c r="AV300" s="15" t="s">
        <v>196</v>
      </c>
      <c r="AW300" s="15" t="s">
        <v>33</v>
      </c>
      <c r="AX300" s="15" t="s">
        <v>80</v>
      </c>
      <c r="AY300" s="256" t="s">
        <v>188</v>
      </c>
    </row>
    <row r="301" s="2" customFormat="1" ht="16.5" customHeight="1">
      <c r="A301" s="40"/>
      <c r="B301" s="41"/>
      <c r="C301" s="206" t="s">
        <v>443</v>
      </c>
      <c r="D301" s="206" t="s">
        <v>191</v>
      </c>
      <c r="E301" s="207" t="s">
        <v>1618</v>
      </c>
      <c r="F301" s="208" t="s">
        <v>1619</v>
      </c>
      <c r="G301" s="209" t="s">
        <v>296</v>
      </c>
      <c r="H301" s="210">
        <v>3</v>
      </c>
      <c r="I301" s="211"/>
      <c r="J301" s="212">
        <f>ROUND(I301*H301,2)</f>
        <v>0</v>
      </c>
      <c r="K301" s="208" t="s">
        <v>195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196</v>
      </c>
      <c r="AT301" s="217" t="s">
        <v>191</v>
      </c>
      <c r="AU301" s="217" t="s">
        <v>82</v>
      </c>
      <c r="AY301" s="19" t="s">
        <v>188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196</v>
      </c>
      <c r="BM301" s="217" t="s">
        <v>1854</v>
      </c>
    </row>
    <row r="302" s="2" customFormat="1">
      <c r="A302" s="40"/>
      <c r="B302" s="41"/>
      <c r="C302" s="42"/>
      <c r="D302" s="219" t="s">
        <v>198</v>
      </c>
      <c r="E302" s="42"/>
      <c r="F302" s="220" t="s">
        <v>1621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198</v>
      </c>
      <c r="AU302" s="19" t="s">
        <v>82</v>
      </c>
    </row>
    <row r="303" s="13" customFormat="1">
      <c r="A303" s="13"/>
      <c r="B303" s="224"/>
      <c r="C303" s="225"/>
      <c r="D303" s="226" t="s">
        <v>200</v>
      </c>
      <c r="E303" s="227" t="s">
        <v>19</v>
      </c>
      <c r="F303" s="228" t="s">
        <v>1461</v>
      </c>
      <c r="G303" s="225"/>
      <c r="H303" s="227" t="s">
        <v>19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200</v>
      </c>
      <c r="AU303" s="234" t="s">
        <v>82</v>
      </c>
      <c r="AV303" s="13" t="s">
        <v>80</v>
      </c>
      <c r="AW303" s="13" t="s">
        <v>33</v>
      </c>
      <c r="AX303" s="13" t="s">
        <v>72</v>
      </c>
      <c r="AY303" s="234" t="s">
        <v>188</v>
      </c>
    </row>
    <row r="304" s="14" customFormat="1">
      <c r="A304" s="14"/>
      <c r="B304" s="235"/>
      <c r="C304" s="236"/>
      <c r="D304" s="226" t="s">
        <v>200</v>
      </c>
      <c r="E304" s="237" t="s">
        <v>19</v>
      </c>
      <c r="F304" s="238" t="s">
        <v>216</v>
      </c>
      <c r="G304" s="236"/>
      <c r="H304" s="239">
        <v>3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200</v>
      </c>
      <c r="AU304" s="245" t="s">
        <v>82</v>
      </c>
      <c r="AV304" s="14" t="s">
        <v>82</v>
      </c>
      <c r="AW304" s="14" t="s">
        <v>33</v>
      </c>
      <c r="AX304" s="14" t="s">
        <v>72</v>
      </c>
      <c r="AY304" s="245" t="s">
        <v>188</v>
      </c>
    </row>
    <row r="305" s="15" customFormat="1">
      <c r="A305" s="15"/>
      <c r="B305" s="246"/>
      <c r="C305" s="247"/>
      <c r="D305" s="226" t="s">
        <v>200</v>
      </c>
      <c r="E305" s="248" t="s">
        <v>19</v>
      </c>
      <c r="F305" s="249" t="s">
        <v>206</v>
      </c>
      <c r="G305" s="247"/>
      <c r="H305" s="250">
        <v>3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200</v>
      </c>
      <c r="AU305" s="256" t="s">
        <v>82</v>
      </c>
      <c r="AV305" s="15" t="s">
        <v>196</v>
      </c>
      <c r="AW305" s="15" t="s">
        <v>33</v>
      </c>
      <c r="AX305" s="15" t="s">
        <v>80</v>
      </c>
      <c r="AY305" s="256" t="s">
        <v>188</v>
      </c>
    </row>
    <row r="306" s="2" customFormat="1" ht="16.5" customHeight="1">
      <c r="A306" s="40"/>
      <c r="B306" s="41"/>
      <c r="C306" s="257" t="s">
        <v>448</v>
      </c>
      <c r="D306" s="257" t="s">
        <v>300</v>
      </c>
      <c r="E306" s="258" t="s">
        <v>1622</v>
      </c>
      <c r="F306" s="259" t="s">
        <v>1623</v>
      </c>
      <c r="G306" s="260" t="s">
        <v>296</v>
      </c>
      <c r="H306" s="261">
        <v>3</v>
      </c>
      <c r="I306" s="262"/>
      <c r="J306" s="263">
        <f>ROUND(I306*H306,2)</f>
        <v>0</v>
      </c>
      <c r="K306" s="259" t="s">
        <v>19</v>
      </c>
      <c r="L306" s="264"/>
      <c r="M306" s="265" t="s">
        <v>19</v>
      </c>
      <c r="N306" s="266" t="s">
        <v>43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250</v>
      </c>
      <c r="AT306" s="217" t="s">
        <v>300</v>
      </c>
      <c r="AU306" s="217" t="s">
        <v>82</v>
      </c>
      <c r="AY306" s="19" t="s">
        <v>188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196</v>
      </c>
      <c r="BM306" s="217" t="s">
        <v>1855</v>
      </c>
    </row>
    <row r="307" s="2" customFormat="1">
      <c r="A307" s="40"/>
      <c r="B307" s="41"/>
      <c r="C307" s="42"/>
      <c r="D307" s="226" t="s">
        <v>571</v>
      </c>
      <c r="E307" s="42"/>
      <c r="F307" s="273" t="s">
        <v>1498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571</v>
      </c>
      <c r="AU307" s="19" t="s">
        <v>82</v>
      </c>
    </row>
    <row r="308" s="13" customFormat="1">
      <c r="A308" s="13"/>
      <c r="B308" s="224"/>
      <c r="C308" s="225"/>
      <c r="D308" s="226" t="s">
        <v>200</v>
      </c>
      <c r="E308" s="227" t="s">
        <v>19</v>
      </c>
      <c r="F308" s="228" t="s">
        <v>1461</v>
      </c>
      <c r="G308" s="225"/>
      <c r="H308" s="227" t="s">
        <v>19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200</v>
      </c>
      <c r="AU308" s="234" t="s">
        <v>82</v>
      </c>
      <c r="AV308" s="13" t="s">
        <v>80</v>
      </c>
      <c r="AW308" s="13" t="s">
        <v>33</v>
      </c>
      <c r="AX308" s="13" t="s">
        <v>72</v>
      </c>
      <c r="AY308" s="234" t="s">
        <v>188</v>
      </c>
    </row>
    <row r="309" s="14" customFormat="1">
      <c r="A309" s="14"/>
      <c r="B309" s="235"/>
      <c r="C309" s="236"/>
      <c r="D309" s="226" t="s">
        <v>200</v>
      </c>
      <c r="E309" s="237" t="s">
        <v>19</v>
      </c>
      <c r="F309" s="238" t="s">
        <v>216</v>
      </c>
      <c r="G309" s="236"/>
      <c r="H309" s="239">
        <v>3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200</v>
      </c>
      <c r="AU309" s="245" t="s">
        <v>82</v>
      </c>
      <c r="AV309" s="14" t="s">
        <v>82</v>
      </c>
      <c r="AW309" s="14" t="s">
        <v>33</v>
      </c>
      <c r="AX309" s="14" t="s">
        <v>72</v>
      </c>
      <c r="AY309" s="245" t="s">
        <v>188</v>
      </c>
    </row>
    <row r="310" s="15" customFormat="1">
      <c r="A310" s="15"/>
      <c r="B310" s="246"/>
      <c r="C310" s="247"/>
      <c r="D310" s="226" t="s">
        <v>200</v>
      </c>
      <c r="E310" s="248" t="s">
        <v>19</v>
      </c>
      <c r="F310" s="249" t="s">
        <v>206</v>
      </c>
      <c r="G310" s="247"/>
      <c r="H310" s="250">
        <v>3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200</v>
      </c>
      <c r="AU310" s="256" t="s">
        <v>82</v>
      </c>
      <c r="AV310" s="15" t="s">
        <v>196</v>
      </c>
      <c r="AW310" s="15" t="s">
        <v>33</v>
      </c>
      <c r="AX310" s="15" t="s">
        <v>80</v>
      </c>
      <c r="AY310" s="256" t="s">
        <v>188</v>
      </c>
    </row>
    <row r="311" s="2" customFormat="1" ht="24.15" customHeight="1">
      <c r="A311" s="40"/>
      <c r="B311" s="41"/>
      <c r="C311" s="257" t="s">
        <v>453</v>
      </c>
      <c r="D311" s="257" t="s">
        <v>300</v>
      </c>
      <c r="E311" s="258" t="s">
        <v>1625</v>
      </c>
      <c r="F311" s="259" t="s">
        <v>1626</v>
      </c>
      <c r="G311" s="260" t="s">
        <v>1567</v>
      </c>
      <c r="H311" s="261">
        <v>1</v>
      </c>
      <c r="I311" s="262"/>
      <c r="J311" s="263">
        <f>ROUND(I311*H311,2)</f>
        <v>0</v>
      </c>
      <c r="K311" s="259" t="s">
        <v>19</v>
      </c>
      <c r="L311" s="264"/>
      <c r="M311" s="265" t="s">
        <v>19</v>
      </c>
      <c r="N311" s="266" t="s">
        <v>43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250</v>
      </c>
      <c r="AT311" s="217" t="s">
        <v>300</v>
      </c>
      <c r="AU311" s="217" t="s">
        <v>82</v>
      </c>
      <c r="AY311" s="19" t="s">
        <v>188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80</v>
      </c>
      <c r="BK311" s="218">
        <f>ROUND(I311*H311,2)</f>
        <v>0</v>
      </c>
      <c r="BL311" s="19" t="s">
        <v>196</v>
      </c>
      <c r="BM311" s="217" t="s">
        <v>1856</v>
      </c>
    </row>
    <row r="312" s="2" customFormat="1">
      <c r="A312" s="40"/>
      <c r="B312" s="41"/>
      <c r="C312" s="42"/>
      <c r="D312" s="226" t="s">
        <v>571</v>
      </c>
      <c r="E312" s="42"/>
      <c r="F312" s="273" t="s">
        <v>1628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571</v>
      </c>
      <c r="AU312" s="19" t="s">
        <v>82</v>
      </c>
    </row>
    <row r="313" s="13" customFormat="1">
      <c r="A313" s="13"/>
      <c r="B313" s="224"/>
      <c r="C313" s="225"/>
      <c r="D313" s="226" t="s">
        <v>200</v>
      </c>
      <c r="E313" s="227" t="s">
        <v>19</v>
      </c>
      <c r="F313" s="228" t="s">
        <v>1461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200</v>
      </c>
      <c r="AU313" s="234" t="s">
        <v>82</v>
      </c>
      <c r="AV313" s="13" t="s">
        <v>80</v>
      </c>
      <c r="AW313" s="13" t="s">
        <v>33</v>
      </c>
      <c r="AX313" s="13" t="s">
        <v>72</v>
      </c>
      <c r="AY313" s="234" t="s">
        <v>188</v>
      </c>
    </row>
    <row r="314" s="14" customFormat="1">
      <c r="A314" s="14"/>
      <c r="B314" s="235"/>
      <c r="C314" s="236"/>
      <c r="D314" s="226" t="s">
        <v>200</v>
      </c>
      <c r="E314" s="237" t="s">
        <v>19</v>
      </c>
      <c r="F314" s="238" t="s">
        <v>80</v>
      </c>
      <c r="G314" s="236"/>
      <c r="H314" s="239">
        <v>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200</v>
      </c>
      <c r="AU314" s="245" t="s">
        <v>82</v>
      </c>
      <c r="AV314" s="14" t="s">
        <v>82</v>
      </c>
      <c r="AW314" s="14" t="s">
        <v>33</v>
      </c>
      <c r="AX314" s="14" t="s">
        <v>72</v>
      </c>
      <c r="AY314" s="245" t="s">
        <v>188</v>
      </c>
    </row>
    <row r="315" s="15" customFormat="1">
      <c r="A315" s="15"/>
      <c r="B315" s="246"/>
      <c r="C315" s="247"/>
      <c r="D315" s="226" t="s">
        <v>200</v>
      </c>
      <c r="E315" s="248" t="s">
        <v>19</v>
      </c>
      <c r="F315" s="249" t="s">
        <v>206</v>
      </c>
      <c r="G315" s="247"/>
      <c r="H315" s="250">
        <v>1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200</v>
      </c>
      <c r="AU315" s="256" t="s">
        <v>82</v>
      </c>
      <c r="AV315" s="15" t="s">
        <v>196</v>
      </c>
      <c r="AW315" s="15" t="s">
        <v>33</v>
      </c>
      <c r="AX315" s="15" t="s">
        <v>80</v>
      </c>
      <c r="AY315" s="256" t="s">
        <v>188</v>
      </c>
    </row>
    <row r="316" s="12" customFormat="1" ht="22.8" customHeight="1">
      <c r="A316" s="12"/>
      <c r="B316" s="190"/>
      <c r="C316" s="191"/>
      <c r="D316" s="192" t="s">
        <v>71</v>
      </c>
      <c r="E316" s="204" t="s">
        <v>1629</v>
      </c>
      <c r="F316" s="204" t="s">
        <v>1630</v>
      </c>
      <c r="G316" s="191"/>
      <c r="H316" s="191"/>
      <c r="I316" s="194"/>
      <c r="J316" s="205">
        <f>BK316</f>
        <v>0</v>
      </c>
      <c r="K316" s="191"/>
      <c r="L316" s="196"/>
      <c r="M316" s="197"/>
      <c r="N316" s="198"/>
      <c r="O316" s="198"/>
      <c r="P316" s="199">
        <f>P317</f>
        <v>0</v>
      </c>
      <c r="Q316" s="198"/>
      <c r="R316" s="199">
        <f>R317</f>
        <v>0</v>
      </c>
      <c r="S316" s="198"/>
      <c r="T316" s="200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1" t="s">
        <v>231</v>
      </c>
      <c r="AT316" s="202" t="s">
        <v>71</v>
      </c>
      <c r="AU316" s="202" t="s">
        <v>80</v>
      </c>
      <c r="AY316" s="201" t="s">
        <v>188</v>
      </c>
      <c r="BK316" s="203">
        <f>BK317</f>
        <v>0</v>
      </c>
    </row>
    <row r="317" s="12" customFormat="1" ht="20.88" customHeight="1">
      <c r="A317" s="12"/>
      <c r="B317" s="190"/>
      <c r="C317" s="191"/>
      <c r="D317" s="192" t="s">
        <v>71</v>
      </c>
      <c r="E317" s="204" t="s">
        <v>542</v>
      </c>
      <c r="F317" s="204" t="s">
        <v>543</v>
      </c>
      <c r="G317" s="191"/>
      <c r="H317" s="191"/>
      <c r="I317" s="194"/>
      <c r="J317" s="205">
        <f>BK317</f>
        <v>0</v>
      </c>
      <c r="K317" s="191"/>
      <c r="L317" s="196"/>
      <c r="M317" s="197"/>
      <c r="N317" s="198"/>
      <c r="O317" s="198"/>
      <c r="P317" s="199">
        <f>SUM(P318:P321)</f>
        <v>0</v>
      </c>
      <c r="Q317" s="198"/>
      <c r="R317" s="199">
        <f>SUM(R318:R321)</f>
        <v>0</v>
      </c>
      <c r="S317" s="198"/>
      <c r="T317" s="200">
        <f>SUM(T318:T321)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1" t="s">
        <v>231</v>
      </c>
      <c r="AT317" s="202" t="s">
        <v>71</v>
      </c>
      <c r="AU317" s="202" t="s">
        <v>82</v>
      </c>
      <c r="AY317" s="201" t="s">
        <v>188</v>
      </c>
      <c r="BK317" s="203">
        <f>SUM(BK318:BK321)</f>
        <v>0</v>
      </c>
    </row>
    <row r="318" s="2" customFormat="1" ht="24.15" customHeight="1">
      <c r="A318" s="40"/>
      <c r="B318" s="41"/>
      <c r="C318" s="206" t="s">
        <v>461</v>
      </c>
      <c r="D318" s="206" t="s">
        <v>191</v>
      </c>
      <c r="E318" s="207" t="s">
        <v>1631</v>
      </c>
      <c r="F318" s="208" t="s">
        <v>1632</v>
      </c>
      <c r="G318" s="209" t="s">
        <v>296</v>
      </c>
      <c r="H318" s="210">
        <v>1</v>
      </c>
      <c r="I318" s="211"/>
      <c r="J318" s="212">
        <f>ROUND(I318*H318,2)</f>
        <v>0</v>
      </c>
      <c r="K318" s="208" t="s">
        <v>195</v>
      </c>
      <c r="L318" s="46"/>
      <c r="M318" s="213" t="s">
        <v>19</v>
      </c>
      <c r="N318" s="214" t="s">
        <v>43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196</v>
      </c>
      <c r="AT318" s="217" t="s">
        <v>191</v>
      </c>
      <c r="AU318" s="217" t="s">
        <v>216</v>
      </c>
      <c r="AY318" s="19" t="s">
        <v>188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80</v>
      </c>
      <c r="BK318" s="218">
        <f>ROUND(I318*H318,2)</f>
        <v>0</v>
      </c>
      <c r="BL318" s="19" t="s">
        <v>196</v>
      </c>
      <c r="BM318" s="217" t="s">
        <v>1857</v>
      </c>
    </row>
    <row r="319" s="2" customFormat="1">
      <c r="A319" s="40"/>
      <c r="B319" s="41"/>
      <c r="C319" s="42"/>
      <c r="D319" s="219" t="s">
        <v>198</v>
      </c>
      <c r="E319" s="42"/>
      <c r="F319" s="220" t="s">
        <v>1634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198</v>
      </c>
      <c r="AU319" s="19" t="s">
        <v>216</v>
      </c>
    </row>
    <row r="320" s="2" customFormat="1" ht="16.5" customHeight="1">
      <c r="A320" s="40"/>
      <c r="B320" s="41"/>
      <c r="C320" s="206" t="s">
        <v>467</v>
      </c>
      <c r="D320" s="206" t="s">
        <v>191</v>
      </c>
      <c r="E320" s="207" t="s">
        <v>1635</v>
      </c>
      <c r="F320" s="208" t="s">
        <v>1636</v>
      </c>
      <c r="G320" s="209" t="s">
        <v>1567</v>
      </c>
      <c r="H320" s="210">
        <v>1</v>
      </c>
      <c r="I320" s="211"/>
      <c r="J320" s="212">
        <f>ROUND(I320*H320,2)</f>
        <v>0</v>
      </c>
      <c r="K320" s="208" t="s">
        <v>19</v>
      </c>
      <c r="L320" s="46"/>
      <c r="M320" s="213" t="s">
        <v>19</v>
      </c>
      <c r="N320" s="214" t="s">
        <v>43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196</v>
      </c>
      <c r="AT320" s="217" t="s">
        <v>191</v>
      </c>
      <c r="AU320" s="217" t="s">
        <v>216</v>
      </c>
      <c r="AY320" s="19" t="s">
        <v>188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80</v>
      </c>
      <c r="BK320" s="218">
        <f>ROUND(I320*H320,2)</f>
        <v>0</v>
      </c>
      <c r="BL320" s="19" t="s">
        <v>196</v>
      </c>
      <c r="BM320" s="217" t="s">
        <v>1858</v>
      </c>
    </row>
    <row r="321" s="2" customFormat="1" ht="16.5" customHeight="1">
      <c r="A321" s="40"/>
      <c r="B321" s="41"/>
      <c r="C321" s="206" t="s">
        <v>471</v>
      </c>
      <c r="D321" s="206" t="s">
        <v>191</v>
      </c>
      <c r="E321" s="207" t="s">
        <v>1638</v>
      </c>
      <c r="F321" s="208" t="s">
        <v>1639</v>
      </c>
      <c r="G321" s="209" t="s">
        <v>307</v>
      </c>
      <c r="H321" s="267"/>
      <c r="I321" s="211"/>
      <c r="J321" s="212">
        <f>ROUND(I321*H321,2)</f>
        <v>0</v>
      </c>
      <c r="K321" s="208" t="s">
        <v>19</v>
      </c>
      <c r="L321" s="46"/>
      <c r="M321" s="213" t="s">
        <v>19</v>
      </c>
      <c r="N321" s="214" t="s">
        <v>43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196</v>
      </c>
      <c r="AT321" s="217" t="s">
        <v>191</v>
      </c>
      <c r="AU321" s="217" t="s">
        <v>216</v>
      </c>
      <c r="AY321" s="19" t="s">
        <v>188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80</v>
      </c>
      <c r="BK321" s="218">
        <f>ROUND(I321*H321,2)</f>
        <v>0</v>
      </c>
      <c r="BL321" s="19" t="s">
        <v>196</v>
      </c>
      <c r="BM321" s="217" t="s">
        <v>1859</v>
      </c>
    </row>
    <row r="322" s="12" customFormat="1" ht="25.92" customHeight="1">
      <c r="A322" s="12"/>
      <c r="B322" s="190"/>
      <c r="C322" s="191"/>
      <c r="D322" s="192" t="s">
        <v>71</v>
      </c>
      <c r="E322" s="193" t="s">
        <v>186</v>
      </c>
      <c r="F322" s="193" t="s">
        <v>187</v>
      </c>
      <c r="G322" s="191"/>
      <c r="H322" s="191"/>
      <c r="I322" s="194"/>
      <c r="J322" s="195">
        <f>BK322</f>
        <v>0</v>
      </c>
      <c r="K322" s="191"/>
      <c r="L322" s="196"/>
      <c r="M322" s="197"/>
      <c r="N322" s="198"/>
      <c r="O322" s="198"/>
      <c r="P322" s="199">
        <f>P323+P330</f>
        <v>0</v>
      </c>
      <c r="Q322" s="198"/>
      <c r="R322" s="199">
        <f>R323+R330</f>
        <v>8.6000000000000003E-05</v>
      </c>
      <c r="S322" s="198"/>
      <c r="T322" s="200">
        <f>T323+T330</f>
        <v>0.0035999999999999999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80</v>
      </c>
      <c r="AT322" s="202" t="s">
        <v>71</v>
      </c>
      <c r="AU322" s="202" t="s">
        <v>72</v>
      </c>
      <c r="AY322" s="201" t="s">
        <v>188</v>
      </c>
      <c r="BK322" s="203">
        <f>BK323+BK330</f>
        <v>0</v>
      </c>
    </row>
    <row r="323" s="12" customFormat="1" ht="22.8" customHeight="1">
      <c r="A323" s="12"/>
      <c r="B323" s="190"/>
      <c r="C323" s="191"/>
      <c r="D323" s="192" t="s">
        <v>71</v>
      </c>
      <c r="E323" s="204" t="s">
        <v>229</v>
      </c>
      <c r="F323" s="204" t="s">
        <v>230</v>
      </c>
      <c r="G323" s="191"/>
      <c r="H323" s="191"/>
      <c r="I323" s="194"/>
      <c r="J323" s="205">
        <f>BK323</f>
        <v>0</v>
      </c>
      <c r="K323" s="191"/>
      <c r="L323" s="196"/>
      <c r="M323" s="197"/>
      <c r="N323" s="198"/>
      <c r="O323" s="198"/>
      <c r="P323" s="199">
        <f>SUM(P324:P329)</f>
        <v>0</v>
      </c>
      <c r="Q323" s="198"/>
      <c r="R323" s="199">
        <f>SUM(R324:R329)</f>
        <v>8.6000000000000003E-05</v>
      </c>
      <c r="S323" s="198"/>
      <c r="T323" s="200">
        <f>SUM(T324:T329)</f>
        <v>0.0035999999999999999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1" t="s">
        <v>80</v>
      </c>
      <c r="AT323" s="202" t="s">
        <v>71</v>
      </c>
      <c r="AU323" s="202" t="s">
        <v>80</v>
      </c>
      <c r="AY323" s="201" t="s">
        <v>188</v>
      </c>
      <c r="BK323" s="203">
        <f>SUM(BK324:BK329)</f>
        <v>0</v>
      </c>
    </row>
    <row r="324" s="2" customFormat="1" ht="16.5" customHeight="1">
      <c r="A324" s="40"/>
      <c r="B324" s="41"/>
      <c r="C324" s="206" t="s">
        <v>475</v>
      </c>
      <c r="D324" s="206" t="s">
        <v>191</v>
      </c>
      <c r="E324" s="207" t="s">
        <v>1641</v>
      </c>
      <c r="F324" s="208" t="s">
        <v>1642</v>
      </c>
      <c r="G324" s="209" t="s">
        <v>357</v>
      </c>
      <c r="H324" s="210">
        <v>2.2000000000000002</v>
      </c>
      <c r="I324" s="211"/>
      <c r="J324" s="212">
        <f>ROUND(I324*H324,2)</f>
        <v>0</v>
      </c>
      <c r="K324" s="208" t="s">
        <v>195</v>
      </c>
      <c r="L324" s="46"/>
      <c r="M324" s="213" t="s">
        <v>19</v>
      </c>
      <c r="N324" s="214" t="s">
        <v>43</v>
      </c>
      <c r="O324" s="86"/>
      <c r="P324" s="215">
        <f>O324*H324</f>
        <v>0</v>
      </c>
      <c r="Q324" s="215">
        <v>2.0000000000000002E-05</v>
      </c>
      <c r="R324" s="215">
        <f>Q324*H324</f>
        <v>4.4000000000000006E-05</v>
      </c>
      <c r="S324" s="215">
        <v>0.001</v>
      </c>
      <c r="T324" s="216">
        <f>S324*H324</f>
        <v>0.0022000000000000001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196</v>
      </c>
      <c r="AT324" s="217" t="s">
        <v>191</v>
      </c>
      <c r="AU324" s="217" t="s">
        <v>82</v>
      </c>
      <c r="AY324" s="19" t="s">
        <v>188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80</v>
      </c>
      <c r="BK324" s="218">
        <f>ROUND(I324*H324,2)</f>
        <v>0</v>
      </c>
      <c r="BL324" s="19" t="s">
        <v>196</v>
      </c>
      <c r="BM324" s="217" t="s">
        <v>1860</v>
      </c>
    </row>
    <row r="325" s="2" customFormat="1">
      <c r="A325" s="40"/>
      <c r="B325" s="41"/>
      <c r="C325" s="42"/>
      <c r="D325" s="219" t="s">
        <v>198</v>
      </c>
      <c r="E325" s="42"/>
      <c r="F325" s="220" t="s">
        <v>1644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198</v>
      </c>
      <c r="AU325" s="19" t="s">
        <v>82</v>
      </c>
    </row>
    <row r="326" s="14" customFormat="1">
      <c r="A326" s="14"/>
      <c r="B326" s="235"/>
      <c r="C326" s="236"/>
      <c r="D326" s="226" t="s">
        <v>200</v>
      </c>
      <c r="E326" s="237" t="s">
        <v>19</v>
      </c>
      <c r="F326" s="238" t="s">
        <v>1784</v>
      </c>
      <c r="G326" s="236"/>
      <c r="H326" s="239">
        <v>2.2000000000000002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200</v>
      </c>
      <c r="AU326" s="245" t="s">
        <v>82</v>
      </c>
      <c r="AV326" s="14" t="s">
        <v>82</v>
      </c>
      <c r="AW326" s="14" t="s">
        <v>33</v>
      </c>
      <c r="AX326" s="14" t="s">
        <v>80</v>
      </c>
      <c r="AY326" s="245" t="s">
        <v>188</v>
      </c>
    </row>
    <row r="327" s="2" customFormat="1" ht="16.5" customHeight="1">
      <c r="A327" s="40"/>
      <c r="B327" s="41"/>
      <c r="C327" s="206" t="s">
        <v>482</v>
      </c>
      <c r="D327" s="206" t="s">
        <v>191</v>
      </c>
      <c r="E327" s="207" t="s">
        <v>1646</v>
      </c>
      <c r="F327" s="208" t="s">
        <v>1647</v>
      </c>
      <c r="G327" s="209" t="s">
        <v>357</v>
      </c>
      <c r="H327" s="210">
        <v>0.69999999999999996</v>
      </c>
      <c r="I327" s="211"/>
      <c r="J327" s="212">
        <f>ROUND(I327*H327,2)</f>
        <v>0</v>
      </c>
      <c r="K327" s="208" t="s">
        <v>195</v>
      </c>
      <c r="L327" s="46"/>
      <c r="M327" s="213" t="s">
        <v>19</v>
      </c>
      <c r="N327" s="214" t="s">
        <v>43</v>
      </c>
      <c r="O327" s="86"/>
      <c r="P327" s="215">
        <f>O327*H327</f>
        <v>0</v>
      </c>
      <c r="Q327" s="215">
        <v>6.0000000000000002E-05</v>
      </c>
      <c r="R327" s="215">
        <f>Q327*H327</f>
        <v>4.1999999999999998E-05</v>
      </c>
      <c r="S327" s="215">
        <v>0.002</v>
      </c>
      <c r="T327" s="216">
        <f>S327*H327</f>
        <v>0.0014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196</v>
      </c>
      <c r="AT327" s="217" t="s">
        <v>191</v>
      </c>
      <c r="AU327" s="217" t="s">
        <v>82</v>
      </c>
      <c r="AY327" s="19" t="s">
        <v>188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80</v>
      </c>
      <c r="BK327" s="218">
        <f>ROUND(I327*H327,2)</f>
        <v>0</v>
      </c>
      <c r="BL327" s="19" t="s">
        <v>196</v>
      </c>
      <c r="BM327" s="217" t="s">
        <v>1861</v>
      </c>
    </row>
    <row r="328" s="2" customFormat="1">
      <c r="A328" s="40"/>
      <c r="B328" s="41"/>
      <c r="C328" s="42"/>
      <c r="D328" s="219" t="s">
        <v>198</v>
      </c>
      <c r="E328" s="42"/>
      <c r="F328" s="220" t="s">
        <v>1649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198</v>
      </c>
      <c r="AU328" s="19" t="s">
        <v>82</v>
      </c>
    </row>
    <row r="329" s="14" customFormat="1">
      <c r="A329" s="14"/>
      <c r="B329" s="235"/>
      <c r="C329" s="236"/>
      <c r="D329" s="226" t="s">
        <v>200</v>
      </c>
      <c r="E329" s="237" t="s">
        <v>19</v>
      </c>
      <c r="F329" s="238" t="s">
        <v>1786</v>
      </c>
      <c r="G329" s="236"/>
      <c r="H329" s="239">
        <v>0.69999999999999996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200</v>
      </c>
      <c r="AU329" s="245" t="s">
        <v>82</v>
      </c>
      <c r="AV329" s="14" t="s">
        <v>82</v>
      </c>
      <c r="AW329" s="14" t="s">
        <v>33</v>
      </c>
      <c r="AX329" s="14" t="s">
        <v>80</v>
      </c>
      <c r="AY329" s="245" t="s">
        <v>188</v>
      </c>
    </row>
    <row r="330" s="12" customFormat="1" ht="22.8" customHeight="1">
      <c r="A330" s="12"/>
      <c r="B330" s="190"/>
      <c r="C330" s="191"/>
      <c r="D330" s="192" t="s">
        <v>71</v>
      </c>
      <c r="E330" s="204" t="s">
        <v>256</v>
      </c>
      <c r="F330" s="204" t="s">
        <v>257</v>
      </c>
      <c r="G330" s="191"/>
      <c r="H330" s="191"/>
      <c r="I330" s="194"/>
      <c r="J330" s="205">
        <f>BK330</f>
        <v>0</v>
      </c>
      <c r="K330" s="191"/>
      <c r="L330" s="196"/>
      <c r="M330" s="197"/>
      <c r="N330" s="198"/>
      <c r="O330" s="198"/>
      <c r="P330" s="199">
        <f>SUM(P331:P341)</f>
        <v>0</v>
      </c>
      <c r="Q330" s="198"/>
      <c r="R330" s="199">
        <f>SUM(R331:R341)</f>
        <v>0</v>
      </c>
      <c r="S330" s="198"/>
      <c r="T330" s="200">
        <f>SUM(T331:T341)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1" t="s">
        <v>80</v>
      </c>
      <c r="AT330" s="202" t="s">
        <v>71</v>
      </c>
      <c r="AU330" s="202" t="s">
        <v>80</v>
      </c>
      <c r="AY330" s="201" t="s">
        <v>188</v>
      </c>
      <c r="BK330" s="203">
        <f>SUM(BK331:BK341)</f>
        <v>0</v>
      </c>
    </row>
    <row r="331" s="2" customFormat="1" ht="16.5" customHeight="1">
      <c r="A331" s="40"/>
      <c r="B331" s="41"/>
      <c r="C331" s="206" t="s">
        <v>492</v>
      </c>
      <c r="D331" s="206" t="s">
        <v>191</v>
      </c>
      <c r="E331" s="207" t="s">
        <v>258</v>
      </c>
      <c r="F331" s="208" t="s">
        <v>259</v>
      </c>
      <c r="G331" s="209" t="s">
        <v>260</v>
      </c>
      <c r="H331" s="210">
        <v>0.0040000000000000001</v>
      </c>
      <c r="I331" s="211"/>
      <c r="J331" s="212">
        <f>ROUND(I331*H331,2)</f>
        <v>0</v>
      </c>
      <c r="K331" s="208" t="s">
        <v>195</v>
      </c>
      <c r="L331" s="46"/>
      <c r="M331" s="213" t="s">
        <v>19</v>
      </c>
      <c r="N331" s="214" t="s">
        <v>43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196</v>
      </c>
      <c r="AT331" s="217" t="s">
        <v>191</v>
      </c>
      <c r="AU331" s="217" t="s">
        <v>82</v>
      </c>
      <c r="AY331" s="19" t="s">
        <v>188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80</v>
      </c>
      <c r="BK331" s="218">
        <f>ROUND(I331*H331,2)</f>
        <v>0</v>
      </c>
      <c r="BL331" s="19" t="s">
        <v>196</v>
      </c>
      <c r="BM331" s="217" t="s">
        <v>1862</v>
      </c>
    </row>
    <row r="332" s="2" customFormat="1">
      <c r="A332" s="40"/>
      <c r="B332" s="41"/>
      <c r="C332" s="42"/>
      <c r="D332" s="219" t="s">
        <v>198</v>
      </c>
      <c r="E332" s="42"/>
      <c r="F332" s="220" t="s">
        <v>262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198</v>
      </c>
      <c r="AU332" s="19" t="s">
        <v>82</v>
      </c>
    </row>
    <row r="333" s="2" customFormat="1" ht="24.15" customHeight="1">
      <c r="A333" s="40"/>
      <c r="B333" s="41"/>
      <c r="C333" s="206" t="s">
        <v>501</v>
      </c>
      <c r="D333" s="206" t="s">
        <v>191</v>
      </c>
      <c r="E333" s="207" t="s">
        <v>263</v>
      </c>
      <c r="F333" s="208" t="s">
        <v>264</v>
      </c>
      <c r="G333" s="209" t="s">
        <v>260</v>
      </c>
      <c r="H333" s="210">
        <v>0.0040000000000000001</v>
      </c>
      <c r="I333" s="211"/>
      <c r="J333" s="212">
        <f>ROUND(I333*H333,2)</f>
        <v>0</v>
      </c>
      <c r="K333" s="208" t="s">
        <v>195</v>
      </c>
      <c r="L333" s="46"/>
      <c r="M333" s="213" t="s">
        <v>19</v>
      </c>
      <c r="N333" s="214" t="s">
        <v>43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196</v>
      </c>
      <c r="AT333" s="217" t="s">
        <v>191</v>
      </c>
      <c r="AU333" s="217" t="s">
        <v>82</v>
      </c>
      <c r="AY333" s="19" t="s">
        <v>188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80</v>
      </c>
      <c r="BK333" s="218">
        <f>ROUND(I333*H333,2)</f>
        <v>0</v>
      </c>
      <c r="BL333" s="19" t="s">
        <v>196</v>
      </c>
      <c r="BM333" s="217" t="s">
        <v>1863</v>
      </c>
    </row>
    <row r="334" s="2" customFormat="1">
      <c r="A334" s="40"/>
      <c r="B334" s="41"/>
      <c r="C334" s="42"/>
      <c r="D334" s="219" t="s">
        <v>198</v>
      </c>
      <c r="E334" s="42"/>
      <c r="F334" s="220" t="s">
        <v>266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198</v>
      </c>
      <c r="AU334" s="19" t="s">
        <v>82</v>
      </c>
    </row>
    <row r="335" s="2" customFormat="1" ht="21.75" customHeight="1">
      <c r="A335" s="40"/>
      <c r="B335" s="41"/>
      <c r="C335" s="206" t="s">
        <v>510</v>
      </c>
      <c r="D335" s="206" t="s">
        <v>191</v>
      </c>
      <c r="E335" s="207" t="s">
        <v>267</v>
      </c>
      <c r="F335" s="208" t="s">
        <v>268</v>
      </c>
      <c r="G335" s="209" t="s">
        <v>260</v>
      </c>
      <c r="H335" s="210">
        <v>0.0040000000000000001</v>
      </c>
      <c r="I335" s="211"/>
      <c r="J335" s="212">
        <f>ROUND(I335*H335,2)</f>
        <v>0</v>
      </c>
      <c r="K335" s="208" t="s">
        <v>195</v>
      </c>
      <c r="L335" s="46"/>
      <c r="M335" s="213" t="s">
        <v>19</v>
      </c>
      <c r="N335" s="214" t="s">
        <v>43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196</v>
      </c>
      <c r="AT335" s="217" t="s">
        <v>191</v>
      </c>
      <c r="AU335" s="217" t="s">
        <v>82</v>
      </c>
      <c r="AY335" s="19" t="s">
        <v>188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80</v>
      </c>
      <c r="BK335" s="218">
        <f>ROUND(I335*H335,2)</f>
        <v>0</v>
      </c>
      <c r="BL335" s="19" t="s">
        <v>196</v>
      </c>
      <c r="BM335" s="217" t="s">
        <v>1864</v>
      </c>
    </row>
    <row r="336" s="2" customFormat="1">
      <c r="A336" s="40"/>
      <c r="B336" s="41"/>
      <c r="C336" s="42"/>
      <c r="D336" s="219" t="s">
        <v>198</v>
      </c>
      <c r="E336" s="42"/>
      <c r="F336" s="220" t="s">
        <v>270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198</v>
      </c>
      <c r="AU336" s="19" t="s">
        <v>82</v>
      </c>
    </row>
    <row r="337" s="2" customFormat="1" ht="24.15" customHeight="1">
      <c r="A337" s="40"/>
      <c r="B337" s="41"/>
      <c r="C337" s="206" t="s">
        <v>515</v>
      </c>
      <c r="D337" s="206" t="s">
        <v>191</v>
      </c>
      <c r="E337" s="207" t="s">
        <v>271</v>
      </c>
      <c r="F337" s="208" t="s">
        <v>272</v>
      </c>
      <c r="G337" s="209" t="s">
        <v>260</v>
      </c>
      <c r="H337" s="210">
        <v>0.024</v>
      </c>
      <c r="I337" s="211"/>
      <c r="J337" s="212">
        <f>ROUND(I337*H337,2)</f>
        <v>0</v>
      </c>
      <c r="K337" s="208" t="s">
        <v>195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196</v>
      </c>
      <c r="AT337" s="217" t="s">
        <v>191</v>
      </c>
      <c r="AU337" s="217" t="s">
        <v>82</v>
      </c>
      <c r="AY337" s="19" t="s">
        <v>188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196</v>
      </c>
      <c r="BM337" s="217" t="s">
        <v>1865</v>
      </c>
    </row>
    <row r="338" s="2" customFormat="1">
      <c r="A338" s="40"/>
      <c r="B338" s="41"/>
      <c r="C338" s="42"/>
      <c r="D338" s="219" t="s">
        <v>198</v>
      </c>
      <c r="E338" s="42"/>
      <c r="F338" s="220" t="s">
        <v>274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198</v>
      </c>
      <c r="AU338" s="19" t="s">
        <v>82</v>
      </c>
    </row>
    <row r="339" s="14" customFormat="1">
      <c r="A339" s="14"/>
      <c r="B339" s="235"/>
      <c r="C339" s="236"/>
      <c r="D339" s="226" t="s">
        <v>200</v>
      </c>
      <c r="E339" s="237" t="s">
        <v>19</v>
      </c>
      <c r="F339" s="238" t="s">
        <v>1791</v>
      </c>
      <c r="G339" s="236"/>
      <c r="H339" s="239">
        <v>0.024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200</v>
      </c>
      <c r="AU339" s="245" t="s">
        <v>82</v>
      </c>
      <c r="AV339" s="14" t="s">
        <v>82</v>
      </c>
      <c r="AW339" s="14" t="s">
        <v>33</v>
      </c>
      <c r="AX339" s="14" t="s">
        <v>80</v>
      </c>
      <c r="AY339" s="245" t="s">
        <v>188</v>
      </c>
    </row>
    <row r="340" s="2" customFormat="1" ht="24.15" customHeight="1">
      <c r="A340" s="40"/>
      <c r="B340" s="41"/>
      <c r="C340" s="206" t="s">
        <v>522</v>
      </c>
      <c r="D340" s="206" t="s">
        <v>191</v>
      </c>
      <c r="E340" s="207" t="s">
        <v>1656</v>
      </c>
      <c r="F340" s="208" t="s">
        <v>1657</v>
      </c>
      <c r="G340" s="209" t="s">
        <v>260</v>
      </c>
      <c r="H340" s="210">
        <v>0.0040000000000000001</v>
      </c>
      <c r="I340" s="211"/>
      <c r="J340" s="212">
        <f>ROUND(I340*H340,2)</f>
        <v>0</v>
      </c>
      <c r="K340" s="208" t="s">
        <v>195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196</v>
      </c>
      <c r="AT340" s="217" t="s">
        <v>191</v>
      </c>
      <c r="AU340" s="217" t="s">
        <v>82</v>
      </c>
      <c r="AY340" s="19" t="s">
        <v>188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196</v>
      </c>
      <c r="BM340" s="217" t="s">
        <v>1866</v>
      </c>
    </row>
    <row r="341" s="2" customFormat="1">
      <c r="A341" s="40"/>
      <c r="B341" s="41"/>
      <c r="C341" s="42"/>
      <c r="D341" s="219" t="s">
        <v>198</v>
      </c>
      <c r="E341" s="42"/>
      <c r="F341" s="220" t="s">
        <v>1659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198</v>
      </c>
      <c r="AU341" s="19" t="s">
        <v>82</v>
      </c>
    </row>
    <row r="342" s="12" customFormat="1" ht="25.92" customHeight="1">
      <c r="A342" s="12"/>
      <c r="B342" s="190"/>
      <c r="C342" s="191"/>
      <c r="D342" s="192" t="s">
        <v>71</v>
      </c>
      <c r="E342" s="193" t="s">
        <v>300</v>
      </c>
      <c r="F342" s="193" t="s">
        <v>1660</v>
      </c>
      <c r="G342" s="191"/>
      <c r="H342" s="191"/>
      <c r="I342" s="194"/>
      <c r="J342" s="195">
        <f>BK342</f>
        <v>0</v>
      </c>
      <c r="K342" s="191"/>
      <c r="L342" s="196"/>
      <c r="M342" s="197"/>
      <c r="N342" s="198"/>
      <c r="O342" s="198"/>
      <c r="P342" s="199">
        <f>P343</f>
        <v>0</v>
      </c>
      <c r="Q342" s="198"/>
      <c r="R342" s="199">
        <f>R343</f>
        <v>0.022509999999999999</v>
      </c>
      <c r="S342" s="198"/>
      <c r="T342" s="200">
        <f>T343</f>
        <v>0.26300000000000001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1" t="s">
        <v>216</v>
      </c>
      <c r="AT342" s="202" t="s">
        <v>71</v>
      </c>
      <c r="AU342" s="202" t="s">
        <v>72</v>
      </c>
      <c r="AY342" s="201" t="s">
        <v>188</v>
      </c>
      <c r="BK342" s="203">
        <f>BK343</f>
        <v>0</v>
      </c>
    </row>
    <row r="343" s="12" customFormat="1" ht="22.8" customHeight="1">
      <c r="A343" s="12"/>
      <c r="B343" s="190"/>
      <c r="C343" s="191"/>
      <c r="D343" s="192" t="s">
        <v>71</v>
      </c>
      <c r="E343" s="204" t="s">
        <v>1661</v>
      </c>
      <c r="F343" s="204" t="s">
        <v>1662</v>
      </c>
      <c r="G343" s="191"/>
      <c r="H343" s="191"/>
      <c r="I343" s="194"/>
      <c r="J343" s="205">
        <f>BK343</f>
        <v>0</v>
      </c>
      <c r="K343" s="191"/>
      <c r="L343" s="196"/>
      <c r="M343" s="197"/>
      <c r="N343" s="198"/>
      <c r="O343" s="198"/>
      <c r="P343" s="199">
        <f>SUM(P344:P372)</f>
        <v>0</v>
      </c>
      <c r="Q343" s="198"/>
      <c r="R343" s="199">
        <f>SUM(R344:R372)</f>
        <v>0.022509999999999999</v>
      </c>
      <c r="S343" s="198"/>
      <c r="T343" s="200">
        <f>SUM(T344:T372)</f>
        <v>0.26300000000000001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1" t="s">
        <v>216</v>
      </c>
      <c r="AT343" s="202" t="s">
        <v>71</v>
      </c>
      <c r="AU343" s="202" t="s">
        <v>80</v>
      </c>
      <c r="AY343" s="201" t="s">
        <v>188</v>
      </c>
      <c r="BK343" s="203">
        <f>SUM(BK344:BK372)</f>
        <v>0</v>
      </c>
    </row>
    <row r="344" s="2" customFormat="1" ht="16.5" customHeight="1">
      <c r="A344" s="40"/>
      <c r="B344" s="41"/>
      <c r="C344" s="206" t="s">
        <v>527</v>
      </c>
      <c r="D344" s="206" t="s">
        <v>191</v>
      </c>
      <c r="E344" s="207" t="s">
        <v>1663</v>
      </c>
      <c r="F344" s="208" t="s">
        <v>1664</v>
      </c>
      <c r="G344" s="209" t="s">
        <v>357</v>
      </c>
      <c r="H344" s="210">
        <v>41</v>
      </c>
      <c r="I344" s="211"/>
      <c r="J344" s="212">
        <f>ROUND(I344*H344,2)</f>
        <v>0</v>
      </c>
      <c r="K344" s="208" t="s">
        <v>195</v>
      </c>
      <c r="L344" s="46"/>
      <c r="M344" s="213" t="s">
        <v>19</v>
      </c>
      <c r="N344" s="214" t="s">
        <v>43</v>
      </c>
      <c r="O344" s="86"/>
      <c r="P344" s="215">
        <f>O344*H344</f>
        <v>0</v>
      </c>
      <c r="Q344" s="215">
        <v>0.00014999999999999999</v>
      </c>
      <c r="R344" s="215">
        <f>Q344*H344</f>
        <v>0.0061499999999999992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1665</v>
      </c>
      <c r="AT344" s="217" t="s">
        <v>191</v>
      </c>
      <c r="AU344" s="217" t="s">
        <v>82</v>
      </c>
      <c r="AY344" s="19" t="s">
        <v>188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80</v>
      </c>
      <c r="BK344" s="218">
        <f>ROUND(I344*H344,2)</f>
        <v>0</v>
      </c>
      <c r="BL344" s="19" t="s">
        <v>1665</v>
      </c>
      <c r="BM344" s="217" t="s">
        <v>1867</v>
      </c>
    </row>
    <row r="345" s="2" customFormat="1">
      <c r="A345" s="40"/>
      <c r="B345" s="41"/>
      <c r="C345" s="42"/>
      <c r="D345" s="219" t="s">
        <v>198</v>
      </c>
      <c r="E345" s="42"/>
      <c r="F345" s="220" t="s">
        <v>1667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198</v>
      </c>
      <c r="AU345" s="19" t="s">
        <v>82</v>
      </c>
    </row>
    <row r="346" s="2" customFormat="1" ht="16.5" customHeight="1">
      <c r="A346" s="40"/>
      <c r="B346" s="41"/>
      <c r="C346" s="206" t="s">
        <v>532</v>
      </c>
      <c r="D346" s="206" t="s">
        <v>191</v>
      </c>
      <c r="E346" s="207" t="s">
        <v>1668</v>
      </c>
      <c r="F346" s="208" t="s">
        <v>1669</v>
      </c>
      <c r="G346" s="209" t="s">
        <v>357</v>
      </c>
      <c r="H346" s="210">
        <v>14</v>
      </c>
      <c r="I346" s="211"/>
      <c r="J346" s="212">
        <f>ROUND(I346*H346,2)</f>
        <v>0</v>
      </c>
      <c r="K346" s="208" t="s">
        <v>195</v>
      </c>
      <c r="L346" s="46"/>
      <c r="M346" s="213" t="s">
        <v>19</v>
      </c>
      <c r="N346" s="214" t="s">
        <v>43</v>
      </c>
      <c r="O346" s="86"/>
      <c r="P346" s="215">
        <f>O346*H346</f>
        <v>0</v>
      </c>
      <c r="Q346" s="215">
        <v>0.00035</v>
      </c>
      <c r="R346" s="215">
        <f>Q346*H346</f>
        <v>0.0048999999999999998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1665</v>
      </c>
      <c r="AT346" s="217" t="s">
        <v>191</v>
      </c>
      <c r="AU346" s="217" t="s">
        <v>82</v>
      </c>
      <c r="AY346" s="19" t="s">
        <v>188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80</v>
      </c>
      <c r="BK346" s="218">
        <f>ROUND(I346*H346,2)</f>
        <v>0</v>
      </c>
      <c r="BL346" s="19" t="s">
        <v>1665</v>
      </c>
      <c r="BM346" s="217" t="s">
        <v>1868</v>
      </c>
    </row>
    <row r="347" s="2" customFormat="1">
      <c r="A347" s="40"/>
      <c r="B347" s="41"/>
      <c r="C347" s="42"/>
      <c r="D347" s="219" t="s">
        <v>198</v>
      </c>
      <c r="E347" s="42"/>
      <c r="F347" s="220" t="s">
        <v>1671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198</v>
      </c>
      <c r="AU347" s="19" t="s">
        <v>82</v>
      </c>
    </row>
    <row r="348" s="2" customFormat="1" ht="16.5" customHeight="1">
      <c r="A348" s="40"/>
      <c r="B348" s="41"/>
      <c r="C348" s="206" t="s">
        <v>537</v>
      </c>
      <c r="D348" s="206" t="s">
        <v>191</v>
      </c>
      <c r="E348" s="207" t="s">
        <v>1672</v>
      </c>
      <c r="F348" s="208" t="s">
        <v>1673</v>
      </c>
      <c r="G348" s="209" t="s">
        <v>357</v>
      </c>
      <c r="H348" s="210">
        <v>13</v>
      </c>
      <c r="I348" s="211"/>
      <c r="J348" s="212">
        <f>ROUND(I348*H348,2)</f>
        <v>0</v>
      </c>
      <c r="K348" s="208" t="s">
        <v>195</v>
      </c>
      <c r="L348" s="46"/>
      <c r="M348" s="213" t="s">
        <v>19</v>
      </c>
      <c r="N348" s="214" t="s">
        <v>43</v>
      </c>
      <c r="O348" s="86"/>
      <c r="P348" s="215">
        <f>O348*H348</f>
        <v>0</v>
      </c>
      <c r="Q348" s="215">
        <v>0.00042000000000000002</v>
      </c>
      <c r="R348" s="215">
        <f>Q348*H348</f>
        <v>0.0054600000000000004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1665</v>
      </c>
      <c r="AT348" s="217" t="s">
        <v>191</v>
      </c>
      <c r="AU348" s="217" t="s">
        <v>82</v>
      </c>
      <c r="AY348" s="19" t="s">
        <v>188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80</v>
      </c>
      <c r="BK348" s="218">
        <f>ROUND(I348*H348,2)</f>
        <v>0</v>
      </c>
      <c r="BL348" s="19" t="s">
        <v>1665</v>
      </c>
      <c r="BM348" s="217" t="s">
        <v>1869</v>
      </c>
    </row>
    <row r="349" s="2" customFormat="1">
      <c r="A349" s="40"/>
      <c r="B349" s="41"/>
      <c r="C349" s="42"/>
      <c r="D349" s="219" t="s">
        <v>198</v>
      </c>
      <c r="E349" s="42"/>
      <c r="F349" s="220" t="s">
        <v>1675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198</v>
      </c>
      <c r="AU349" s="19" t="s">
        <v>82</v>
      </c>
    </row>
    <row r="350" s="2" customFormat="1" ht="21.75" customHeight="1">
      <c r="A350" s="40"/>
      <c r="B350" s="41"/>
      <c r="C350" s="206" t="s">
        <v>546</v>
      </c>
      <c r="D350" s="206" t="s">
        <v>191</v>
      </c>
      <c r="E350" s="207" t="s">
        <v>1676</v>
      </c>
      <c r="F350" s="208" t="s">
        <v>1677</v>
      </c>
      <c r="G350" s="209" t="s">
        <v>357</v>
      </c>
      <c r="H350" s="210">
        <v>10</v>
      </c>
      <c r="I350" s="211"/>
      <c r="J350" s="212">
        <f>ROUND(I350*H350,2)</f>
        <v>0</v>
      </c>
      <c r="K350" s="208" t="s">
        <v>195</v>
      </c>
      <c r="L350" s="46"/>
      <c r="M350" s="213" t="s">
        <v>19</v>
      </c>
      <c r="N350" s="214" t="s">
        <v>43</v>
      </c>
      <c r="O350" s="86"/>
      <c r="P350" s="215">
        <f>O350*H350</f>
        <v>0</v>
      </c>
      <c r="Q350" s="215">
        <v>0.00059999999999999995</v>
      </c>
      <c r="R350" s="215">
        <f>Q350*H350</f>
        <v>0.0059999999999999993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1665</v>
      </c>
      <c r="AT350" s="217" t="s">
        <v>191</v>
      </c>
      <c r="AU350" s="217" t="s">
        <v>82</v>
      </c>
      <c r="AY350" s="19" t="s">
        <v>188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80</v>
      </c>
      <c r="BK350" s="218">
        <f>ROUND(I350*H350,2)</f>
        <v>0</v>
      </c>
      <c r="BL350" s="19" t="s">
        <v>1665</v>
      </c>
      <c r="BM350" s="217" t="s">
        <v>1870</v>
      </c>
    </row>
    <row r="351" s="2" customFormat="1">
      <c r="A351" s="40"/>
      <c r="B351" s="41"/>
      <c r="C351" s="42"/>
      <c r="D351" s="219" t="s">
        <v>198</v>
      </c>
      <c r="E351" s="42"/>
      <c r="F351" s="220" t="s">
        <v>1679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198</v>
      </c>
      <c r="AU351" s="19" t="s">
        <v>82</v>
      </c>
    </row>
    <row r="352" s="2" customFormat="1" ht="16.5" customHeight="1">
      <c r="A352" s="40"/>
      <c r="B352" s="41"/>
      <c r="C352" s="206" t="s">
        <v>1680</v>
      </c>
      <c r="D352" s="206" t="s">
        <v>191</v>
      </c>
      <c r="E352" s="207" t="s">
        <v>1681</v>
      </c>
      <c r="F352" s="208" t="s">
        <v>1682</v>
      </c>
      <c r="G352" s="209" t="s">
        <v>357</v>
      </c>
      <c r="H352" s="210">
        <v>41</v>
      </c>
      <c r="I352" s="211"/>
      <c r="J352" s="212">
        <f>ROUND(I352*H352,2)</f>
        <v>0</v>
      </c>
      <c r="K352" s="208" t="s">
        <v>195</v>
      </c>
      <c r="L352" s="46"/>
      <c r="M352" s="213" t="s">
        <v>19</v>
      </c>
      <c r="N352" s="214" t="s">
        <v>43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0.002</v>
      </c>
      <c r="T352" s="216">
        <f>S352*H352</f>
        <v>0.082000000000000003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1665</v>
      </c>
      <c r="AT352" s="217" t="s">
        <v>191</v>
      </c>
      <c r="AU352" s="217" t="s">
        <v>82</v>
      </c>
      <c r="AY352" s="19" t="s">
        <v>188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80</v>
      </c>
      <c r="BK352" s="218">
        <f>ROUND(I352*H352,2)</f>
        <v>0</v>
      </c>
      <c r="BL352" s="19" t="s">
        <v>1665</v>
      </c>
      <c r="BM352" s="217" t="s">
        <v>1871</v>
      </c>
    </row>
    <row r="353" s="2" customFormat="1">
      <c r="A353" s="40"/>
      <c r="B353" s="41"/>
      <c r="C353" s="42"/>
      <c r="D353" s="219" t="s">
        <v>198</v>
      </c>
      <c r="E353" s="42"/>
      <c r="F353" s="220" t="s">
        <v>1684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198</v>
      </c>
      <c r="AU353" s="19" t="s">
        <v>82</v>
      </c>
    </row>
    <row r="354" s="2" customFormat="1" ht="21.75" customHeight="1">
      <c r="A354" s="40"/>
      <c r="B354" s="41"/>
      <c r="C354" s="206" t="s">
        <v>1685</v>
      </c>
      <c r="D354" s="206" t="s">
        <v>191</v>
      </c>
      <c r="E354" s="207" t="s">
        <v>1686</v>
      </c>
      <c r="F354" s="208" t="s">
        <v>1687</v>
      </c>
      <c r="G354" s="209" t="s">
        <v>357</v>
      </c>
      <c r="H354" s="210">
        <v>14</v>
      </c>
      <c r="I354" s="211"/>
      <c r="J354" s="212">
        <f>ROUND(I354*H354,2)</f>
        <v>0</v>
      </c>
      <c r="K354" s="208" t="s">
        <v>195</v>
      </c>
      <c r="L354" s="46"/>
      <c r="M354" s="213" t="s">
        <v>19</v>
      </c>
      <c r="N354" s="214" t="s">
        <v>43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0.0040000000000000001</v>
      </c>
      <c r="T354" s="216">
        <f>S354*H354</f>
        <v>0.056000000000000001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1665</v>
      </c>
      <c r="AT354" s="217" t="s">
        <v>191</v>
      </c>
      <c r="AU354" s="217" t="s">
        <v>82</v>
      </c>
      <c r="AY354" s="19" t="s">
        <v>188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80</v>
      </c>
      <c r="BK354" s="218">
        <f>ROUND(I354*H354,2)</f>
        <v>0</v>
      </c>
      <c r="BL354" s="19" t="s">
        <v>1665</v>
      </c>
      <c r="BM354" s="217" t="s">
        <v>1872</v>
      </c>
    </row>
    <row r="355" s="2" customFormat="1">
      <c r="A355" s="40"/>
      <c r="B355" s="41"/>
      <c r="C355" s="42"/>
      <c r="D355" s="219" t="s">
        <v>198</v>
      </c>
      <c r="E355" s="42"/>
      <c r="F355" s="220" t="s">
        <v>1689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198</v>
      </c>
      <c r="AU355" s="19" t="s">
        <v>82</v>
      </c>
    </row>
    <row r="356" s="2" customFormat="1" ht="21.75" customHeight="1">
      <c r="A356" s="40"/>
      <c r="B356" s="41"/>
      <c r="C356" s="206" t="s">
        <v>1665</v>
      </c>
      <c r="D356" s="206" t="s">
        <v>191</v>
      </c>
      <c r="E356" s="207" t="s">
        <v>1690</v>
      </c>
      <c r="F356" s="208" t="s">
        <v>1691</v>
      </c>
      <c r="G356" s="209" t="s">
        <v>357</v>
      </c>
      <c r="H356" s="210">
        <v>13</v>
      </c>
      <c r="I356" s="211"/>
      <c r="J356" s="212">
        <f>ROUND(I356*H356,2)</f>
        <v>0</v>
      </c>
      <c r="K356" s="208" t="s">
        <v>195</v>
      </c>
      <c r="L356" s="46"/>
      <c r="M356" s="213" t="s">
        <v>19</v>
      </c>
      <c r="N356" s="214" t="s">
        <v>43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0.0050000000000000001</v>
      </c>
      <c r="T356" s="216">
        <f>S356*H356</f>
        <v>0.065000000000000002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1665</v>
      </c>
      <c r="AT356" s="217" t="s">
        <v>191</v>
      </c>
      <c r="AU356" s="217" t="s">
        <v>82</v>
      </c>
      <c r="AY356" s="19" t="s">
        <v>188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80</v>
      </c>
      <c r="BK356" s="218">
        <f>ROUND(I356*H356,2)</f>
        <v>0</v>
      </c>
      <c r="BL356" s="19" t="s">
        <v>1665</v>
      </c>
      <c r="BM356" s="217" t="s">
        <v>1873</v>
      </c>
    </row>
    <row r="357" s="2" customFormat="1">
      <c r="A357" s="40"/>
      <c r="B357" s="41"/>
      <c r="C357" s="42"/>
      <c r="D357" s="219" t="s">
        <v>198</v>
      </c>
      <c r="E357" s="42"/>
      <c r="F357" s="220" t="s">
        <v>1693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198</v>
      </c>
      <c r="AU357" s="19" t="s">
        <v>82</v>
      </c>
    </row>
    <row r="358" s="2" customFormat="1" ht="21.75" customHeight="1">
      <c r="A358" s="40"/>
      <c r="B358" s="41"/>
      <c r="C358" s="206" t="s">
        <v>1694</v>
      </c>
      <c r="D358" s="206" t="s">
        <v>191</v>
      </c>
      <c r="E358" s="207" t="s">
        <v>1695</v>
      </c>
      <c r="F358" s="208" t="s">
        <v>1696</v>
      </c>
      <c r="G358" s="209" t="s">
        <v>357</v>
      </c>
      <c r="H358" s="210">
        <v>10</v>
      </c>
      <c r="I358" s="211"/>
      <c r="J358" s="212">
        <f>ROUND(I358*H358,2)</f>
        <v>0</v>
      </c>
      <c r="K358" s="208" t="s">
        <v>195</v>
      </c>
      <c r="L358" s="46"/>
      <c r="M358" s="213" t="s">
        <v>19</v>
      </c>
      <c r="N358" s="214" t="s">
        <v>43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0.0060000000000000001</v>
      </c>
      <c r="T358" s="216">
        <f>S358*H358</f>
        <v>0.059999999999999998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1665</v>
      </c>
      <c r="AT358" s="217" t="s">
        <v>191</v>
      </c>
      <c r="AU358" s="217" t="s">
        <v>82</v>
      </c>
      <c r="AY358" s="19" t="s">
        <v>188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80</v>
      </c>
      <c r="BK358" s="218">
        <f>ROUND(I358*H358,2)</f>
        <v>0</v>
      </c>
      <c r="BL358" s="19" t="s">
        <v>1665</v>
      </c>
      <c r="BM358" s="217" t="s">
        <v>1874</v>
      </c>
    </row>
    <row r="359" s="2" customFormat="1">
      <c r="A359" s="40"/>
      <c r="B359" s="41"/>
      <c r="C359" s="42"/>
      <c r="D359" s="219" t="s">
        <v>198</v>
      </c>
      <c r="E359" s="42"/>
      <c r="F359" s="220" t="s">
        <v>1698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198</v>
      </c>
      <c r="AU359" s="19" t="s">
        <v>82</v>
      </c>
    </row>
    <row r="360" s="2" customFormat="1" ht="16.5" customHeight="1">
      <c r="A360" s="40"/>
      <c r="B360" s="41"/>
      <c r="C360" s="206" t="s">
        <v>1699</v>
      </c>
      <c r="D360" s="206" t="s">
        <v>191</v>
      </c>
      <c r="E360" s="207" t="s">
        <v>1700</v>
      </c>
      <c r="F360" s="208" t="s">
        <v>1701</v>
      </c>
      <c r="G360" s="209" t="s">
        <v>260</v>
      </c>
      <c r="H360" s="210">
        <v>0.26300000000000001</v>
      </c>
      <c r="I360" s="211"/>
      <c r="J360" s="212">
        <f>ROUND(I360*H360,2)</f>
        <v>0</v>
      </c>
      <c r="K360" s="208" t="s">
        <v>195</v>
      </c>
      <c r="L360" s="46"/>
      <c r="M360" s="213" t="s">
        <v>19</v>
      </c>
      <c r="N360" s="214" t="s">
        <v>43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1665</v>
      </c>
      <c r="AT360" s="217" t="s">
        <v>191</v>
      </c>
      <c r="AU360" s="217" t="s">
        <v>82</v>
      </c>
      <c r="AY360" s="19" t="s">
        <v>188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80</v>
      </c>
      <c r="BK360" s="218">
        <f>ROUND(I360*H360,2)</f>
        <v>0</v>
      </c>
      <c r="BL360" s="19" t="s">
        <v>1665</v>
      </c>
      <c r="BM360" s="217" t="s">
        <v>1875</v>
      </c>
    </row>
    <row r="361" s="2" customFormat="1">
      <c r="A361" s="40"/>
      <c r="B361" s="41"/>
      <c r="C361" s="42"/>
      <c r="D361" s="219" t="s">
        <v>198</v>
      </c>
      <c r="E361" s="42"/>
      <c r="F361" s="220" t="s">
        <v>1703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198</v>
      </c>
      <c r="AU361" s="19" t="s">
        <v>82</v>
      </c>
    </row>
    <row r="362" s="2" customFormat="1" ht="21.75" customHeight="1">
      <c r="A362" s="40"/>
      <c r="B362" s="41"/>
      <c r="C362" s="206" t="s">
        <v>1704</v>
      </c>
      <c r="D362" s="206" t="s">
        <v>191</v>
      </c>
      <c r="E362" s="207" t="s">
        <v>1705</v>
      </c>
      <c r="F362" s="208" t="s">
        <v>1706</v>
      </c>
      <c r="G362" s="209" t="s">
        <v>260</v>
      </c>
      <c r="H362" s="210">
        <v>0.26300000000000001</v>
      </c>
      <c r="I362" s="211"/>
      <c r="J362" s="212">
        <f>ROUND(I362*H362,2)</f>
        <v>0</v>
      </c>
      <c r="K362" s="208" t="s">
        <v>195</v>
      </c>
      <c r="L362" s="46"/>
      <c r="M362" s="213" t="s">
        <v>19</v>
      </c>
      <c r="N362" s="214" t="s">
        <v>43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1665</v>
      </c>
      <c r="AT362" s="217" t="s">
        <v>191</v>
      </c>
      <c r="AU362" s="217" t="s">
        <v>82</v>
      </c>
      <c r="AY362" s="19" t="s">
        <v>188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80</v>
      </c>
      <c r="BK362" s="218">
        <f>ROUND(I362*H362,2)</f>
        <v>0</v>
      </c>
      <c r="BL362" s="19" t="s">
        <v>1665</v>
      </c>
      <c r="BM362" s="217" t="s">
        <v>1876</v>
      </c>
    </row>
    <row r="363" s="2" customFormat="1">
      <c r="A363" s="40"/>
      <c r="B363" s="41"/>
      <c r="C363" s="42"/>
      <c r="D363" s="219" t="s">
        <v>198</v>
      </c>
      <c r="E363" s="42"/>
      <c r="F363" s="220" t="s">
        <v>1708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198</v>
      </c>
      <c r="AU363" s="19" t="s">
        <v>82</v>
      </c>
    </row>
    <row r="364" s="2" customFormat="1" ht="16.5" customHeight="1">
      <c r="A364" s="40"/>
      <c r="B364" s="41"/>
      <c r="C364" s="206" t="s">
        <v>1709</v>
      </c>
      <c r="D364" s="206" t="s">
        <v>191</v>
      </c>
      <c r="E364" s="207" t="s">
        <v>1710</v>
      </c>
      <c r="F364" s="208" t="s">
        <v>1711</v>
      </c>
      <c r="G364" s="209" t="s">
        <v>260</v>
      </c>
      <c r="H364" s="210">
        <v>0.26300000000000001</v>
      </c>
      <c r="I364" s="211"/>
      <c r="J364" s="212">
        <f>ROUND(I364*H364,2)</f>
        <v>0</v>
      </c>
      <c r="K364" s="208" t="s">
        <v>195</v>
      </c>
      <c r="L364" s="46"/>
      <c r="M364" s="213" t="s">
        <v>19</v>
      </c>
      <c r="N364" s="214" t="s">
        <v>43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1665</v>
      </c>
      <c r="AT364" s="217" t="s">
        <v>191</v>
      </c>
      <c r="AU364" s="217" t="s">
        <v>82</v>
      </c>
      <c r="AY364" s="19" t="s">
        <v>188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80</v>
      </c>
      <c r="BK364" s="218">
        <f>ROUND(I364*H364,2)</f>
        <v>0</v>
      </c>
      <c r="BL364" s="19" t="s">
        <v>1665</v>
      </c>
      <c r="BM364" s="217" t="s">
        <v>1877</v>
      </c>
    </row>
    <row r="365" s="2" customFormat="1">
      <c r="A365" s="40"/>
      <c r="B365" s="41"/>
      <c r="C365" s="42"/>
      <c r="D365" s="219" t="s">
        <v>198</v>
      </c>
      <c r="E365" s="42"/>
      <c r="F365" s="220" t="s">
        <v>1713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198</v>
      </c>
      <c r="AU365" s="19" t="s">
        <v>82</v>
      </c>
    </row>
    <row r="366" s="2" customFormat="1" ht="21.75" customHeight="1">
      <c r="A366" s="40"/>
      <c r="B366" s="41"/>
      <c r="C366" s="206" t="s">
        <v>1714</v>
      </c>
      <c r="D366" s="206" t="s">
        <v>191</v>
      </c>
      <c r="E366" s="207" t="s">
        <v>1715</v>
      </c>
      <c r="F366" s="208" t="s">
        <v>1716</v>
      </c>
      <c r="G366" s="209" t="s">
        <v>260</v>
      </c>
      <c r="H366" s="210">
        <v>1.5780000000000001</v>
      </c>
      <c r="I366" s="211"/>
      <c r="J366" s="212">
        <f>ROUND(I366*H366,2)</f>
        <v>0</v>
      </c>
      <c r="K366" s="208" t="s">
        <v>195</v>
      </c>
      <c r="L366" s="46"/>
      <c r="M366" s="213" t="s">
        <v>19</v>
      </c>
      <c r="N366" s="214" t="s">
        <v>43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1665</v>
      </c>
      <c r="AT366" s="217" t="s">
        <v>191</v>
      </c>
      <c r="AU366" s="217" t="s">
        <v>82</v>
      </c>
      <c r="AY366" s="19" t="s">
        <v>188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80</v>
      </c>
      <c r="BK366" s="218">
        <f>ROUND(I366*H366,2)</f>
        <v>0</v>
      </c>
      <c r="BL366" s="19" t="s">
        <v>1665</v>
      </c>
      <c r="BM366" s="217" t="s">
        <v>1878</v>
      </c>
    </row>
    <row r="367" s="2" customFormat="1">
      <c r="A367" s="40"/>
      <c r="B367" s="41"/>
      <c r="C367" s="42"/>
      <c r="D367" s="219" t="s">
        <v>198</v>
      </c>
      <c r="E367" s="42"/>
      <c r="F367" s="220" t="s">
        <v>1718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198</v>
      </c>
      <c r="AU367" s="19" t="s">
        <v>82</v>
      </c>
    </row>
    <row r="368" s="14" customFormat="1">
      <c r="A368" s="14"/>
      <c r="B368" s="235"/>
      <c r="C368" s="236"/>
      <c r="D368" s="226" t="s">
        <v>200</v>
      </c>
      <c r="E368" s="237" t="s">
        <v>19</v>
      </c>
      <c r="F368" s="238" t="s">
        <v>1879</v>
      </c>
      <c r="G368" s="236"/>
      <c r="H368" s="239">
        <v>1.5780000000000001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200</v>
      </c>
      <c r="AU368" s="245" t="s">
        <v>82</v>
      </c>
      <c r="AV368" s="14" t="s">
        <v>82</v>
      </c>
      <c r="AW368" s="14" t="s">
        <v>33</v>
      </c>
      <c r="AX368" s="14" t="s">
        <v>80</v>
      </c>
      <c r="AY368" s="245" t="s">
        <v>188</v>
      </c>
    </row>
    <row r="369" s="2" customFormat="1" ht="24.15" customHeight="1">
      <c r="A369" s="40"/>
      <c r="B369" s="41"/>
      <c r="C369" s="206" t="s">
        <v>1720</v>
      </c>
      <c r="D369" s="206" t="s">
        <v>191</v>
      </c>
      <c r="E369" s="207" t="s">
        <v>1721</v>
      </c>
      <c r="F369" s="208" t="s">
        <v>1722</v>
      </c>
      <c r="G369" s="209" t="s">
        <v>260</v>
      </c>
      <c r="H369" s="210">
        <v>0.26300000000000001</v>
      </c>
      <c r="I369" s="211"/>
      <c r="J369" s="212">
        <f>ROUND(I369*H369,2)</f>
        <v>0</v>
      </c>
      <c r="K369" s="208" t="s">
        <v>195</v>
      </c>
      <c r="L369" s="46"/>
      <c r="M369" s="213" t="s">
        <v>19</v>
      </c>
      <c r="N369" s="214" t="s">
        <v>43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1665</v>
      </c>
      <c r="AT369" s="217" t="s">
        <v>191</v>
      </c>
      <c r="AU369" s="217" t="s">
        <v>82</v>
      </c>
      <c r="AY369" s="19" t="s">
        <v>188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80</v>
      </c>
      <c r="BK369" s="218">
        <f>ROUND(I369*H369,2)</f>
        <v>0</v>
      </c>
      <c r="BL369" s="19" t="s">
        <v>1665</v>
      </c>
      <c r="BM369" s="217" t="s">
        <v>1880</v>
      </c>
    </row>
    <row r="370" s="2" customFormat="1">
      <c r="A370" s="40"/>
      <c r="B370" s="41"/>
      <c r="C370" s="42"/>
      <c r="D370" s="219" t="s">
        <v>198</v>
      </c>
      <c r="E370" s="42"/>
      <c r="F370" s="220" t="s">
        <v>1724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198</v>
      </c>
      <c r="AU370" s="19" t="s">
        <v>82</v>
      </c>
    </row>
    <row r="371" s="2" customFormat="1" ht="16.5" customHeight="1">
      <c r="A371" s="40"/>
      <c r="B371" s="41"/>
      <c r="C371" s="206" t="s">
        <v>1725</v>
      </c>
      <c r="D371" s="206" t="s">
        <v>191</v>
      </c>
      <c r="E371" s="207" t="s">
        <v>1726</v>
      </c>
      <c r="F371" s="208" t="s">
        <v>1727</v>
      </c>
      <c r="G371" s="209" t="s">
        <v>260</v>
      </c>
      <c r="H371" s="210">
        <v>0.023</v>
      </c>
      <c r="I371" s="211"/>
      <c r="J371" s="212">
        <f>ROUND(I371*H371,2)</f>
        <v>0</v>
      </c>
      <c r="K371" s="208" t="s">
        <v>195</v>
      </c>
      <c r="L371" s="46"/>
      <c r="M371" s="213" t="s">
        <v>19</v>
      </c>
      <c r="N371" s="214" t="s">
        <v>43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1665</v>
      </c>
      <c r="AT371" s="217" t="s">
        <v>191</v>
      </c>
      <c r="AU371" s="217" t="s">
        <v>82</v>
      </c>
      <c r="AY371" s="19" t="s">
        <v>188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80</v>
      </c>
      <c r="BK371" s="218">
        <f>ROUND(I371*H371,2)</f>
        <v>0</v>
      </c>
      <c r="BL371" s="19" t="s">
        <v>1665</v>
      </c>
      <c r="BM371" s="217" t="s">
        <v>1881</v>
      </c>
    </row>
    <row r="372" s="2" customFormat="1">
      <c r="A372" s="40"/>
      <c r="B372" s="41"/>
      <c r="C372" s="42"/>
      <c r="D372" s="219" t="s">
        <v>198</v>
      </c>
      <c r="E372" s="42"/>
      <c r="F372" s="220" t="s">
        <v>1729</v>
      </c>
      <c r="G372" s="42"/>
      <c r="H372" s="42"/>
      <c r="I372" s="221"/>
      <c r="J372" s="42"/>
      <c r="K372" s="42"/>
      <c r="L372" s="46"/>
      <c r="M372" s="274"/>
      <c r="N372" s="275"/>
      <c r="O372" s="270"/>
      <c r="P372" s="270"/>
      <c r="Q372" s="270"/>
      <c r="R372" s="270"/>
      <c r="S372" s="270"/>
      <c r="T372" s="276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198</v>
      </c>
      <c r="AU372" s="19" t="s">
        <v>82</v>
      </c>
    </row>
    <row r="373" s="2" customFormat="1" ht="6.96" customHeight="1">
      <c r="A373" s="40"/>
      <c r="B373" s="61"/>
      <c r="C373" s="62"/>
      <c r="D373" s="62"/>
      <c r="E373" s="62"/>
      <c r="F373" s="62"/>
      <c r="G373" s="62"/>
      <c r="H373" s="62"/>
      <c r="I373" s="62"/>
      <c r="J373" s="62"/>
      <c r="K373" s="62"/>
      <c r="L373" s="46"/>
      <c r="M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</sheetData>
  <sheetProtection sheet="1" autoFilter="0" formatColumns="0" formatRows="0" objects="1" scenarios="1" spinCount="100000" saltValue="RLX14TQ+zkms3MdTErl2cZ+AN8j4m1jdxPucifx2ghS2Pj54JtYXGkLaqg7inouw6/IBAhBpl/xK74xGzBXd4A==" hashValue="A8sRyaS2WeCelXdXKCFDhSy18QJ7L+tVJewYsriCkhOiK0Nns6qjB4k6FhmlkRGlCgTqaqHQH69fHjx5JJOoBw==" algorithmName="SHA-512" password="80EB"/>
  <autoFilter ref="C88:K37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7" r:id="rId1" display="https://podminky.urs.cz/item/CS_URS_2024_01/741122031"/>
    <hyperlink ref="F107" r:id="rId2" display="https://podminky.urs.cz/item/CS_URS_2024_01/741122016"/>
    <hyperlink ref="F117" r:id="rId3" display="https://podminky.urs.cz/item/CS_URS_2024_01/741122015"/>
    <hyperlink ref="F127" r:id="rId4" display="https://podminky.urs.cz/item/CS_URS_2024_01/741130001"/>
    <hyperlink ref="F132" r:id="rId5" display="https://podminky.urs.cz/item/CS_URS_2024_01/741372062"/>
    <hyperlink ref="F157" r:id="rId6" display="https://podminky.urs.cz/item/CS_URS_2024_01/741313001"/>
    <hyperlink ref="F167" r:id="rId7" display="https://podminky.urs.cz/item/CS_URS_2024_01/741313005"/>
    <hyperlink ref="F177" r:id="rId8" display="https://podminky.urs.cz/item/CS_URS_2024_01/741310121"/>
    <hyperlink ref="F222" r:id="rId9" display="https://podminky.urs.cz/item/CS_URS_2024_01/741112061"/>
    <hyperlink ref="F232" r:id="rId10" display="https://podminky.urs.cz/item/CS_URS_2024_01/741112001"/>
    <hyperlink ref="F247" r:id="rId11" display="https://podminky.urs.cz/item/CS_URS_2024_01/HZS2232"/>
    <hyperlink ref="F256" r:id="rId12" display="https://podminky.urs.cz/item/CS_URS_2024_01/741110062"/>
    <hyperlink ref="F271" r:id="rId13" display="https://podminky.urs.cz/item/CS_URS_2024_01/742121001"/>
    <hyperlink ref="F282" r:id="rId14" display="https://podminky.urs.cz/item/CS_URS_2024_01/742330041"/>
    <hyperlink ref="F302" r:id="rId15" display="https://podminky.urs.cz/item/CS_URS_2024_01/742110505"/>
    <hyperlink ref="F319" r:id="rId16" display="https://podminky.urs.cz/item/CS_URS_2024_01/741810001"/>
    <hyperlink ref="F325" r:id="rId17" display="https://podminky.urs.cz/item/CS_URS_2024_01/977131110"/>
    <hyperlink ref="F328" r:id="rId18" display="https://podminky.urs.cz/item/CS_URS_2024_01/977131117"/>
    <hyperlink ref="F332" r:id="rId19" display="https://podminky.urs.cz/item/CS_URS_2024_01/997002611"/>
    <hyperlink ref="F334" r:id="rId20" display="https://podminky.urs.cz/item/CS_URS_2024_01/997013212"/>
    <hyperlink ref="F336" r:id="rId21" display="https://podminky.urs.cz/item/CS_URS_2024_01/997013501"/>
    <hyperlink ref="F338" r:id="rId22" display="https://podminky.urs.cz/item/CS_URS_2024_01/997013509"/>
    <hyperlink ref="F341" r:id="rId23" display="https://podminky.urs.cz/item/CS_URS_2024_01/997013603"/>
    <hyperlink ref="F345" r:id="rId24" display="https://podminky.urs.cz/item/CS_URS_2024_01/460941211"/>
    <hyperlink ref="F347" r:id="rId25" display="https://podminky.urs.cz/item/CS_URS_2024_01/460941213"/>
    <hyperlink ref="F349" r:id="rId26" display="https://podminky.urs.cz/item/CS_URS_2024_01/460941221"/>
    <hyperlink ref="F351" r:id="rId27" display="https://podminky.urs.cz/item/CS_URS_2024_01/460941222"/>
    <hyperlink ref="F353" r:id="rId28" display="https://podminky.urs.cz/item/CS_URS_2024_01/468101411"/>
    <hyperlink ref="F355" r:id="rId29" display="https://podminky.urs.cz/item/CS_URS_2024_01/468101413"/>
    <hyperlink ref="F357" r:id="rId30" display="https://podminky.urs.cz/item/CS_URS_2024_01/468101421"/>
    <hyperlink ref="F359" r:id="rId31" display="https://podminky.urs.cz/item/CS_URS_2024_01/468101422"/>
    <hyperlink ref="F361" r:id="rId32" display="https://podminky.urs.cz/item/CS_URS_2024_01/469971111"/>
    <hyperlink ref="F363" r:id="rId33" display="https://podminky.urs.cz/item/CS_URS_2024_01/469971121"/>
    <hyperlink ref="F365" r:id="rId34" display="https://podminky.urs.cz/item/CS_URS_2024_01/469972111"/>
    <hyperlink ref="F367" r:id="rId35" display="https://podminky.urs.cz/item/CS_URS_2024_01/469972121"/>
    <hyperlink ref="F370" r:id="rId36" display="https://podminky.urs.cz/item/CS_URS_2024_01/469973113"/>
    <hyperlink ref="F372" r:id="rId37" display="https://podminky.urs.cz/item/CS_URS_2024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1882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ROUND((SUM(BE89:BE314)),  2)</f>
        <v>0</v>
      </c>
      <c r="G33" s="40"/>
      <c r="H33" s="40"/>
      <c r="I33" s="150">
        <v>0.20999999999999999</v>
      </c>
      <c r="J33" s="149">
        <f>ROUND(((SUM(BE89:BE314))*I33),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ROUND((SUM(BF89:BF314)),  2)</f>
        <v>0</v>
      </c>
      <c r="G34" s="40"/>
      <c r="H34" s="40"/>
      <c r="I34" s="150">
        <v>0.14999999999999999</v>
      </c>
      <c r="J34" s="149">
        <f>ROUND(((SUM(BF89:BF314))*I34),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ROUND((SUM(BG89:BG314)),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ROUND((SUM(BH89:BH314)),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ROUND((SUM(BI89:BI314)),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17 - elektroinstalace m.č. 207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1447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1449</v>
      </c>
      <c r="E62" s="176"/>
      <c r="F62" s="176"/>
      <c r="G62" s="176"/>
      <c r="H62" s="176"/>
      <c r="I62" s="176"/>
      <c r="J62" s="177">
        <f>J209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1450</v>
      </c>
      <c r="E63" s="176"/>
      <c r="F63" s="176"/>
      <c r="G63" s="176"/>
      <c r="H63" s="176"/>
      <c r="I63" s="176"/>
      <c r="J63" s="177">
        <f>J260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1451</v>
      </c>
      <c r="E64" s="176"/>
      <c r="F64" s="176"/>
      <c r="G64" s="176"/>
      <c r="H64" s="176"/>
      <c r="I64" s="176"/>
      <c r="J64" s="177">
        <f>J261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160</v>
      </c>
      <c r="E65" s="170"/>
      <c r="F65" s="170"/>
      <c r="G65" s="170"/>
      <c r="H65" s="170"/>
      <c r="I65" s="170"/>
      <c r="J65" s="171">
        <f>J266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162</v>
      </c>
      <c r="E66" s="176"/>
      <c r="F66" s="176"/>
      <c r="G66" s="176"/>
      <c r="H66" s="176"/>
      <c r="I66" s="176"/>
      <c r="J66" s="177">
        <f>J267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163</v>
      </c>
      <c r="E67" s="176"/>
      <c r="F67" s="176"/>
      <c r="G67" s="176"/>
      <c r="H67" s="176"/>
      <c r="I67" s="176"/>
      <c r="J67" s="177">
        <f>J276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1452</v>
      </c>
      <c r="E68" s="170"/>
      <c r="F68" s="170"/>
      <c r="G68" s="170"/>
      <c r="H68" s="170"/>
      <c r="I68" s="170"/>
      <c r="J68" s="171">
        <f>J288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1453</v>
      </c>
      <c r="E69" s="176"/>
      <c r="F69" s="176"/>
      <c r="G69" s="176"/>
      <c r="H69" s="176"/>
      <c r="I69" s="176"/>
      <c r="J69" s="177">
        <f>J289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ZŠ Pionýrů, Sokolov - Oprava elektroinstalace učeben v 2.NP 2. stupně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154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17 - elektroinstalace m.č. 207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Sokolov, Pionýrů 1614</v>
      </c>
      <c r="G83" s="42"/>
      <c r="H83" s="42"/>
      <c r="I83" s="34" t="s">
        <v>23</v>
      </c>
      <c r="J83" s="74" t="str">
        <f>IF(J12="","",J12)</f>
        <v>8. 2. 2024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Sokolov</v>
      </c>
      <c r="G85" s="42"/>
      <c r="H85" s="42"/>
      <c r="I85" s="34" t="s">
        <v>31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Michal Kubelka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174</v>
      </c>
      <c r="D88" s="182" t="s">
        <v>57</v>
      </c>
      <c r="E88" s="182" t="s">
        <v>53</v>
      </c>
      <c r="F88" s="182" t="s">
        <v>54</v>
      </c>
      <c r="G88" s="182" t="s">
        <v>175</v>
      </c>
      <c r="H88" s="182" t="s">
        <v>176</v>
      </c>
      <c r="I88" s="182" t="s">
        <v>177</v>
      </c>
      <c r="J88" s="182" t="s">
        <v>158</v>
      </c>
      <c r="K88" s="183" t="s">
        <v>178</v>
      </c>
      <c r="L88" s="184"/>
      <c r="M88" s="94" t="s">
        <v>19</v>
      </c>
      <c r="N88" s="95" t="s">
        <v>42</v>
      </c>
      <c r="O88" s="95" t="s">
        <v>179</v>
      </c>
      <c r="P88" s="95" t="s">
        <v>180</v>
      </c>
      <c r="Q88" s="95" t="s">
        <v>181</v>
      </c>
      <c r="R88" s="95" t="s">
        <v>182</v>
      </c>
      <c r="S88" s="95" t="s">
        <v>183</v>
      </c>
      <c r="T88" s="96" t="s">
        <v>184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185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P90+P266+P288</f>
        <v>0</v>
      </c>
      <c r="Q89" s="98"/>
      <c r="R89" s="187">
        <f>R90+R266+R288</f>
        <v>0.015882500000000001</v>
      </c>
      <c r="S89" s="98"/>
      <c r="T89" s="188">
        <f>T90+T266+T288</f>
        <v>0.17789999999999998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159</v>
      </c>
      <c r="BK89" s="189">
        <f>BK90+BK266+BK288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1454</v>
      </c>
      <c r="F90" s="193" t="s">
        <v>1455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P91+P209+P260</f>
        <v>0</v>
      </c>
      <c r="Q90" s="198"/>
      <c r="R90" s="199">
        <f>R91+R209+R260</f>
        <v>0</v>
      </c>
      <c r="S90" s="198"/>
      <c r="T90" s="200">
        <f>T91+T209+T260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188</v>
      </c>
      <c r="BK90" s="203">
        <f>BK91+BK209+BK260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1456</v>
      </c>
      <c r="F91" s="204" t="s">
        <v>1457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SUM(P92:P208)</f>
        <v>0</v>
      </c>
      <c r="Q91" s="198"/>
      <c r="R91" s="199">
        <f>SUM(R92:R208)</f>
        <v>0</v>
      </c>
      <c r="S91" s="198"/>
      <c r="T91" s="200">
        <f>SUM(T92:T208)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188</v>
      </c>
      <c r="BK91" s="203">
        <f>SUM(BK92:BK208)</f>
        <v>0</v>
      </c>
    </row>
    <row r="92" s="2" customFormat="1" ht="24.15" customHeight="1">
      <c r="A92" s="40"/>
      <c r="B92" s="41"/>
      <c r="C92" s="257" t="s">
        <v>80</v>
      </c>
      <c r="D92" s="257" t="s">
        <v>300</v>
      </c>
      <c r="E92" s="258" t="s">
        <v>1458</v>
      </c>
      <c r="F92" s="259" t="s">
        <v>1459</v>
      </c>
      <c r="G92" s="260" t="s">
        <v>296</v>
      </c>
      <c r="H92" s="261">
        <v>1</v>
      </c>
      <c r="I92" s="262"/>
      <c r="J92" s="263">
        <f>ROUND(I92*H92,2)</f>
        <v>0</v>
      </c>
      <c r="K92" s="259" t="s">
        <v>19</v>
      </c>
      <c r="L92" s="264"/>
      <c r="M92" s="265" t="s">
        <v>19</v>
      </c>
      <c r="N92" s="266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250</v>
      </c>
      <c r="AT92" s="217" t="s">
        <v>300</v>
      </c>
      <c r="AU92" s="217" t="s">
        <v>82</v>
      </c>
      <c r="AY92" s="19" t="s">
        <v>188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196</v>
      </c>
      <c r="BM92" s="217" t="s">
        <v>1883</v>
      </c>
    </row>
    <row r="93" s="13" customFormat="1">
      <c r="A93" s="13"/>
      <c r="B93" s="224"/>
      <c r="C93" s="225"/>
      <c r="D93" s="226" t="s">
        <v>200</v>
      </c>
      <c r="E93" s="227" t="s">
        <v>19</v>
      </c>
      <c r="F93" s="228" t="s">
        <v>1461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200</v>
      </c>
      <c r="AU93" s="234" t="s">
        <v>82</v>
      </c>
      <c r="AV93" s="13" t="s">
        <v>80</v>
      </c>
      <c r="AW93" s="13" t="s">
        <v>33</v>
      </c>
      <c r="AX93" s="13" t="s">
        <v>72</v>
      </c>
      <c r="AY93" s="234" t="s">
        <v>188</v>
      </c>
    </row>
    <row r="94" s="14" customFormat="1">
      <c r="A94" s="14"/>
      <c r="B94" s="235"/>
      <c r="C94" s="236"/>
      <c r="D94" s="226" t="s">
        <v>200</v>
      </c>
      <c r="E94" s="237" t="s">
        <v>19</v>
      </c>
      <c r="F94" s="238" t="s">
        <v>80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200</v>
      </c>
      <c r="AU94" s="245" t="s">
        <v>82</v>
      </c>
      <c r="AV94" s="14" t="s">
        <v>82</v>
      </c>
      <c r="AW94" s="14" t="s">
        <v>33</v>
      </c>
      <c r="AX94" s="14" t="s">
        <v>72</v>
      </c>
      <c r="AY94" s="245" t="s">
        <v>188</v>
      </c>
    </row>
    <row r="95" s="15" customFormat="1">
      <c r="A95" s="15"/>
      <c r="B95" s="246"/>
      <c r="C95" s="247"/>
      <c r="D95" s="226" t="s">
        <v>200</v>
      </c>
      <c r="E95" s="248" t="s">
        <v>19</v>
      </c>
      <c r="F95" s="249" t="s">
        <v>206</v>
      </c>
      <c r="G95" s="247"/>
      <c r="H95" s="250">
        <v>1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200</v>
      </c>
      <c r="AU95" s="256" t="s">
        <v>82</v>
      </c>
      <c r="AV95" s="15" t="s">
        <v>196</v>
      </c>
      <c r="AW95" s="15" t="s">
        <v>33</v>
      </c>
      <c r="AX95" s="15" t="s">
        <v>80</v>
      </c>
      <c r="AY95" s="256" t="s">
        <v>188</v>
      </c>
    </row>
    <row r="96" s="2" customFormat="1" ht="24.15" customHeight="1">
      <c r="A96" s="40"/>
      <c r="B96" s="41"/>
      <c r="C96" s="206" t="s">
        <v>82</v>
      </c>
      <c r="D96" s="206" t="s">
        <v>191</v>
      </c>
      <c r="E96" s="207" t="s">
        <v>1470</v>
      </c>
      <c r="F96" s="208" t="s">
        <v>1471</v>
      </c>
      <c r="G96" s="209" t="s">
        <v>357</v>
      </c>
      <c r="H96" s="210">
        <v>64</v>
      </c>
      <c r="I96" s="211"/>
      <c r="J96" s="212">
        <f>ROUND(I96*H96,2)</f>
        <v>0</v>
      </c>
      <c r="K96" s="208" t="s">
        <v>749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196</v>
      </c>
      <c r="AT96" s="217" t="s">
        <v>191</v>
      </c>
      <c r="AU96" s="217" t="s">
        <v>82</v>
      </c>
      <c r="AY96" s="19" t="s">
        <v>188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196</v>
      </c>
      <c r="BM96" s="217" t="s">
        <v>1884</v>
      </c>
    </row>
    <row r="97" s="2" customFormat="1">
      <c r="A97" s="40"/>
      <c r="B97" s="41"/>
      <c r="C97" s="42"/>
      <c r="D97" s="219" t="s">
        <v>198</v>
      </c>
      <c r="E97" s="42"/>
      <c r="F97" s="220" t="s">
        <v>1885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198</v>
      </c>
      <c r="AU97" s="19" t="s">
        <v>82</v>
      </c>
    </row>
    <row r="98" s="13" customFormat="1">
      <c r="A98" s="13"/>
      <c r="B98" s="224"/>
      <c r="C98" s="225"/>
      <c r="D98" s="226" t="s">
        <v>200</v>
      </c>
      <c r="E98" s="227" t="s">
        <v>19</v>
      </c>
      <c r="F98" s="228" t="s">
        <v>1461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200</v>
      </c>
      <c r="AU98" s="234" t="s">
        <v>82</v>
      </c>
      <c r="AV98" s="13" t="s">
        <v>80</v>
      </c>
      <c r="AW98" s="13" t="s">
        <v>33</v>
      </c>
      <c r="AX98" s="13" t="s">
        <v>72</v>
      </c>
      <c r="AY98" s="234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1665</v>
      </c>
      <c r="G99" s="236"/>
      <c r="H99" s="239">
        <v>64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5" customFormat="1">
      <c r="A100" s="15"/>
      <c r="B100" s="246"/>
      <c r="C100" s="247"/>
      <c r="D100" s="226" t="s">
        <v>200</v>
      </c>
      <c r="E100" s="248" t="s">
        <v>19</v>
      </c>
      <c r="F100" s="249" t="s">
        <v>206</v>
      </c>
      <c r="G100" s="247"/>
      <c r="H100" s="250">
        <v>64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200</v>
      </c>
      <c r="AU100" s="256" t="s">
        <v>82</v>
      </c>
      <c r="AV100" s="15" t="s">
        <v>196</v>
      </c>
      <c r="AW100" s="15" t="s">
        <v>33</v>
      </c>
      <c r="AX100" s="15" t="s">
        <v>80</v>
      </c>
      <c r="AY100" s="256" t="s">
        <v>188</v>
      </c>
    </row>
    <row r="101" s="2" customFormat="1" ht="16.5" customHeight="1">
      <c r="A101" s="40"/>
      <c r="B101" s="41"/>
      <c r="C101" s="257" t="s">
        <v>216</v>
      </c>
      <c r="D101" s="257" t="s">
        <v>300</v>
      </c>
      <c r="E101" s="258" t="s">
        <v>1475</v>
      </c>
      <c r="F101" s="259" t="s">
        <v>1476</v>
      </c>
      <c r="G101" s="260" t="s">
        <v>357</v>
      </c>
      <c r="H101" s="261">
        <v>64</v>
      </c>
      <c r="I101" s="262"/>
      <c r="J101" s="263">
        <f>ROUND(I101*H101,2)</f>
        <v>0</v>
      </c>
      <c r="K101" s="259" t="s">
        <v>19</v>
      </c>
      <c r="L101" s="264"/>
      <c r="M101" s="265" t="s">
        <v>19</v>
      </c>
      <c r="N101" s="266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250</v>
      </c>
      <c r="AT101" s="217" t="s">
        <v>300</v>
      </c>
      <c r="AU101" s="217" t="s">
        <v>82</v>
      </c>
      <c r="AY101" s="19" t="s">
        <v>188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196</v>
      </c>
      <c r="BM101" s="217" t="s">
        <v>1886</v>
      </c>
    </row>
    <row r="102" s="2" customFormat="1">
      <c r="A102" s="40"/>
      <c r="B102" s="41"/>
      <c r="C102" s="42"/>
      <c r="D102" s="226" t="s">
        <v>571</v>
      </c>
      <c r="E102" s="42"/>
      <c r="F102" s="273" t="s">
        <v>1469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571</v>
      </c>
      <c r="AU102" s="19" t="s">
        <v>82</v>
      </c>
    </row>
    <row r="103" s="13" customFormat="1">
      <c r="A103" s="13"/>
      <c r="B103" s="224"/>
      <c r="C103" s="225"/>
      <c r="D103" s="226" t="s">
        <v>200</v>
      </c>
      <c r="E103" s="227" t="s">
        <v>19</v>
      </c>
      <c r="F103" s="228" t="s">
        <v>1461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200</v>
      </c>
      <c r="AU103" s="234" t="s">
        <v>82</v>
      </c>
      <c r="AV103" s="13" t="s">
        <v>80</v>
      </c>
      <c r="AW103" s="13" t="s">
        <v>33</v>
      </c>
      <c r="AX103" s="13" t="s">
        <v>72</v>
      </c>
      <c r="AY103" s="234" t="s">
        <v>188</v>
      </c>
    </row>
    <row r="104" s="14" customFormat="1">
      <c r="A104" s="14"/>
      <c r="B104" s="235"/>
      <c r="C104" s="236"/>
      <c r="D104" s="226" t="s">
        <v>200</v>
      </c>
      <c r="E104" s="237" t="s">
        <v>19</v>
      </c>
      <c r="F104" s="238" t="s">
        <v>1665</v>
      </c>
      <c r="G104" s="236"/>
      <c r="H104" s="239">
        <v>64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200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188</v>
      </c>
    </row>
    <row r="105" s="15" customFormat="1">
      <c r="A105" s="15"/>
      <c r="B105" s="246"/>
      <c r="C105" s="247"/>
      <c r="D105" s="226" t="s">
        <v>200</v>
      </c>
      <c r="E105" s="248" t="s">
        <v>19</v>
      </c>
      <c r="F105" s="249" t="s">
        <v>206</v>
      </c>
      <c r="G105" s="247"/>
      <c r="H105" s="250">
        <v>64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200</v>
      </c>
      <c r="AU105" s="256" t="s">
        <v>82</v>
      </c>
      <c r="AV105" s="15" t="s">
        <v>196</v>
      </c>
      <c r="AW105" s="15" t="s">
        <v>33</v>
      </c>
      <c r="AX105" s="15" t="s">
        <v>80</v>
      </c>
      <c r="AY105" s="256" t="s">
        <v>188</v>
      </c>
    </row>
    <row r="106" s="2" customFormat="1" ht="24.15" customHeight="1">
      <c r="A106" s="40"/>
      <c r="B106" s="41"/>
      <c r="C106" s="206" t="s">
        <v>196</v>
      </c>
      <c r="D106" s="206" t="s">
        <v>191</v>
      </c>
      <c r="E106" s="207" t="s">
        <v>1478</v>
      </c>
      <c r="F106" s="208" t="s">
        <v>1479</v>
      </c>
      <c r="G106" s="209" t="s">
        <v>357</v>
      </c>
      <c r="H106" s="210">
        <v>22</v>
      </c>
      <c r="I106" s="211"/>
      <c r="J106" s="212">
        <f>ROUND(I106*H106,2)</f>
        <v>0</v>
      </c>
      <c r="K106" s="208" t="s">
        <v>749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196</v>
      </c>
      <c r="AT106" s="217" t="s">
        <v>191</v>
      </c>
      <c r="AU106" s="217" t="s">
        <v>82</v>
      </c>
      <c r="AY106" s="19" t="s">
        <v>188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196</v>
      </c>
      <c r="BM106" s="217" t="s">
        <v>1887</v>
      </c>
    </row>
    <row r="107" s="2" customFormat="1">
      <c r="A107" s="40"/>
      <c r="B107" s="41"/>
      <c r="C107" s="42"/>
      <c r="D107" s="219" t="s">
        <v>198</v>
      </c>
      <c r="E107" s="42"/>
      <c r="F107" s="220" t="s">
        <v>1888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198</v>
      </c>
      <c r="AU107" s="19" t="s">
        <v>82</v>
      </c>
    </row>
    <row r="108" s="13" customFormat="1">
      <c r="A108" s="13"/>
      <c r="B108" s="224"/>
      <c r="C108" s="225"/>
      <c r="D108" s="226" t="s">
        <v>200</v>
      </c>
      <c r="E108" s="227" t="s">
        <v>19</v>
      </c>
      <c r="F108" s="228" t="s">
        <v>1461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200</v>
      </c>
      <c r="AU108" s="234" t="s">
        <v>82</v>
      </c>
      <c r="AV108" s="13" t="s">
        <v>80</v>
      </c>
      <c r="AW108" s="13" t="s">
        <v>33</v>
      </c>
      <c r="AX108" s="13" t="s">
        <v>72</v>
      </c>
      <c r="AY108" s="234" t="s">
        <v>188</v>
      </c>
    </row>
    <row r="109" s="14" customFormat="1">
      <c r="A109" s="14"/>
      <c r="B109" s="235"/>
      <c r="C109" s="236"/>
      <c r="D109" s="226" t="s">
        <v>200</v>
      </c>
      <c r="E109" s="237" t="s">
        <v>19</v>
      </c>
      <c r="F109" s="238" t="s">
        <v>141</v>
      </c>
      <c r="G109" s="236"/>
      <c r="H109" s="239">
        <v>22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200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188</v>
      </c>
    </row>
    <row r="110" s="15" customFormat="1">
      <c r="A110" s="15"/>
      <c r="B110" s="246"/>
      <c r="C110" s="247"/>
      <c r="D110" s="226" t="s">
        <v>200</v>
      </c>
      <c r="E110" s="248" t="s">
        <v>19</v>
      </c>
      <c r="F110" s="249" t="s">
        <v>206</v>
      </c>
      <c r="G110" s="247"/>
      <c r="H110" s="250">
        <v>22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200</v>
      </c>
      <c r="AU110" s="256" t="s">
        <v>82</v>
      </c>
      <c r="AV110" s="15" t="s">
        <v>196</v>
      </c>
      <c r="AW110" s="15" t="s">
        <v>33</v>
      </c>
      <c r="AX110" s="15" t="s">
        <v>80</v>
      </c>
      <c r="AY110" s="256" t="s">
        <v>188</v>
      </c>
    </row>
    <row r="111" s="2" customFormat="1" ht="16.5" customHeight="1">
      <c r="A111" s="40"/>
      <c r="B111" s="41"/>
      <c r="C111" s="257" t="s">
        <v>231</v>
      </c>
      <c r="D111" s="257" t="s">
        <v>300</v>
      </c>
      <c r="E111" s="258" t="s">
        <v>1483</v>
      </c>
      <c r="F111" s="259" t="s">
        <v>1484</v>
      </c>
      <c r="G111" s="260" t="s">
        <v>357</v>
      </c>
      <c r="H111" s="261">
        <v>22</v>
      </c>
      <c r="I111" s="262"/>
      <c r="J111" s="263">
        <f>ROUND(I111*H111,2)</f>
        <v>0</v>
      </c>
      <c r="K111" s="259" t="s">
        <v>19</v>
      </c>
      <c r="L111" s="264"/>
      <c r="M111" s="265" t="s">
        <v>19</v>
      </c>
      <c r="N111" s="266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250</v>
      </c>
      <c r="AT111" s="217" t="s">
        <v>300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1889</v>
      </c>
    </row>
    <row r="112" s="2" customFormat="1">
      <c r="A112" s="40"/>
      <c r="B112" s="41"/>
      <c r="C112" s="42"/>
      <c r="D112" s="226" t="s">
        <v>571</v>
      </c>
      <c r="E112" s="42"/>
      <c r="F112" s="273" t="s">
        <v>1469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571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1461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141</v>
      </c>
      <c r="G114" s="236"/>
      <c r="H114" s="239">
        <v>22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5" customFormat="1">
      <c r="A115" s="15"/>
      <c r="B115" s="246"/>
      <c r="C115" s="247"/>
      <c r="D115" s="226" t="s">
        <v>200</v>
      </c>
      <c r="E115" s="248" t="s">
        <v>19</v>
      </c>
      <c r="F115" s="249" t="s">
        <v>206</v>
      </c>
      <c r="G115" s="247"/>
      <c r="H115" s="250">
        <v>22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200</v>
      </c>
      <c r="AU115" s="256" t="s">
        <v>82</v>
      </c>
      <c r="AV115" s="15" t="s">
        <v>196</v>
      </c>
      <c r="AW115" s="15" t="s">
        <v>33</v>
      </c>
      <c r="AX115" s="15" t="s">
        <v>80</v>
      </c>
      <c r="AY115" s="256" t="s">
        <v>188</v>
      </c>
    </row>
    <row r="116" s="2" customFormat="1" ht="21.75" customHeight="1">
      <c r="A116" s="40"/>
      <c r="B116" s="41"/>
      <c r="C116" s="206" t="s">
        <v>189</v>
      </c>
      <c r="D116" s="206" t="s">
        <v>191</v>
      </c>
      <c r="E116" s="207" t="s">
        <v>1486</v>
      </c>
      <c r="F116" s="208" t="s">
        <v>1487</v>
      </c>
      <c r="G116" s="209" t="s">
        <v>296</v>
      </c>
      <c r="H116" s="210">
        <v>9</v>
      </c>
      <c r="I116" s="211"/>
      <c r="J116" s="212">
        <f>ROUND(I116*H116,2)</f>
        <v>0</v>
      </c>
      <c r="K116" s="208" t="s">
        <v>19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196</v>
      </c>
      <c r="AT116" s="217" t="s">
        <v>191</v>
      </c>
      <c r="AU116" s="217" t="s">
        <v>82</v>
      </c>
      <c r="AY116" s="19" t="s">
        <v>188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196</v>
      </c>
      <c r="BM116" s="217" t="s">
        <v>1890</v>
      </c>
    </row>
    <row r="117" s="13" customFormat="1">
      <c r="A117" s="13"/>
      <c r="B117" s="224"/>
      <c r="C117" s="225"/>
      <c r="D117" s="226" t="s">
        <v>200</v>
      </c>
      <c r="E117" s="227" t="s">
        <v>19</v>
      </c>
      <c r="F117" s="228" t="s">
        <v>1461</v>
      </c>
      <c r="G117" s="225"/>
      <c r="H117" s="227" t="s">
        <v>19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200</v>
      </c>
      <c r="AU117" s="234" t="s">
        <v>82</v>
      </c>
      <c r="AV117" s="13" t="s">
        <v>80</v>
      </c>
      <c r="AW117" s="13" t="s">
        <v>33</v>
      </c>
      <c r="AX117" s="13" t="s">
        <v>72</v>
      </c>
      <c r="AY117" s="234" t="s">
        <v>188</v>
      </c>
    </row>
    <row r="118" s="14" customFormat="1">
      <c r="A118" s="14"/>
      <c r="B118" s="235"/>
      <c r="C118" s="236"/>
      <c r="D118" s="226" t="s">
        <v>200</v>
      </c>
      <c r="E118" s="237" t="s">
        <v>19</v>
      </c>
      <c r="F118" s="238" t="s">
        <v>229</v>
      </c>
      <c r="G118" s="236"/>
      <c r="H118" s="239">
        <v>9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200</v>
      </c>
      <c r="AU118" s="245" t="s">
        <v>82</v>
      </c>
      <c r="AV118" s="14" t="s">
        <v>82</v>
      </c>
      <c r="AW118" s="14" t="s">
        <v>33</v>
      </c>
      <c r="AX118" s="14" t="s">
        <v>72</v>
      </c>
      <c r="AY118" s="245" t="s">
        <v>188</v>
      </c>
    </row>
    <row r="119" s="15" customFormat="1">
      <c r="A119" s="15"/>
      <c r="B119" s="246"/>
      <c r="C119" s="247"/>
      <c r="D119" s="226" t="s">
        <v>200</v>
      </c>
      <c r="E119" s="248" t="s">
        <v>19</v>
      </c>
      <c r="F119" s="249" t="s">
        <v>206</v>
      </c>
      <c r="G119" s="247"/>
      <c r="H119" s="250">
        <v>9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200</v>
      </c>
      <c r="AU119" s="256" t="s">
        <v>82</v>
      </c>
      <c r="AV119" s="15" t="s">
        <v>196</v>
      </c>
      <c r="AW119" s="15" t="s">
        <v>33</v>
      </c>
      <c r="AX119" s="15" t="s">
        <v>80</v>
      </c>
      <c r="AY119" s="256" t="s">
        <v>188</v>
      </c>
    </row>
    <row r="120" s="2" customFormat="1" ht="24.15" customHeight="1">
      <c r="A120" s="40"/>
      <c r="B120" s="41"/>
      <c r="C120" s="206" t="s">
        <v>241</v>
      </c>
      <c r="D120" s="206" t="s">
        <v>191</v>
      </c>
      <c r="E120" s="207" t="s">
        <v>1490</v>
      </c>
      <c r="F120" s="208" t="s">
        <v>1491</v>
      </c>
      <c r="G120" s="209" t="s">
        <v>296</v>
      </c>
      <c r="H120" s="210">
        <v>1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196</v>
      </c>
      <c r="AT120" s="217" t="s">
        <v>191</v>
      </c>
      <c r="AU120" s="217" t="s">
        <v>82</v>
      </c>
      <c r="AY120" s="19" t="s">
        <v>188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196</v>
      </c>
      <c r="BM120" s="217" t="s">
        <v>1891</v>
      </c>
    </row>
    <row r="121" s="13" customFormat="1">
      <c r="A121" s="13"/>
      <c r="B121" s="224"/>
      <c r="C121" s="225"/>
      <c r="D121" s="226" t="s">
        <v>200</v>
      </c>
      <c r="E121" s="227" t="s">
        <v>19</v>
      </c>
      <c r="F121" s="228" t="s">
        <v>1461</v>
      </c>
      <c r="G121" s="225"/>
      <c r="H121" s="227" t="s">
        <v>19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200</v>
      </c>
      <c r="AU121" s="234" t="s">
        <v>82</v>
      </c>
      <c r="AV121" s="13" t="s">
        <v>80</v>
      </c>
      <c r="AW121" s="13" t="s">
        <v>33</v>
      </c>
      <c r="AX121" s="13" t="s">
        <v>72</v>
      </c>
      <c r="AY121" s="234" t="s">
        <v>188</v>
      </c>
    </row>
    <row r="122" s="14" customFormat="1">
      <c r="A122" s="14"/>
      <c r="B122" s="235"/>
      <c r="C122" s="236"/>
      <c r="D122" s="226" t="s">
        <v>200</v>
      </c>
      <c r="E122" s="237" t="s">
        <v>19</v>
      </c>
      <c r="F122" s="238" t="s">
        <v>80</v>
      </c>
      <c r="G122" s="236"/>
      <c r="H122" s="239">
        <v>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200</v>
      </c>
      <c r="AU122" s="245" t="s">
        <v>82</v>
      </c>
      <c r="AV122" s="14" t="s">
        <v>82</v>
      </c>
      <c r="AW122" s="14" t="s">
        <v>33</v>
      </c>
      <c r="AX122" s="14" t="s">
        <v>72</v>
      </c>
      <c r="AY122" s="245" t="s">
        <v>188</v>
      </c>
    </row>
    <row r="123" s="15" customFormat="1">
      <c r="A123" s="15"/>
      <c r="B123" s="246"/>
      <c r="C123" s="247"/>
      <c r="D123" s="226" t="s">
        <v>200</v>
      </c>
      <c r="E123" s="248" t="s">
        <v>19</v>
      </c>
      <c r="F123" s="249" t="s">
        <v>206</v>
      </c>
      <c r="G123" s="247"/>
      <c r="H123" s="250">
        <v>1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6" t="s">
        <v>200</v>
      </c>
      <c r="AU123" s="256" t="s">
        <v>82</v>
      </c>
      <c r="AV123" s="15" t="s">
        <v>196</v>
      </c>
      <c r="AW123" s="15" t="s">
        <v>33</v>
      </c>
      <c r="AX123" s="15" t="s">
        <v>80</v>
      </c>
      <c r="AY123" s="256" t="s">
        <v>188</v>
      </c>
    </row>
    <row r="124" s="2" customFormat="1" ht="24.15" customHeight="1">
      <c r="A124" s="40"/>
      <c r="B124" s="41"/>
      <c r="C124" s="257" t="s">
        <v>250</v>
      </c>
      <c r="D124" s="257" t="s">
        <v>300</v>
      </c>
      <c r="E124" s="258" t="s">
        <v>1892</v>
      </c>
      <c r="F124" s="259" t="s">
        <v>1893</v>
      </c>
      <c r="G124" s="260" t="s">
        <v>296</v>
      </c>
      <c r="H124" s="261">
        <v>1</v>
      </c>
      <c r="I124" s="262"/>
      <c r="J124" s="263">
        <f>ROUND(I124*H124,2)</f>
        <v>0</v>
      </c>
      <c r="K124" s="259" t="s">
        <v>19</v>
      </c>
      <c r="L124" s="264"/>
      <c r="M124" s="265" t="s">
        <v>19</v>
      </c>
      <c r="N124" s="266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250</v>
      </c>
      <c r="AT124" s="217" t="s">
        <v>300</v>
      </c>
      <c r="AU124" s="217" t="s">
        <v>82</v>
      </c>
      <c r="AY124" s="19" t="s">
        <v>188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196</v>
      </c>
      <c r="BM124" s="217" t="s">
        <v>1894</v>
      </c>
    </row>
    <row r="125" s="2" customFormat="1">
      <c r="A125" s="40"/>
      <c r="B125" s="41"/>
      <c r="C125" s="42"/>
      <c r="D125" s="226" t="s">
        <v>571</v>
      </c>
      <c r="E125" s="42"/>
      <c r="F125" s="273" t="s">
        <v>1498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571</v>
      </c>
      <c r="AU125" s="19" t="s">
        <v>82</v>
      </c>
    </row>
    <row r="126" s="13" customFormat="1">
      <c r="A126" s="13"/>
      <c r="B126" s="224"/>
      <c r="C126" s="225"/>
      <c r="D126" s="226" t="s">
        <v>200</v>
      </c>
      <c r="E126" s="227" t="s">
        <v>19</v>
      </c>
      <c r="F126" s="228" t="s">
        <v>1461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200</v>
      </c>
      <c r="AU126" s="234" t="s">
        <v>82</v>
      </c>
      <c r="AV126" s="13" t="s">
        <v>80</v>
      </c>
      <c r="AW126" s="13" t="s">
        <v>33</v>
      </c>
      <c r="AX126" s="13" t="s">
        <v>72</v>
      </c>
      <c r="AY126" s="234" t="s">
        <v>188</v>
      </c>
    </row>
    <row r="127" s="14" customFormat="1">
      <c r="A127" s="14"/>
      <c r="B127" s="235"/>
      <c r="C127" s="236"/>
      <c r="D127" s="226" t="s">
        <v>200</v>
      </c>
      <c r="E127" s="237" t="s">
        <v>19</v>
      </c>
      <c r="F127" s="238" t="s">
        <v>80</v>
      </c>
      <c r="G127" s="236"/>
      <c r="H127" s="239">
        <v>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200</v>
      </c>
      <c r="AU127" s="245" t="s">
        <v>82</v>
      </c>
      <c r="AV127" s="14" t="s">
        <v>82</v>
      </c>
      <c r="AW127" s="14" t="s">
        <v>33</v>
      </c>
      <c r="AX127" s="14" t="s">
        <v>72</v>
      </c>
      <c r="AY127" s="245" t="s">
        <v>188</v>
      </c>
    </row>
    <row r="128" s="15" customFormat="1">
      <c r="A128" s="15"/>
      <c r="B128" s="246"/>
      <c r="C128" s="247"/>
      <c r="D128" s="226" t="s">
        <v>200</v>
      </c>
      <c r="E128" s="248" t="s">
        <v>19</v>
      </c>
      <c r="F128" s="249" t="s">
        <v>206</v>
      </c>
      <c r="G128" s="247"/>
      <c r="H128" s="250">
        <v>1</v>
      </c>
      <c r="I128" s="251"/>
      <c r="J128" s="247"/>
      <c r="K128" s="247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200</v>
      </c>
      <c r="AU128" s="256" t="s">
        <v>82</v>
      </c>
      <c r="AV128" s="15" t="s">
        <v>196</v>
      </c>
      <c r="AW128" s="15" t="s">
        <v>33</v>
      </c>
      <c r="AX128" s="15" t="s">
        <v>80</v>
      </c>
      <c r="AY128" s="256" t="s">
        <v>188</v>
      </c>
    </row>
    <row r="129" s="2" customFormat="1" ht="24.15" customHeight="1">
      <c r="A129" s="40"/>
      <c r="B129" s="41"/>
      <c r="C129" s="206" t="s">
        <v>229</v>
      </c>
      <c r="D129" s="206" t="s">
        <v>191</v>
      </c>
      <c r="E129" s="207" t="s">
        <v>1508</v>
      </c>
      <c r="F129" s="208" t="s">
        <v>1509</v>
      </c>
      <c r="G129" s="209" t="s">
        <v>296</v>
      </c>
      <c r="H129" s="210">
        <v>7</v>
      </c>
      <c r="I129" s="211"/>
      <c r="J129" s="212">
        <f>ROUND(I129*H129,2)</f>
        <v>0</v>
      </c>
      <c r="K129" s="208" t="s">
        <v>19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196</v>
      </c>
      <c r="AT129" s="217" t="s">
        <v>191</v>
      </c>
      <c r="AU129" s="217" t="s">
        <v>82</v>
      </c>
      <c r="AY129" s="19" t="s">
        <v>188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196</v>
      </c>
      <c r="BM129" s="217" t="s">
        <v>1895</v>
      </c>
    </row>
    <row r="130" s="13" customFormat="1">
      <c r="A130" s="13"/>
      <c r="B130" s="224"/>
      <c r="C130" s="225"/>
      <c r="D130" s="226" t="s">
        <v>200</v>
      </c>
      <c r="E130" s="227" t="s">
        <v>19</v>
      </c>
      <c r="F130" s="228" t="s">
        <v>1461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200</v>
      </c>
      <c r="AU130" s="234" t="s">
        <v>82</v>
      </c>
      <c r="AV130" s="13" t="s">
        <v>80</v>
      </c>
      <c r="AW130" s="13" t="s">
        <v>33</v>
      </c>
      <c r="AX130" s="13" t="s">
        <v>72</v>
      </c>
      <c r="AY130" s="234" t="s">
        <v>188</v>
      </c>
    </row>
    <row r="131" s="14" customFormat="1">
      <c r="A131" s="14"/>
      <c r="B131" s="235"/>
      <c r="C131" s="236"/>
      <c r="D131" s="226" t="s">
        <v>200</v>
      </c>
      <c r="E131" s="237" t="s">
        <v>19</v>
      </c>
      <c r="F131" s="238" t="s">
        <v>241</v>
      </c>
      <c r="G131" s="236"/>
      <c r="H131" s="239">
        <v>7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200</v>
      </c>
      <c r="AU131" s="245" t="s">
        <v>82</v>
      </c>
      <c r="AV131" s="14" t="s">
        <v>82</v>
      </c>
      <c r="AW131" s="14" t="s">
        <v>33</v>
      </c>
      <c r="AX131" s="14" t="s">
        <v>72</v>
      </c>
      <c r="AY131" s="245" t="s">
        <v>188</v>
      </c>
    </row>
    <row r="132" s="15" customFormat="1">
      <c r="A132" s="15"/>
      <c r="B132" s="246"/>
      <c r="C132" s="247"/>
      <c r="D132" s="226" t="s">
        <v>200</v>
      </c>
      <c r="E132" s="248" t="s">
        <v>19</v>
      </c>
      <c r="F132" s="249" t="s">
        <v>206</v>
      </c>
      <c r="G132" s="247"/>
      <c r="H132" s="250">
        <v>7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200</v>
      </c>
      <c r="AU132" s="256" t="s">
        <v>82</v>
      </c>
      <c r="AV132" s="15" t="s">
        <v>196</v>
      </c>
      <c r="AW132" s="15" t="s">
        <v>33</v>
      </c>
      <c r="AX132" s="15" t="s">
        <v>80</v>
      </c>
      <c r="AY132" s="256" t="s">
        <v>188</v>
      </c>
    </row>
    <row r="133" s="2" customFormat="1" ht="21.75" customHeight="1">
      <c r="A133" s="40"/>
      <c r="B133" s="41"/>
      <c r="C133" s="257" t="s">
        <v>107</v>
      </c>
      <c r="D133" s="257" t="s">
        <v>300</v>
      </c>
      <c r="E133" s="258" t="s">
        <v>1512</v>
      </c>
      <c r="F133" s="259" t="s">
        <v>1513</v>
      </c>
      <c r="G133" s="260" t="s">
        <v>1514</v>
      </c>
      <c r="H133" s="261">
        <v>7</v>
      </c>
      <c r="I133" s="262"/>
      <c r="J133" s="263">
        <f>ROUND(I133*H133,2)</f>
        <v>0</v>
      </c>
      <c r="K133" s="259" t="s">
        <v>19</v>
      </c>
      <c r="L133" s="264"/>
      <c r="M133" s="265" t="s">
        <v>19</v>
      </c>
      <c r="N133" s="266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250</v>
      </c>
      <c r="AT133" s="217" t="s">
        <v>300</v>
      </c>
      <c r="AU133" s="217" t="s">
        <v>82</v>
      </c>
      <c r="AY133" s="19" t="s">
        <v>188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196</v>
      </c>
      <c r="BM133" s="217" t="s">
        <v>1896</v>
      </c>
    </row>
    <row r="134" s="2" customFormat="1">
      <c r="A134" s="40"/>
      <c r="B134" s="41"/>
      <c r="C134" s="42"/>
      <c r="D134" s="226" t="s">
        <v>571</v>
      </c>
      <c r="E134" s="42"/>
      <c r="F134" s="273" t="s">
        <v>1498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571</v>
      </c>
      <c r="AU134" s="19" t="s">
        <v>82</v>
      </c>
    </row>
    <row r="135" s="13" customFormat="1">
      <c r="A135" s="13"/>
      <c r="B135" s="224"/>
      <c r="C135" s="225"/>
      <c r="D135" s="226" t="s">
        <v>200</v>
      </c>
      <c r="E135" s="227" t="s">
        <v>19</v>
      </c>
      <c r="F135" s="228" t="s">
        <v>1461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200</v>
      </c>
      <c r="AU135" s="234" t="s">
        <v>82</v>
      </c>
      <c r="AV135" s="13" t="s">
        <v>80</v>
      </c>
      <c r="AW135" s="13" t="s">
        <v>33</v>
      </c>
      <c r="AX135" s="13" t="s">
        <v>72</v>
      </c>
      <c r="AY135" s="234" t="s">
        <v>188</v>
      </c>
    </row>
    <row r="136" s="14" customFormat="1">
      <c r="A136" s="14"/>
      <c r="B136" s="235"/>
      <c r="C136" s="236"/>
      <c r="D136" s="226" t="s">
        <v>200</v>
      </c>
      <c r="E136" s="237" t="s">
        <v>19</v>
      </c>
      <c r="F136" s="238" t="s">
        <v>241</v>
      </c>
      <c r="G136" s="236"/>
      <c r="H136" s="239">
        <v>7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200</v>
      </c>
      <c r="AU136" s="245" t="s">
        <v>82</v>
      </c>
      <c r="AV136" s="14" t="s">
        <v>82</v>
      </c>
      <c r="AW136" s="14" t="s">
        <v>33</v>
      </c>
      <c r="AX136" s="14" t="s">
        <v>72</v>
      </c>
      <c r="AY136" s="245" t="s">
        <v>188</v>
      </c>
    </row>
    <row r="137" s="15" customFormat="1">
      <c r="A137" s="15"/>
      <c r="B137" s="246"/>
      <c r="C137" s="247"/>
      <c r="D137" s="226" t="s">
        <v>200</v>
      </c>
      <c r="E137" s="248" t="s">
        <v>19</v>
      </c>
      <c r="F137" s="249" t="s">
        <v>206</v>
      </c>
      <c r="G137" s="247"/>
      <c r="H137" s="250">
        <v>7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200</v>
      </c>
      <c r="AU137" s="256" t="s">
        <v>82</v>
      </c>
      <c r="AV137" s="15" t="s">
        <v>196</v>
      </c>
      <c r="AW137" s="15" t="s">
        <v>33</v>
      </c>
      <c r="AX137" s="15" t="s">
        <v>80</v>
      </c>
      <c r="AY137" s="256" t="s">
        <v>188</v>
      </c>
    </row>
    <row r="138" s="2" customFormat="1" ht="24.15" customHeight="1">
      <c r="A138" s="40"/>
      <c r="B138" s="41"/>
      <c r="C138" s="206" t="s">
        <v>110</v>
      </c>
      <c r="D138" s="206" t="s">
        <v>191</v>
      </c>
      <c r="E138" s="207" t="s">
        <v>1516</v>
      </c>
      <c r="F138" s="208" t="s">
        <v>1517</v>
      </c>
      <c r="G138" s="209" t="s">
        <v>296</v>
      </c>
      <c r="H138" s="210">
        <v>3</v>
      </c>
      <c r="I138" s="211"/>
      <c r="J138" s="212">
        <f>ROUND(I138*H138,2)</f>
        <v>0</v>
      </c>
      <c r="K138" s="208" t="s">
        <v>749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196</v>
      </c>
      <c r="AT138" s="217" t="s">
        <v>191</v>
      </c>
      <c r="AU138" s="217" t="s">
        <v>82</v>
      </c>
      <c r="AY138" s="19" t="s">
        <v>188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196</v>
      </c>
      <c r="BM138" s="217" t="s">
        <v>1897</v>
      </c>
    </row>
    <row r="139" s="2" customFormat="1">
      <c r="A139" s="40"/>
      <c r="B139" s="41"/>
      <c r="C139" s="42"/>
      <c r="D139" s="219" t="s">
        <v>198</v>
      </c>
      <c r="E139" s="42"/>
      <c r="F139" s="220" t="s">
        <v>1898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198</v>
      </c>
      <c r="AU139" s="19" t="s">
        <v>82</v>
      </c>
    </row>
    <row r="140" s="13" customFormat="1">
      <c r="A140" s="13"/>
      <c r="B140" s="224"/>
      <c r="C140" s="225"/>
      <c r="D140" s="226" t="s">
        <v>200</v>
      </c>
      <c r="E140" s="227" t="s">
        <v>19</v>
      </c>
      <c r="F140" s="228" t="s">
        <v>1461</v>
      </c>
      <c r="G140" s="225"/>
      <c r="H140" s="227" t="s">
        <v>19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200</v>
      </c>
      <c r="AU140" s="234" t="s">
        <v>82</v>
      </c>
      <c r="AV140" s="13" t="s">
        <v>80</v>
      </c>
      <c r="AW140" s="13" t="s">
        <v>33</v>
      </c>
      <c r="AX140" s="13" t="s">
        <v>72</v>
      </c>
      <c r="AY140" s="234" t="s">
        <v>188</v>
      </c>
    </row>
    <row r="141" s="14" customFormat="1">
      <c r="A141" s="14"/>
      <c r="B141" s="235"/>
      <c r="C141" s="236"/>
      <c r="D141" s="226" t="s">
        <v>200</v>
      </c>
      <c r="E141" s="237" t="s">
        <v>19</v>
      </c>
      <c r="F141" s="238" t="s">
        <v>216</v>
      </c>
      <c r="G141" s="236"/>
      <c r="H141" s="239">
        <v>3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200</v>
      </c>
      <c r="AU141" s="245" t="s">
        <v>82</v>
      </c>
      <c r="AV141" s="14" t="s">
        <v>82</v>
      </c>
      <c r="AW141" s="14" t="s">
        <v>33</v>
      </c>
      <c r="AX141" s="14" t="s">
        <v>72</v>
      </c>
      <c r="AY141" s="245" t="s">
        <v>188</v>
      </c>
    </row>
    <row r="142" s="15" customFormat="1">
      <c r="A142" s="15"/>
      <c r="B142" s="246"/>
      <c r="C142" s="247"/>
      <c r="D142" s="226" t="s">
        <v>200</v>
      </c>
      <c r="E142" s="248" t="s">
        <v>19</v>
      </c>
      <c r="F142" s="249" t="s">
        <v>206</v>
      </c>
      <c r="G142" s="247"/>
      <c r="H142" s="250">
        <v>3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200</v>
      </c>
      <c r="AU142" s="256" t="s">
        <v>82</v>
      </c>
      <c r="AV142" s="15" t="s">
        <v>196</v>
      </c>
      <c r="AW142" s="15" t="s">
        <v>33</v>
      </c>
      <c r="AX142" s="15" t="s">
        <v>80</v>
      </c>
      <c r="AY142" s="256" t="s">
        <v>188</v>
      </c>
    </row>
    <row r="143" s="2" customFormat="1" ht="24.15" customHeight="1">
      <c r="A143" s="40"/>
      <c r="B143" s="41"/>
      <c r="C143" s="257" t="s">
        <v>113</v>
      </c>
      <c r="D143" s="257" t="s">
        <v>300</v>
      </c>
      <c r="E143" s="258" t="s">
        <v>1520</v>
      </c>
      <c r="F143" s="259" t="s">
        <v>1521</v>
      </c>
      <c r="G143" s="260" t="s">
        <v>1514</v>
      </c>
      <c r="H143" s="261">
        <v>3</v>
      </c>
      <c r="I143" s="262"/>
      <c r="J143" s="263">
        <f>ROUND(I143*H143,2)</f>
        <v>0</v>
      </c>
      <c r="K143" s="259" t="s">
        <v>19</v>
      </c>
      <c r="L143" s="264"/>
      <c r="M143" s="265" t="s">
        <v>19</v>
      </c>
      <c r="N143" s="266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250</v>
      </c>
      <c r="AT143" s="217" t="s">
        <v>300</v>
      </c>
      <c r="AU143" s="217" t="s">
        <v>82</v>
      </c>
      <c r="AY143" s="19" t="s">
        <v>188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196</v>
      </c>
      <c r="BM143" s="217" t="s">
        <v>1899</v>
      </c>
    </row>
    <row r="144" s="2" customFormat="1">
      <c r="A144" s="40"/>
      <c r="B144" s="41"/>
      <c r="C144" s="42"/>
      <c r="D144" s="226" t="s">
        <v>571</v>
      </c>
      <c r="E144" s="42"/>
      <c r="F144" s="273" t="s">
        <v>1498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571</v>
      </c>
      <c r="AU144" s="19" t="s">
        <v>82</v>
      </c>
    </row>
    <row r="145" s="13" customFormat="1">
      <c r="A145" s="13"/>
      <c r="B145" s="224"/>
      <c r="C145" s="225"/>
      <c r="D145" s="226" t="s">
        <v>200</v>
      </c>
      <c r="E145" s="227" t="s">
        <v>19</v>
      </c>
      <c r="F145" s="228" t="s">
        <v>1461</v>
      </c>
      <c r="G145" s="225"/>
      <c r="H145" s="227" t="s">
        <v>19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200</v>
      </c>
      <c r="AU145" s="234" t="s">
        <v>82</v>
      </c>
      <c r="AV145" s="13" t="s">
        <v>80</v>
      </c>
      <c r="AW145" s="13" t="s">
        <v>33</v>
      </c>
      <c r="AX145" s="13" t="s">
        <v>72</v>
      </c>
      <c r="AY145" s="234" t="s">
        <v>188</v>
      </c>
    </row>
    <row r="146" s="14" customFormat="1">
      <c r="A146" s="14"/>
      <c r="B146" s="235"/>
      <c r="C146" s="236"/>
      <c r="D146" s="226" t="s">
        <v>200</v>
      </c>
      <c r="E146" s="237" t="s">
        <v>19</v>
      </c>
      <c r="F146" s="238" t="s">
        <v>216</v>
      </c>
      <c r="G146" s="236"/>
      <c r="H146" s="239">
        <v>3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200</v>
      </c>
      <c r="AU146" s="245" t="s">
        <v>82</v>
      </c>
      <c r="AV146" s="14" t="s">
        <v>82</v>
      </c>
      <c r="AW146" s="14" t="s">
        <v>33</v>
      </c>
      <c r="AX146" s="14" t="s">
        <v>72</v>
      </c>
      <c r="AY146" s="245" t="s">
        <v>188</v>
      </c>
    </row>
    <row r="147" s="15" customFormat="1">
      <c r="A147" s="15"/>
      <c r="B147" s="246"/>
      <c r="C147" s="247"/>
      <c r="D147" s="226" t="s">
        <v>200</v>
      </c>
      <c r="E147" s="248" t="s">
        <v>19</v>
      </c>
      <c r="F147" s="249" t="s">
        <v>206</v>
      </c>
      <c r="G147" s="247"/>
      <c r="H147" s="250">
        <v>3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200</v>
      </c>
      <c r="AU147" s="256" t="s">
        <v>82</v>
      </c>
      <c r="AV147" s="15" t="s">
        <v>196</v>
      </c>
      <c r="AW147" s="15" t="s">
        <v>33</v>
      </c>
      <c r="AX147" s="15" t="s">
        <v>80</v>
      </c>
      <c r="AY147" s="256" t="s">
        <v>188</v>
      </c>
    </row>
    <row r="148" s="2" customFormat="1" ht="24.15" customHeight="1">
      <c r="A148" s="40"/>
      <c r="B148" s="41"/>
      <c r="C148" s="206" t="s">
        <v>116</v>
      </c>
      <c r="D148" s="206" t="s">
        <v>191</v>
      </c>
      <c r="E148" s="207" t="s">
        <v>1900</v>
      </c>
      <c r="F148" s="208" t="s">
        <v>1901</v>
      </c>
      <c r="G148" s="209" t="s">
        <v>296</v>
      </c>
      <c r="H148" s="210">
        <v>1</v>
      </c>
      <c r="I148" s="211"/>
      <c r="J148" s="212">
        <f>ROUND(I148*H148,2)</f>
        <v>0</v>
      </c>
      <c r="K148" s="208" t="s">
        <v>749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196</v>
      </c>
      <c r="AT148" s="217" t="s">
        <v>191</v>
      </c>
      <c r="AU148" s="217" t="s">
        <v>82</v>
      </c>
      <c r="AY148" s="19" t="s">
        <v>188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196</v>
      </c>
      <c r="BM148" s="217" t="s">
        <v>1902</v>
      </c>
    </row>
    <row r="149" s="2" customFormat="1">
      <c r="A149" s="40"/>
      <c r="B149" s="41"/>
      <c r="C149" s="42"/>
      <c r="D149" s="219" t="s">
        <v>198</v>
      </c>
      <c r="E149" s="42"/>
      <c r="F149" s="220" t="s">
        <v>1903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198</v>
      </c>
      <c r="AU149" s="19" t="s">
        <v>82</v>
      </c>
    </row>
    <row r="150" s="13" customFormat="1">
      <c r="A150" s="13"/>
      <c r="B150" s="224"/>
      <c r="C150" s="225"/>
      <c r="D150" s="226" t="s">
        <v>200</v>
      </c>
      <c r="E150" s="227" t="s">
        <v>19</v>
      </c>
      <c r="F150" s="228" t="s">
        <v>1461</v>
      </c>
      <c r="G150" s="225"/>
      <c r="H150" s="227" t="s">
        <v>19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200</v>
      </c>
      <c r="AU150" s="234" t="s">
        <v>82</v>
      </c>
      <c r="AV150" s="13" t="s">
        <v>80</v>
      </c>
      <c r="AW150" s="13" t="s">
        <v>33</v>
      </c>
      <c r="AX150" s="13" t="s">
        <v>72</v>
      </c>
      <c r="AY150" s="234" t="s">
        <v>188</v>
      </c>
    </row>
    <row r="151" s="14" customFormat="1">
      <c r="A151" s="14"/>
      <c r="B151" s="235"/>
      <c r="C151" s="236"/>
      <c r="D151" s="226" t="s">
        <v>200</v>
      </c>
      <c r="E151" s="237" t="s">
        <v>19</v>
      </c>
      <c r="F151" s="238" t="s">
        <v>80</v>
      </c>
      <c r="G151" s="236"/>
      <c r="H151" s="239">
        <v>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200</v>
      </c>
      <c r="AU151" s="245" t="s">
        <v>82</v>
      </c>
      <c r="AV151" s="14" t="s">
        <v>82</v>
      </c>
      <c r="AW151" s="14" t="s">
        <v>33</v>
      </c>
      <c r="AX151" s="14" t="s">
        <v>72</v>
      </c>
      <c r="AY151" s="245" t="s">
        <v>188</v>
      </c>
    </row>
    <row r="152" s="15" customFormat="1">
      <c r="A152" s="15"/>
      <c r="B152" s="246"/>
      <c r="C152" s="247"/>
      <c r="D152" s="226" t="s">
        <v>200</v>
      </c>
      <c r="E152" s="248" t="s">
        <v>19</v>
      </c>
      <c r="F152" s="249" t="s">
        <v>206</v>
      </c>
      <c r="G152" s="247"/>
      <c r="H152" s="250">
        <v>1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200</v>
      </c>
      <c r="AU152" s="256" t="s">
        <v>82</v>
      </c>
      <c r="AV152" s="15" t="s">
        <v>196</v>
      </c>
      <c r="AW152" s="15" t="s">
        <v>33</v>
      </c>
      <c r="AX152" s="15" t="s">
        <v>80</v>
      </c>
      <c r="AY152" s="256" t="s">
        <v>188</v>
      </c>
    </row>
    <row r="153" s="2" customFormat="1" ht="16.5" customHeight="1">
      <c r="A153" s="40"/>
      <c r="B153" s="41"/>
      <c r="C153" s="257" t="s">
        <v>119</v>
      </c>
      <c r="D153" s="257" t="s">
        <v>300</v>
      </c>
      <c r="E153" s="258" t="s">
        <v>1904</v>
      </c>
      <c r="F153" s="259" t="s">
        <v>1905</v>
      </c>
      <c r="G153" s="260" t="s">
        <v>296</v>
      </c>
      <c r="H153" s="261">
        <v>1</v>
      </c>
      <c r="I153" s="262"/>
      <c r="J153" s="263">
        <f>ROUND(I153*H153,2)</f>
        <v>0</v>
      </c>
      <c r="K153" s="259" t="s">
        <v>19</v>
      </c>
      <c r="L153" s="264"/>
      <c r="M153" s="265" t="s">
        <v>19</v>
      </c>
      <c r="N153" s="266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250</v>
      </c>
      <c r="AT153" s="217" t="s">
        <v>300</v>
      </c>
      <c r="AU153" s="217" t="s">
        <v>82</v>
      </c>
      <c r="AY153" s="19" t="s">
        <v>188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196</v>
      </c>
      <c r="BM153" s="217" t="s">
        <v>1906</v>
      </c>
    </row>
    <row r="154" s="2" customFormat="1">
      <c r="A154" s="40"/>
      <c r="B154" s="41"/>
      <c r="C154" s="42"/>
      <c r="D154" s="226" t="s">
        <v>571</v>
      </c>
      <c r="E154" s="42"/>
      <c r="F154" s="273" t="s">
        <v>1498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571</v>
      </c>
      <c r="AU154" s="19" t="s">
        <v>82</v>
      </c>
    </row>
    <row r="155" s="13" customFormat="1">
      <c r="A155" s="13"/>
      <c r="B155" s="224"/>
      <c r="C155" s="225"/>
      <c r="D155" s="226" t="s">
        <v>200</v>
      </c>
      <c r="E155" s="227" t="s">
        <v>19</v>
      </c>
      <c r="F155" s="228" t="s">
        <v>1461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200</v>
      </c>
      <c r="AU155" s="234" t="s">
        <v>82</v>
      </c>
      <c r="AV155" s="13" t="s">
        <v>80</v>
      </c>
      <c r="AW155" s="13" t="s">
        <v>33</v>
      </c>
      <c r="AX155" s="13" t="s">
        <v>72</v>
      </c>
      <c r="AY155" s="234" t="s">
        <v>188</v>
      </c>
    </row>
    <row r="156" s="14" customFormat="1">
      <c r="A156" s="14"/>
      <c r="B156" s="235"/>
      <c r="C156" s="236"/>
      <c r="D156" s="226" t="s">
        <v>200</v>
      </c>
      <c r="E156" s="237" t="s">
        <v>19</v>
      </c>
      <c r="F156" s="238" t="s">
        <v>80</v>
      </c>
      <c r="G156" s="236"/>
      <c r="H156" s="239">
        <v>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200</v>
      </c>
      <c r="AU156" s="245" t="s">
        <v>82</v>
      </c>
      <c r="AV156" s="14" t="s">
        <v>82</v>
      </c>
      <c r="AW156" s="14" t="s">
        <v>33</v>
      </c>
      <c r="AX156" s="14" t="s">
        <v>72</v>
      </c>
      <c r="AY156" s="245" t="s">
        <v>188</v>
      </c>
    </row>
    <row r="157" s="15" customFormat="1">
      <c r="A157" s="15"/>
      <c r="B157" s="246"/>
      <c r="C157" s="247"/>
      <c r="D157" s="226" t="s">
        <v>200</v>
      </c>
      <c r="E157" s="248" t="s">
        <v>19</v>
      </c>
      <c r="F157" s="249" t="s">
        <v>206</v>
      </c>
      <c r="G157" s="247"/>
      <c r="H157" s="250">
        <v>1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200</v>
      </c>
      <c r="AU157" s="256" t="s">
        <v>82</v>
      </c>
      <c r="AV157" s="15" t="s">
        <v>196</v>
      </c>
      <c r="AW157" s="15" t="s">
        <v>33</v>
      </c>
      <c r="AX157" s="15" t="s">
        <v>80</v>
      </c>
      <c r="AY157" s="256" t="s">
        <v>188</v>
      </c>
    </row>
    <row r="158" s="2" customFormat="1" ht="16.5" customHeight="1">
      <c r="A158" s="40"/>
      <c r="B158" s="41"/>
      <c r="C158" s="257" t="s">
        <v>8</v>
      </c>
      <c r="D158" s="257" t="s">
        <v>300</v>
      </c>
      <c r="E158" s="258" t="s">
        <v>1907</v>
      </c>
      <c r="F158" s="259" t="s">
        <v>1908</v>
      </c>
      <c r="G158" s="260" t="s">
        <v>296</v>
      </c>
      <c r="H158" s="261">
        <v>1</v>
      </c>
      <c r="I158" s="262"/>
      <c r="J158" s="263">
        <f>ROUND(I158*H158,2)</f>
        <v>0</v>
      </c>
      <c r="K158" s="259" t="s">
        <v>19</v>
      </c>
      <c r="L158" s="264"/>
      <c r="M158" s="265" t="s">
        <v>19</v>
      </c>
      <c r="N158" s="266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250</v>
      </c>
      <c r="AT158" s="217" t="s">
        <v>300</v>
      </c>
      <c r="AU158" s="217" t="s">
        <v>82</v>
      </c>
      <c r="AY158" s="19" t="s">
        <v>188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196</v>
      </c>
      <c r="BM158" s="217" t="s">
        <v>1909</v>
      </c>
    </row>
    <row r="159" s="2" customFormat="1">
      <c r="A159" s="40"/>
      <c r="B159" s="41"/>
      <c r="C159" s="42"/>
      <c r="D159" s="226" t="s">
        <v>571</v>
      </c>
      <c r="E159" s="42"/>
      <c r="F159" s="273" t="s">
        <v>1498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571</v>
      </c>
      <c r="AU159" s="19" t="s">
        <v>82</v>
      </c>
    </row>
    <row r="160" s="13" customFormat="1">
      <c r="A160" s="13"/>
      <c r="B160" s="224"/>
      <c r="C160" s="225"/>
      <c r="D160" s="226" t="s">
        <v>200</v>
      </c>
      <c r="E160" s="227" t="s">
        <v>19</v>
      </c>
      <c r="F160" s="228" t="s">
        <v>1461</v>
      </c>
      <c r="G160" s="225"/>
      <c r="H160" s="227" t="s">
        <v>19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200</v>
      </c>
      <c r="AU160" s="234" t="s">
        <v>82</v>
      </c>
      <c r="AV160" s="13" t="s">
        <v>80</v>
      </c>
      <c r="AW160" s="13" t="s">
        <v>33</v>
      </c>
      <c r="AX160" s="13" t="s">
        <v>72</v>
      </c>
      <c r="AY160" s="234" t="s">
        <v>188</v>
      </c>
    </row>
    <row r="161" s="14" customFormat="1">
      <c r="A161" s="14"/>
      <c r="B161" s="235"/>
      <c r="C161" s="236"/>
      <c r="D161" s="226" t="s">
        <v>200</v>
      </c>
      <c r="E161" s="237" t="s">
        <v>19</v>
      </c>
      <c r="F161" s="238" t="s">
        <v>80</v>
      </c>
      <c r="G161" s="236"/>
      <c r="H161" s="239">
        <v>1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200</v>
      </c>
      <c r="AU161" s="245" t="s">
        <v>82</v>
      </c>
      <c r="AV161" s="14" t="s">
        <v>82</v>
      </c>
      <c r="AW161" s="14" t="s">
        <v>33</v>
      </c>
      <c r="AX161" s="14" t="s">
        <v>72</v>
      </c>
      <c r="AY161" s="245" t="s">
        <v>188</v>
      </c>
    </row>
    <row r="162" s="15" customFormat="1">
      <c r="A162" s="15"/>
      <c r="B162" s="246"/>
      <c r="C162" s="247"/>
      <c r="D162" s="226" t="s">
        <v>200</v>
      </c>
      <c r="E162" s="248" t="s">
        <v>19</v>
      </c>
      <c r="F162" s="249" t="s">
        <v>206</v>
      </c>
      <c r="G162" s="247"/>
      <c r="H162" s="250">
        <v>1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6" t="s">
        <v>200</v>
      </c>
      <c r="AU162" s="256" t="s">
        <v>82</v>
      </c>
      <c r="AV162" s="15" t="s">
        <v>196</v>
      </c>
      <c r="AW162" s="15" t="s">
        <v>33</v>
      </c>
      <c r="AX162" s="15" t="s">
        <v>80</v>
      </c>
      <c r="AY162" s="256" t="s">
        <v>188</v>
      </c>
    </row>
    <row r="163" s="2" customFormat="1" ht="16.5" customHeight="1">
      <c r="A163" s="40"/>
      <c r="B163" s="41"/>
      <c r="C163" s="257" t="s">
        <v>124</v>
      </c>
      <c r="D163" s="257" t="s">
        <v>300</v>
      </c>
      <c r="E163" s="258" t="s">
        <v>1533</v>
      </c>
      <c r="F163" s="259" t="s">
        <v>1534</v>
      </c>
      <c r="G163" s="260" t="s">
        <v>296</v>
      </c>
      <c r="H163" s="261">
        <v>1</v>
      </c>
      <c r="I163" s="262"/>
      <c r="J163" s="263">
        <f>ROUND(I163*H163,2)</f>
        <v>0</v>
      </c>
      <c r="K163" s="259" t="s">
        <v>19</v>
      </c>
      <c r="L163" s="264"/>
      <c r="M163" s="265" t="s">
        <v>19</v>
      </c>
      <c r="N163" s="266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250</v>
      </c>
      <c r="AT163" s="217" t="s">
        <v>300</v>
      </c>
      <c r="AU163" s="217" t="s">
        <v>82</v>
      </c>
      <c r="AY163" s="19" t="s">
        <v>188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196</v>
      </c>
      <c r="BM163" s="217" t="s">
        <v>1910</v>
      </c>
    </row>
    <row r="164" s="2" customFormat="1">
      <c r="A164" s="40"/>
      <c r="B164" s="41"/>
      <c r="C164" s="42"/>
      <c r="D164" s="226" t="s">
        <v>571</v>
      </c>
      <c r="E164" s="42"/>
      <c r="F164" s="273" t="s">
        <v>1498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571</v>
      </c>
      <c r="AU164" s="19" t="s">
        <v>82</v>
      </c>
    </row>
    <row r="165" s="13" customFormat="1">
      <c r="A165" s="13"/>
      <c r="B165" s="224"/>
      <c r="C165" s="225"/>
      <c r="D165" s="226" t="s">
        <v>200</v>
      </c>
      <c r="E165" s="227" t="s">
        <v>19</v>
      </c>
      <c r="F165" s="228" t="s">
        <v>1461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200</v>
      </c>
      <c r="AU165" s="234" t="s">
        <v>82</v>
      </c>
      <c r="AV165" s="13" t="s">
        <v>80</v>
      </c>
      <c r="AW165" s="13" t="s">
        <v>33</v>
      </c>
      <c r="AX165" s="13" t="s">
        <v>72</v>
      </c>
      <c r="AY165" s="234" t="s">
        <v>188</v>
      </c>
    </row>
    <row r="166" s="14" customFormat="1">
      <c r="A166" s="14"/>
      <c r="B166" s="235"/>
      <c r="C166" s="236"/>
      <c r="D166" s="226" t="s">
        <v>200</v>
      </c>
      <c r="E166" s="237" t="s">
        <v>19</v>
      </c>
      <c r="F166" s="238" t="s">
        <v>80</v>
      </c>
      <c r="G166" s="236"/>
      <c r="H166" s="239">
        <v>1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200</v>
      </c>
      <c r="AU166" s="245" t="s">
        <v>82</v>
      </c>
      <c r="AV166" s="14" t="s">
        <v>82</v>
      </c>
      <c r="AW166" s="14" t="s">
        <v>33</v>
      </c>
      <c r="AX166" s="14" t="s">
        <v>72</v>
      </c>
      <c r="AY166" s="245" t="s">
        <v>188</v>
      </c>
    </row>
    <row r="167" s="15" customFormat="1">
      <c r="A167" s="15"/>
      <c r="B167" s="246"/>
      <c r="C167" s="247"/>
      <c r="D167" s="226" t="s">
        <v>200</v>
      </c>
      <c r="E167" s="248" t="s">
        <v>19</v>
      </c>
      <c r="F167" s="249" t="s">
        <v>206</v>
      </c>
      <c r="G167" s="247"/>
      <c r="H167" s="250">
        <v>1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200</v>
      </c>
      <c r="AU167" s="256" t="s">
        <v>82</v>
      </c>
      <c r="AV167" s="15" t="s">
        <v>196</v>
      </c>
      <c r="AW167" s="15" t="s">
        <v>33</v>
      </c>
      <c r="AX167" s="15" t="s">
        <v>80</v>
      </c>
      <c r="AY167" s="256" t="s">
        <v>188</v>
      </c>
    </row>
    <row r="168" s="2" customFormat="1" ht="16.5" customHeight="1">
      <c r="A168" s="40"/>
      <c r="B168" s="41"/>
      <c r="C168" s="257" t="s">
        <v>127</v>
      </c>
      <c r="D168" s="257" t="s">
        <v>300</v>
      </c>
      <c r="E168" s="258" t="s">
        <v>1536</v>
      </c>
      <c r="F168" s="259" t="s">
        <v>1537</v>
      </c>
      <c r="G168" s="260" t="s">
        <v>296</v>
      </c>
      <c r="H168" s="261">
        <v>2</v>
      </c>
      <c r="I168" s="262"/>
      <c r="J168" s="263">
        <f>ROUND(I168*H168,2)</f>
        <v>0</v>
      </c>
      <c r="K168" s="259" t="s">
        <v>19</v>
      </c>
      <c r="L168" s="264"/>
      <c r="M168" s="265" t="s">
        <v>19</v>
      </c>
      <c r="N168" s="266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250</v>
      </c>
      <c r="AT168" s="217" t="s">
        <v>300</v>
      </c>
      <c r="AU168" s="217" t="s">
        <v>82</v>
      </c>
      <c r="AY168" s="19" t="s">
        <v>188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196</v>
      </c>
      <c r="BM168" s="217" t="s">
        <v>1911</v>
      </c>
    </row>
    <row r="169" s="2" customFormat="1">
      <c r="A169" s="40"/>
      <c r="B169" s="41"/>
      <c r="C169" s="42"/>
      <c r="D169" s="226" t="s">
        <v>571</v>
      </c>
      <c r="E169" s="42"/>
      <c r="F169" s="273" t="s">
        <v>1498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571</v>
      </c>
      <c r="AU169" s="19" t="s">
        <v>82</v>
      </c>
    </row>
    <row r="170" s="13" customFormat="1">
      <c r="A170" s="13"/>
      <c r="B170" s="224"/>
      <c r="C170" s="225"/>
      <c r="D170" s="226" t="s">
        <v>200</v>
      </c>
      <c r="E170" s="227" t="s">
        <v>19</v>
      </c>
      <c r="F170" s="228" t="s">
        <v>1461</v>
      </c>
      <c r="G170" s="225"/>
      <c r="H170" s="227" t="s">
        <v>19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200</v>
      </c>
      <c r="AU170" s="234" t="s">
        <v>82</v>
      </c>
      <c r="AV170" s="13" t="s">
        <v>80</v>
      </c>
      <c r="AW170" s="13" t="s">
        <v>33</v>
      </c>
      <c r="AX170" s="13" t="s">
        <v>72</v>
      </c>
      <c r="AY170" s="234" t="s">
        <v>188</v>
      </c>
    </row>
    <row r="171" s="14" customFormat="1">
      <c r="A171" s="14"/>
      <c r="B171" s="235"/>
      <c r="C171" s="236"/>
      <c r="D171" s="226" t="s">
        <v>200</v>
      </c>
      <c r="E171" s="237" t="s">
        <v>19</v>
      </c>
      <c r="F171" s="238" t="s">
        <v>82</v>
      </c>
      <c r="G171" s="236"/>
      <c r="H171" s="239">
        <v>2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200</v>
      </c>
      <c r="AU171" s="245" t="s">
        <v>82</v>
      </c>
      <c r="AV171" s="14" t="s">
        <v>82</v>
      </c>
      <c r="AW171" s="14" t="s">
        <v>33</v>
      </c>
      <c r="AX171" s="14" t="s">
        <v>72</v>
      </c>
      <c r="AY171" s="245" t="s">
        <v>188</v>
      </c>
    </row>
    <row r="172" s="15" customFormat="1">
      <c r="A172" s="15"/>
      <c r="B172" s="246"/>
      <c r="C172" s="247"/>
      <c r="D172" s="226" t="s">
        <v>200</v>
      </c>
      <c r="E172" s="248" t="s">
        <v>19</v>
      </c>
      <c r="F172" s="249" t="s">
        <v>206</v>
      </c>
      <c r="G172" s="247"/>
      <c r="H172" s="250">
        <v>2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200</v>
      </c>
      <c r="AU172" s="256" t="s">
        <v>82</v>
      </c>
      <c r="AV172" s="15" t="s">
        <v>196</v>
      </c>
      <c r="AW172" s="15" t="s">
        <v>33</v>
      </c>
      <c r="AX172" s="15" t="s">
        <v>80</v>
      </c>
      <c r="AY172" s="256" t="s">
        <v>188</v>
      </c>
    </row>
    <row r="173" s="2" customFormat="1" ht="16.5" customHeight="1">
      <c r="A173" s="40"/>
      <c r="B173" s="41"/>
      <c r="C173" s="257" t="s">
        <v>130</v>
      </c>
      <c r="D173" s="257" t="s">
        <v>300</v>
      </c>
      <c r="E173" s="258" t="s">
        <v>1539</v>
      </c>
      <c r="F173" s="259" t="s">
        <v>1540</v>
      </c>
      <c r="G173" s="260" t="s">
        <v>296</v>
      </c>
      <c r="H173" s="261">
        <v>1</v>
      </c>
      <c r="I173" s="262"/>
      <c r="J173" s="263">
        <f>ROUND(I173*H173,2)</f>
        <v>0</v>
      </c>
      <c r="K173" s="259" t="s">
        <v>19</v>
      </c>
      <c r="L173" s="264"/>
      <c r="M173" s="265" t="s">
        <v>19</v>
      </c>
      <c r="N173" s="266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250</v>
      </c>
      <c r="AT173" s="217" t="s">
        <v>300</v>
      </c>
      <c r="AU173" s="217" t="s">
        <v>82</v>
      </c>
      <c r="AY173" s="19" t="s">
        <v>188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196</v>
      </c>
      <c r="BM173" s="217" t="s">
        <v>1912</v>
      </c>
    </row>
    <row r="174" s="2" customFormat="1">
      <c r="A174" s="40"/>
      <c r="B174" s="41"/>
      <c r="C174" s="42"/>
      <c r="D174" s="226" t="s">
        <v>571</v>
      </c>
      <c r="E174" s="42"/>
      <c r="F174" s="273" t="s">
        <v>1498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571</v>
      </c>
      <c r="AU174" s="19" t="s">
        <v>82</v>
      </c>
    </row>
    <row r="175" s="13" customFormat="1">
      <c r="A175" s="13"/>
      <c r="B175" s="224"/>
      <c r="C175" s="225"/>
      <c r="D175" s="226" t="s">
        <v>200</v>
      </c>
      <c r="E175" s="227" t="s">
        <v>19</v>
      </c>
      <c r="F175" s="228" t="s">
        <v>1461</v>
      </c>
      <c r="G175" s="225"/>
      <c r="H175" s="227" t="s">
        <v>19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200</v>
      </c>
      <c r="AU175" s="234" t="s">
        <v>82</v>
      </c>
      <c r="AV175" s="13" t="s">
        <v>80</v>
      </c>
      <c r="AW175" s="13" t="s">
        <v>33</v>
      </c>
      <c r="AX175" s="13" t="s">
        <v>72</v>
      </c>
      <c r="AY175" s="234" t="s">
        <v>188</v>
      </c>
    </row>
    <row r="176" s="14" customFormat="1">
      <c r="A176" s="14"/>
      <c r="B176" s="235"/>
      <c r="C176" s="236"/>
      <c r="D176" s="226" t="s">
        <v>200</v>
      </c>
      <c r="E176" s="237" t="s">
        <v>19</v>
      </c>
      <c r="F176" s="238" t="s">
        <v>80</v>
      </c>
      <c r="G176" s="236"/>
      <c r="H176" s="239">
        <v>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200</v>
      </c>
      <c r="AU176" s="245" t="s">
        <v>82</v>
      </c>
      <c r="AV176" s="14" t="s">
        <v>82</v>
      </c>
      <c r="AW176" s="14" t="s">
        <v>33</v>
      </c>
      <c r="AX176" s="14" t="s">
        <v>72</v>
      </c>
      <c r="AY176" s="245" t="s">
        <v>188</v>
      </c>
    </row>
    <row r="177" s="15" customFormat="1">
      <c r="A177" s="15"/>
      <c r="B177" s="246"/>
      <c r="C177" s="247"/>
      <c r="D177" s="226" t="s">
        <v>200</v>
      </c>
      <c r="E177" s="248" t="s">
        <v>19</v>
      </c>
      <c r="F177" s="249" t="s">
        <v>206</v>
      </c>
      <c r="G177" s="247"/>
      <c r="H177" s="250">
        <v>1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200</v>
      </c>
      <c r="AU177" s="256" t="s">
        <v>82</v>
      </c>
      <c r="AV177" s="15" t="s">
        <v>196</v>
      </c>
      <c r="AW177" s="15" t="s">
        <v>33</v>
      </c>
      <c r="AX177" s="15" t="s">
        <v>80</v>
      </c>
      <c r="AY177" s="256" t="s">
        <v>188</v>
      </c>
    </row>
    <row r="178" s="2" customFormat="1" ht="16.5" customHeight="1">
      <c r="A178" s="40"/>
      <c r="B178" s="41"/>
      <c r="C178" s="257" t="s">
        <v>133</v>
      </c>
      <c r="D178" s="257" t="s">
        <v>300</v>
      </c>
      <c r="E178" s="258" t="s">
        <v>1548</v>
      </c>
      <c r="F178" s="259" t="s">
        <v>1549</v>
      </c>
      <c r="G178" s="260" t="s">
        <v>296</v>
      </c>
      <c r="H178" s="261">
        <v>2</v>
      </c>
      <c r="I178" s="262"/>
      <c r="J178" s="263">
        <f>ROUND(I178*H178,2)</f>
        <v>0</v>
      </c>
      <c r="K178" s="259" t="s">
        <v>19</v>
      </c>
      <c r="L178" s="264"/>
      <c r="M178" s="265" t="s">
        <v>19</v>
      </c>
      <c r="N178" s="266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250</v>
      </c>
      <c r="AT178" s="217" t="s">
        <v>300</v>
      </c>
      <c r="AU178" s="217" t="s">
        <v>82</v>
      </c>
      <c r="AY178" s="19" t="s">
        <v>188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196</v>
      </c>
      <c r="BM178" s="217" t="s">
        <v>1913</v>
      </c>
    </row>
    <row r="179" s="2" customFormat="1">
      <c r="A179" s="40"/>
      <c r="B179" s="41"/>
      <c r="C179" s="42"/>
      <c r="D179" s="226" t="s">
        <v>571</v>
      </c>
      <c r="E179" s="42"/>
      <c r="F179" s="273" t="s">
        <v>1498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571</v>
      </c>
      <c r="AU179" s="19" t="s">
        <v>82</v>
      </c>
    </row>
    <row r="180" s="13" customFormat="1">
      <c r="A180" s="13"/>
      <c r="B180" s="224"/>
      <c r="C180" s="225"/>
      <c r="D180" s="226" t="s">
        <v>200</v>
      </c>
      <c r="E180" s="227" t="s">
        <v>19</v>
      </c>
      <c r="F180" s="228" t="s">
        <v>1461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200</v>
      </c>
      <c r="AU180" s="234" t="s">
        <v>82</v>
      </c>
      <c r="AV180" s="13" t="s">
        <v>80</v>
      </c>
      <c r="AW180" s="13" t="s">
        <v>33</v>
      </c>
      <c r="AX180" s="13" t="s">
        <v>72</v>
      </c>
      <c r="AY180" s="234" t="s">
        <v>188</v>
      </c>
    </row>
    <row r="181" s="14" customFormat="1">
      <c r="A181" s="14"/>
      <c r="B181" s="235"/>
      <c r="C181" s="236"/>
      <c r="D181" s="226" t="s">
        <v>200</v>
      </c>
      <c r="E181" s="237" t="s">
        <v>19</v>
      </c>
      <c r="F181" s="238" t="s">
        <v>82</v>
      </c>
      <c r="G181" s="236"/>
      <c r="H181" s="239">
        <v>2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200</v>
      </c>
      <c r="AU181" s="245" t="s">
        <v>82</v>
      </c>
      <c r="AV181" s="14" t="s">
        <v>82</v>
      </c>
      <c r="AW181" s="14" t="s">
        <v>33</v>
      </c>
      <c r="AX181" s="14" t="s">
        <v>72</v>
      </c>
      <c r="AY181" s="245" t="s">
        <v>188</v>
      </c>
    </row>
    <row r="182" s="15" customFormat="1">
      <c r="A182" s="15"/>
      <c r="B182" s="246"/>
      <c r="C182" s="247"/>
      <c r="D182" s="226" t="s">
        <v>200</v>
      </c>
      <c r="E182" s="248" t="s">
        <v>19</v>
      </c>
      <c r="F182" s="249" t="s">
        <v>206</v>
      </c>
      <c r="G182" s="247"/>
      <c r="H182" s="250">
        <v>2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200</v>
      </c>
      <c r="AU182" s="256" t="s">
        <v>82</v>
      </c>
      <c r="AV182" s="15" t="s">
        <v>196</v>
      </c>
      <c r="AW182" s="15" t="s">
        <v>33</v>
      </c>
      <c r="AX182" s="15" t="s">
        <v>80</v>
      </c>
      <c r="AY182" s="256" t="s">
        <v>188</v>
      </c>
    </row>
    <row r="183" s="2" customFormat="1" ht="24.15" customHeight="1">
      <c r="A183" s="40"/>
      <c r="B183" s="41"/>
      <c r="C183" s="206" t="s">
        <v>136</v>
      </c>
      <c r="D183" s="206" t="s">
        <v>191</v>
      </c>
      <c r="E183" s="207" t="s">
        <v>1551</v>
      </c>
      <c r="F183" s="208" t="s">
        <v>1552</v>
      </c>
      <c r="G183" s="209" t="s">
        <v>296</v>
      </c>
      <c r="H183" s="210">
        <v>14</v>
      </c>
      <c r="I183" s="211"/>
      <c r="J183" s="212">
        <f>ROUND(I183*H183,2)</f>
        <v>0</v>
      </c>
      <c r="K183" s="208" t="s">
        <v>19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196</v>
      </c>
      <c r="AT183" s="217" t="s">
        <v>191</v>
      </c>
      <c r="AU183" s="217" t="s">
        <v>82</v>
      </c>
      <c r="AY183" s="19" t="s">
        <v>188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196</v>
      </c>
      <c r="BM183" s="217" t="s">
        <v>1914</v>
      </c>
    </row>
    <row r="184" s="13" customFormat="1">
      <c r="A184" s="13"/>
      <c r="B184" s="224"/>
      <c r="C184" s="225"/>
      <c r="D184" s="226" t="s">
        <v>200</v>
      </c>
      <c r="E184" s="227" t="s">
        <v>19</v>
      </c>
      <c r="F184" s="228" t="s">
        <v>1461</v>
      </c>
      <c r="G184" s="225"/>
      <c r="H184" s="227" t="s">
        <v>19</v>
      </c>
      <c r="I184" s="229"/>
      <c r="J184" s="225"/>
      <c r="K184" s="225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200</v>
      </c>
      <c r="AU184" s="234" t="s">
        <v>82</v>
      </c>
      <c r="AV184" s="13" t="s">
        <v>80</v>
      </c>
      <c r="AW184" s="13" t="s">
        <v>33</v>
      </c>
      <c r="AX184" s="13" t="s">
        <v>72</v>
      </c>
      <c r="AY184" s="234" t="s">
        <v>188</v>
      </c>
    </row>
    <row r="185" s="14" customFormat="1">
      <c r="A185" s="14"/>
      <c r="B185" s="235"/>
      <c r="C185" s="236"/>
      <c r="D185" s="226" t="s">
        <v>200</v>
      </c>
      <c r="E185" s="237" t="s">
        <v>19</v>
      </c>
      <c r="F185" s="238" t="s">
        <v>119</v>
      </c>
      <c r="G185" s="236"/>
      <c r="H185" s="239">
        <v>14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200</v>
      </c>
      <c r="AU185" s="245" t="s">
        <v>82</v>
      </c>
      <c r="AV185" s="14" t="s">
        <v>82</v>
      </c>
      <c r="AW185" s="14" t="s">
        <v>33</v>
      </c>
      <c r="AX185" s="14" t="s">
        <v>72</v>
      </c>
      <c r="AY185" s="245" t="s">
        <v>188</v>
      </c>
    </row>
    <row r="186" s="15" customFormat="1">
      <c r="A186" s="15"/>
      <c r="B186" s="246"/>
      <c r="C186" s="247"/>
      <c r="D186" s="226" t="s">
        <v>200</v>
      </c>
      <c r="E186" s="248" t="s">
        <v>19</v>
      </c>
      <c r="F186" s="249" t="s">
        <v>206</v>
      </c>
      <c r="G186" s="247"/>
      <c r="H186" s="250">
        <v>14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200</v>
      </c>
      <c r="AU186" s="256" t="s">
        <v>82</v>
      </c>
      <c r="AV186" s="15" t="s">
        <v>196</v>
      </c>
      <c r="AW186" s="15" t="s">
        <v>33</v>
      </c>
      <c r="AX186" s="15" t="s">
        <v>80</v>
      </c>
      <c r="AY186" s="256" t="s">
        <v>188</v>
      </c>
    </row>
    <row r="187" s="2" customFormat="1" ht="16.5" customHeight="1">
      <c r="A187" s="40"/>
      <c r="B187" s="41"/>
      <c r="C187" s="257" t="s">
        <v>7</v>
      </c>
      <c r="D187" s="257" t="s">
        <v>300</v>
      </c>
      <c r="E187" s="258" t="s">
        <v>1555</v>
      </c>
      <c r="F187" s="259" t="s">
        <v>1556</v>
      </c>
      <c r="G187" s="260" t="s">
        <v>296</v>
      </c>
      <c r="H187" s="261">
        <v>14</v>
      </c>
      <c r="I187" s="262"/>
      <c r="J187" s="263">
        <f>ROUND(I187*H187,2)</f>
        <v>0</v>
      </c>
      <c r="K187" s="259" t="s">
        <v>19</v>
      </c>
      <c r="L187" s="264"/>
      <c r="M187" s="265" t="s">
        <v>19</v>
      </c>
      <c r="N187" s="266" t="s">
        <v>43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250</v>
      </c>
      <c r="AT187" s="217" t="s">
        <v>300</v>
      </c>
      <c r="AU187" s="217" t="s">
        <v>82</v>
      </c>
      <c r="AY187" s="19" t="s">
        <v>188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196</v>
      </c>
      <c r="BM187" s="217" t="s">
        <v>1915</v>
      </c>
    </row>
    <row r="188" s="2" customFormat="1">
      <c r="A188" s="40"/>
      <c r="B188" s="41"/>
      <c r="C188" s="42"/>
      <c r="D188" s="226" t="s">
        <v>571</v>
      </c>
      <c r="E188" s="42"/>
      <c r="F188" s="273" t="s">
        <v>1498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571</v>
      </c>
      <c r="AU188" s="19" t="s">
        <v>82</v>
      </c>
    </row>
    <row r="189" s="13" customFormat="1">
      <c r="A189" s="13"/>
      <c r="B189" s="224"/>
      <c r="C189" s="225"/>
      <c r="D189" s="226" t="s">
        <v>200</v>
      </c>
      <c r="E189" s="227" t="s">
        <v>19</v>
      </c>
      <c r="F189" s="228" t="s">
        <v>1461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200</v>
      </c>
      <c r="AU189" s="234" t="s">
        <v>82</v>
      </c>
      <c r="AV189" s="13" t="s">
        <v>80</v>
      </c>
      <c r="AW189" s="13" t="s">
        <v>33</v>
      </c>
      <c r="AX189" s="13" t="s">
        <v>72</v>
      </c>
      <c r="AY189" s="234" t="s">
        <v>188</v>
      </c>
    </row>
    <row r="190" s="14" customFormat="1">
      <c r="A190" s="14"/>
      <c r="B190" s="235"/>
      <c r="C190" s="236"/>
      <c r="D190" s="226" t="s">
        <v>200</v>
      </c>
      <c r="E190" s="237" t="s">
        <v>19</v>
      </c>
      <c r="F190" s="238" t="s">
        <v>119</v>
      </c>
      <c r="G190" s="236"/>
      <c r="H190" s="239">
        <v>14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200</v>
      </c>
      <c r="AU190" s="245" t="s">
        <v>82</v>
      </c>
      <c r="AV190" s="14" t="s">
        <v>82</v>
      </c>
      <c r="AW190" s="14" t="s">
        <v>33</v>
      </c>
      <c r="AX190" s="14" t="s">
        <v>72</v>
      </c>
      <c r="AY190" s="245" t="s">
        <v>188</v>
      </c>
    </row>
    <row r="191" s="15" customFormat="1">
      <c r="A191" s="15"/>
      <c r="B191" s="246"/>
      <c r="C191" s="247"/>
      <c r="D191" s="226" t="s">
        <v>200</v>
      </c>
      <c r="E191" s="248" t="s">
        <v>19</v>
      </c>
      <c r="F191" s="249" t="s">
        <v>206</v>
      </c>
      <c r="G191" s="247"/>
      <c r="H191" s="250">
        <v>14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6" t="s">
        <v>200</v>
      </c>
      <c r="AU191" s="256" t="s">
        <v>82</v>
      </c>
      <c r="AV191" s="15" t="s">
        <v>196</v>
      </c>
      <c r="AW191" s="15" t="s">
        <v>33</v>
      </c>
      <c r="AX191" s="15" t="s">
        <v>80</v>
      </c>
      <c r="AY191" s="256" t="s">
        <v>188</v>
      </c>
    </row>
    <row r="192" s="2" customFormat="1" ht="24.15" customHeight="1">
      <c r="A192" s="40"/>
      <c r="B192" s="41"/>
      <c r="C192" s="206" t="s">
        <v>141</v>
      </c>
      <c r="D192" s="206" t="s">
        <v>191</v>
      </c>
      <c r="E192" s="207" t="s">
        <v>1558</v>
      </c>
      <c r="F192" s="208" t="s">
        <v>1559</v>
      </c>
      <c r="G192" s="209" t="s">
        <v>296</v>
      </c>
      <c r="H192" s="210">
        <v>5</v>
      </c>
      <c r="I192" s="211"/>
      <c r="J192" s="212">
        <f>ROUND(I192*H192,2)</f>
        <v>0</v>
      </c>
      <c r="K192" s="208" t="s">
        <v>19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196</v>
      </c>
      <c r="AT192" s="217" t="s">
        <v>191</v>
      </c>
      <c r="AU192" s="217" t="s">
        <v>82</v>
      </c>
      <c r="AY192" s="19" t="s">
        <v>188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196</v>
      </c>
      <c r="BM192" s="217" t="s">
        <v>1916</v>
      </c>
    </row>
    <row r="193" s="13" customFormat="1">
      <c r="A193" s="13"/>
      <c r="B193" s="224"/>
      <c r="C193" s="225"/>
      <c r="D193" s="226" t="s">
        <v>200</v>
      </c>
      <c r="E193" s="227" t="s">
        <v>19</v>
      </c>
      <c r="F193" s="228" t="s">
        <v>1461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200</v>
      </c>
      <c r="AU193" s="234" t="s">
        <v>82</v>
      </c>
      <c r="AV193" s="13" t="s">
        <v>80</v>
      </c>
      <c r="AW193" s="13" t="s">
        <v>33</v>
      </c>
      <c r="AX193" s="13" t="s">
        <v>72</v>
      </c>
      <c r="AY193" s="234" t="s">
        <v>188</v>
      </c>
    </row>
    <row r="194" s="14" customFormat="1">
      <c r="A194" s="14"/>
      <c r="B194" s="235"/>
      <c r="C194" s="236"/>
      <c r="D194" s="226" t="s">
        <v>200</v>
      </c>
      <c r="E194" s="237" t="s">
        <v>19</v>
      </c>
      <c r="F194" s="238" t="s">
        <v>231</v>
      </c>
      <c r="G194" s="236"/>
      <c r="H194" s="239">
        <v>5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200</v>
      </c>
      <c r="AU194" s="245" t="s">
        <v>82</v>
      </c>
      <c r="AV194" s="14" t="s">
        <v>82</v>
      </c>
      <c r="AW194" s="14" t="s">
        <v>33</v>
      </c>
      <c r="AX194" s="14" t="s">
        <v>72</v>
      </c>
      <c r="AY194" s="245" t="s">
        <v>188</v>
      </c>
    </row>
    <row r="195" s="15" customFormat="1">
      <c r="A195" s="15"/>
      <c r="B195" s="246"/>
      <c r="C195" s="247"/>
      <c r="D195" s="226" t="s">
        <v>200</v>
      </c>
      <c r="E195" s="248" t="s">
        <v>19</v>
      </c>
      <c r="F195" s="249" t="s">
        <v>206</v>
      </c>
      <c r="G195" s="247"/>
      <c r="H195" s="250">
        <v>5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200</v>
      </c>
      <c r="AU195" s="256" t="s">
        <v>82</v>
      </c>
      <c r="AV195" s="15" t="s">
        <v>196</v>
      </c>
      <c r="AW195" s="15" t="s">
        <v>33</v>
      </c>
      <c r="AX195" s="15" t="s">
        <v>80</v>
      </c>
      <c r="AY195" s="256" t="s">
        <v>188</v>
      </c>
    </row>
    <row r="196" s="2" customFormat="1" ht="16.5" customHeight="1">
      <c r="A196" s="40"/>
      <c r="B196" s="41"/>
      <c r="C196" s="257" t="s">
        <v>144</v>
      </c>
      <c r="D196" s="257" t="s">
        <v>300</v>
      </c>
      <c r="E196" s="258" t="s">
        <v>1562</v>
      </c>
      <c r="F196" s="259" t="s">
        <v>1563</v>
      </c>
      <c r="G196" s="260" t="s">
        <v>296</v>
      </c>
      <c r="H196" s="261">
        <v>5</v>
      </c>
      <c r="I196" s="262"/>
      <c r="J196" s="263">
        <f>ROUND(I196*H196,2)</f>
        <v>0</v>
      </c>
      <c r="K196" s="259" t="s">
        <v>19</v>
      </c>
      <c r="L196" s="264"/>
      <c r="M196" s="265" t="s">
        <v>19</v>
      </c>
      <c r="N196" s="266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250</v>
      </c>
      <c r="AT196" s="217" t="s">
        <v>300</v>
      </c>
      <c r="AU196" s="217" t="s">
        <v>82</v>
      </c>
      <c r="AY196" s="19" t="s">
        <v>188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196</v>
      </c>
      <c r="BM196" s="217" t="s">
        <v>1917</v>
      </c>
    </row>
    <row r="197" s="2" customFormat="1">
      <c r="A197" s="40"/>
      <c r="B197" s="41"/>
      <c r="C197" s="42"/>
      <c r="D197" s="226" t="s">
        <v>571</v>
      </c>
      <c r="E197" s="42"/>
      <c r="F197" s="273" t="s">
        <v>1498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571</v>
      </c>
      <c r="AU197" s="19" t="s">
        <v>82</v>
      </c>
    </row>
    <row r="198" s="13" customFormat="1">
      <c r="A198" s="13"/>
      <c r="B198" s="224"/>
      <c r="C198" s="225"/>
      <c r="D198" s="226" t="s">
        <v>200</v>
      </c>
      <c r="E198" s="227" t="s">
        <v>19</v>
      </c>
      <c r="F198" s="228" t="s">
        <v>1461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200</v>
      </c>
      <c r="AU198" s="234" t="s">
        <v>82</v>
      </c>
      <c r="AV198" s="13" t="s">
        <v>80</v>
      </c>
      <c r="AW198" s="13" t="s">
        <v>33</v>
      </c>
      <c r="AX198" s="13" t="s">
        <v>72</v>
      </c>
      <c r="AY198" s="234" t="s">
        <v>188</v>
      </c>
    </row>
    <row r="199" s="14" customFormat="1">
      <c r="A199" s="14"/>
      <c r="B199" s="235"/>
      <c r="C199" s="236"/>
      <c r="D199" s="226" t="s">
        <v>200</v>
      </c>
      <c r="E199" s="237" t="s">
        <v>19</v>
      </c>
      <c r="F199" s="238" t="s">
        <v>231</v>
      </c>
      <c r="G199" s="236"/>
      <c r="H199" s="239">
        <v>5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200</v>
      </c>
      <c r="AU199" s="245" t="s">
        <v>82</v>
      </c>
      <c r="AV199" s="14" t="s">
        <v>82</v>
      </c>
      <c r="AW199" s="14" t="s">
        <v>33</v>
      </c>
      <c r="AX199" s="14" t="s">
        <v>72</v>
      </c>
      <c r="AY199" s="245" t="s">
        <v>188</v>
      </c>
    </row>
    <row r="200" s="15" customFormat="1">
      <c r="A200" s="15"/>
      <c r="B200" s="246"/>
      <c r="C200" s="247"/>
      <c r="D200" s="226" t="s">
        <v>200</v>
      </c>
      <c r="E200" s="248" t="s">
        <v>19</v>
      </c>
      <c r="F200" s="249" t="s">
        <v>206</v>
      </c>
      <c r="G200" s="247"/>
      <c r="H200" s="250">
        <v>5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200</v>
      </c>
      <c r="AU200" s="256" t="s">
        <v>82</v>
      </c>
      <c r="AV200" s="15" t="s">
        <v>196</v>
      </c>
      <c r="AW200" s="15" t="s">
        <v>33</v>
      </c>
      <c r="AX200" s="15" t="s">
        <v>80</v>
      </c>
      <c r="AY200" s="256" t="s">
        <v>188</v>
      </c>
    </row>
    <row r="201" s="2" customFormat="1" ht="16.5" customHeight="1">
      <c r="A201" s="40"/>
      <c r="B201" s="41"/>
      <c r="C201" s="257" t="s">
        <v>147</v>
      </c>
      <c r="D201" s="257" t="s">
        <v>300</v>
      </c>
      <c r="E201" s="258" t="s">
        <v>1565</v>
      </c>
      <c r="F201" s="259" t="s">
        <v>1566</v>
      </c>
      <c r="G201" s="260" t="s">
        <v>1567</v>
      </c>
      <c r="H201" s="261">
        <v>1</v>
      </c>
      <c r="I201" s="262"/>
      <c r="J201" s="263">
        <f>ROUND(I201*H201,2)</f>
        <v>0</v>
      </c>
      <c r="K201" s="259" t="s">
        <v>19</v>
      </c>
      <c r="L201" s="264"/>
      <c r="M201" s="265" t="s">
        <v>19</v>
      </c>
      <c r="N201" s="266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250</v>
      </c>
      <c r="AT201" s="217" t="s">
        <v>300</v>
      </c>
      <c r="AU201" s="217" t="s">
        <v>82</v>
      </c>
      <c r="AY201" s="19" t="s">
        <v>188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196</v>
      </c>
      <c r="BM201" s="217" t="s">
        <v>1918</v>
      </c>
    </row>
    <row r="202" s="2" customFormat="1">
      <c r="A202" s="40"/>
      <c r="B202" s="41"/>
      <c r="C202" s="42"/>
      <c r="D202" s="226" t="s">
        <v>571</v>
      </c>
      <c r="E202" s="42"/>
      <c r="F202" s="273" t="s">
        <v>1498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571</v>
      </c>
      <c r="AU202" s="19" t="s">
        <v>82</v>
      </c>
    </row>
    <row r="203" s="13" customFormat="1">
      <c r="A203" s="13"/>
      <c r="B203" s="224"/>
      <c r="C203" s="225"/>
      <c r="D203" s="226" t="s">
        <v>200</v>
      </c>
      <c r="E203" s="227" t="s">
        <v>19</v>
      </c>
      <c r="F203" s="228" t="s">
        <v>1461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200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188</v>
      </c>
    </row>
    <row r="204" s="14" customFormat="1">
      <c r="A204" s="14"/>
      <c r="B204" s="235"/>
      <c r="C204" s="236"/>
      <c r="D204" s="226" t="s">
        <v>200</v>
      </c>
      <c r="E204" s="237" t="s">
        <v>19</v>
      </c>
      <c r="F204" s="238" t="s">
        <v>80</v>
      </c>
      <c r="G204" s="236"/>
      <c r="H204" s="239">
        <v>1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200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188</v>
      </c>
    </row>
    <row r="205" s="15" customFormat="1">
      <c r="A205" s="15"/>
      <c r="B205" s="246"/>
      <c r="C205" s="247"/>
      <c r="D205" s="226" t="s">
        <v>200</v>
      </c>
      <c r="E205" s="248" t="s">
        <v>19</v>
      </c>
      <c r="F205" s="249" t="s">
        <v>206</v>
      </c>
      <c r="G205" s="247"/>
      <c r="H205" s="250">
        <v>1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200</v>
      </c>
      <c r="AU205" s="256" t="s">
        <v>82</v>
      </c>
      <c r="AV205" s="15" t="s">
        <v>196</v>
      </c>
      <c r="AW205" s="15" t="s">
        <v>33</v>
      </c>
      <c r="AX205" s="15" t="s">
        <v>80</v>
      </c>
      <c r="AY205" s="256" t="s">
        <v>188</v>
      </c>
    </row>
    <row r="206" s="2" customFormat="1" ht="16.5" customHeight="1">
      <c r="A206" s="40"/>
      <c r="B206" s="41"/>
      <c r="C206" s="206" t="s">
        <v>150</v>
      </c>
      <c r="D206" s="206" t="s">
        <v>191</v>
      </c>
      <c r="E206" s="207" t="s">
        <v>1569</v>
      </c>
      <c r="F206" s="208" t="s">
        <v>1570</v>
      </c>
      <c r="G206" s="209" t="s">
        <v>1571</v>
      </c>
      <c r="H206" s="210">
        <v>2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196</v>
      </c>
      <c r="AT206" s="217" t="s">
        <v>191</v>
      </c>
      <c r="AU206" s="217" t="s">
        <v>82</v>
      </c>
      <c r="AY206" s="19" t="s">
        <v>188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196</v>
      </c>
      <c r="BM206" s="217" t="s">
        <v>1919</v>
      </c>
    </row>
    <row r="207" s="2" customFormat="1" ht="16.5" customHeight="1">
      <c r="A207" s="40"/>
      <c r="B207" s="41"/>
      <c r="C207" s="206" t="s">
        <v>338</v>
      </c>
      <c r="D207" s="206" t="s">
        <v>191</v>
      </c>
      <c r="E207" s="207" t="s">
        <v>1574</v>
      </c>
      <c r="F207" s="208" t="s">
        <v>1575</v>
      </c>
      <c r="G207" s="209" t="s">
        <v>1571</v>
      </c>
      <c r="H207" s="210">
        <v>8</v>
      </c>
      <c r="I207" s="211"/>
      <c r="J207" s="212">
        <f>ROUND(I207*H207,2)</f>
        <v>0</v>
      </c>
      <c r="K207" s="208" t="s">
        <v>19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196</v>
      </c>
      <c r="AT207" s="217" t="s">
        <v>191</v>
      </c>
      <c r="AU207" s="217" t="s">
        <v>82</v>
      </c>
      <c r="AY207" s="19" t="s">
        <v>188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196</v>
      </c>
      <c r="BM207" s="217" t="s">
        <v>1920</v>
      </c>
    </row>
    <row r="208" s="2" customFormat="1" ht="16.5" customHeight="1">
      <c r="A208" s="40"/>
      <c r="B208" s="41"/>
      <c r="C208" s="257" t="s">
        <v>342</v>
      </c>
      <c r="D208" s="257" t="s">
        <v>300</v>
      </c>
      <c r="E208" s="258" t="s">
        <v>1577</v>
      </c>
      <c r="F208" s="259" t="s">
        <v>1578</v>
      </c>
      <c r="G208" s="260" t="s">
        <v>1567</v>
      </c>
      <c r="H208" s="261">
        <v>1</v>
      </c>
      <c r="I208" s="262"/>
      <c r="J208" s="263">
        <f>ROUND(I208*H208,2)</f>
        <v>0</v>
      </c>
      <c r="K208" s="259" t="s">
        <v>19</v>
      </c>
      <c r="L208" s="264"/>
      <c r="M208" s="265" t="s">
        <v>19</v>
      </c>
      <c r="N208" s="266" t="s">
        <v>43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250</v>
      </c>
      <c r="AT208" s="217" t="s">
        <v>300</v>
      </c>
      <c r="AU208" s="217" t="s">
        <v>82</v>
      </c>
      <c r="AY208" s="19" t="s">
        <v>188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196</v>
      </c>
      <c r="BM208" s="217" t="s">
        <v>1921</v>
      </c>
    </row>
    <row r="209" s="12" customFormat="1" ht="22.8" customHeight="1">
      <c r="A209" s="12"/>
      <c r="B209" s="190"/>
      <c r="C209" s="191"/>
      <c r="D209" s="192" t="s">
        <v>71</v>
      </c>
      <c r="E209" s="204" t="s">
        <v>1580</v>
      </c>
      <c r="F209" s="204" t="s">
        <v>1581</v>
      </c>
      <c r="G209" s="191"/>
      <c r="H209" s="191"/>
      <c r="I209" s="194"/>
      <c r="J209" s="205">
        <f>BK209</f>
        <v>0</v>
      </c>
      <c r="K209" s="191"/>
      <c r="L209" s="196"/>
      <c r="M209" s="197"/>
      <c r="N209" s="198"/>
      <c r="O209" s="198"/>
      <c r="P209" s="199">
        <f>SUM(P210:P259)</f>
        <v>0</v>
      </c>
      <c r="Q209" s="198"/>
      <c r="R209" s="199">
        <f>SUM(R210:R259)</f>
        <v>0</v>
      </c>
      <c r="S209" s="198"/>
      <c r="T209" s="200">
        <f>SUM(T210:T259)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1" t="s">
        <v>80</v>
      </c>
      <c r="AT209" s="202" t="s">
        <v>71</v>
      </c>
      <c r="AU209" s="202" t="s">
        <v>80</v>
      </c>
      <c r="AY209" s="201" t="s">
        <v>188</v>
      </c>
      <c r="BK209" s="203">
        <f>SUM(BK210:BK259)</f>
        <v>0</v>
      </c>
    </row>
    <row r="210" s="2" customFormat="1" ht="16.5" customHeight="1">
      <c r="A210" s="40"/>
      <c r="B210" s="41"/>
      <c r="C210" s="257" t="s">
        <v>349</v>
      </c>
      <c r="D210" s="257" t="s">
        <v>300</v>
      </c>
      <c r="E210" s="258" t="s">
        <v>1582</v>
      </c>
      <c r="F210" s="259" t="s">
        <v>1583</v>
      </c>
      <c r="G210" s="260" t="s">
        <v>296</v>
      </c>
      <c r="H210" s="261">
        <v>1</v>
      </c>
      <c r="I210" s="262"/>
      <c r="J210" s="263">
        <f>ROUND(I210*H210,2)</f>
        <v>0</v>
      </c>
      <c r="K210" s="259" t="s">
        <v>19</v>
      </c>
      <c r="L210" s="264"/>
      <c r="M210" s="265" t="s">
        <v>19</v>
      </c>
      <c r="N210" s="266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250</v>
      </c>
      <c r="AT210" s="217" t="s">
        <v>300</v>
      </c>
      <c r="AU210" s="217" t="s">
        <v>82</v>
      </c>
      <c r="AY210" s="19" t="s">
        <v>188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196</v>
      </c>
      <c r="BM210" s="217" t="s">
        <v>1922</v>
      </c>
    </row>
    <row r="211" s="13" customFormat="1">
      <c r="A211" s="13"/>
      <c r="B211" s="224"/>
      <c r="C211" s="225"/>
      <c r="D211" s="226" t="s">
        <v>200</v>
      </c>
      <c r="E211" s="227" t="s">
        <v>19</v>
      </c>
      <c r="F211" s="228" t="s">
        <v>1461</v>
      </c>
      <c r="G211" s="225"/>
      <c r="H211" s="227" t="s">
        <v>19</v>
      </c>
      <c r="I211" s="229"/>
      <c r="J211" s="225"/>
      <c r="K211" s="225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200</v>
      </c>
      <c r="AU211" s="234" t="s">
        <v>82</v>
      </c>
      <c r="AV211" s="13" t="s">
        <v>80</v>
      </c>
      <c r="AW211" s="13" t="s">
        <v>33</v>
      </c>
      <c r="AX211" s="13" t="s">
        <v>72</v>
      </c>
      <c r="AY211" s="234" t="s">
        <v>188</v>
      </c>
    </row>
    <row r="212" s="14" customFormat="1">
      <c r="A212" s="14"/>
      <c r="B212" s="235"/>
      <c r="C212" s="236"/>
      <c r="D212" s="226" t="s">
        <v>200</v>
      </c>
      <c r="E212" s="237" t="s">
        <v>19</v>
      </c>
      <c r="F212" s="238" t="s">
        <v>80</v>
      </c>
      <c r="G212" s="236"/>
      <c r="H212" s="239">
        <v>1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200</v>
      </c>
      <c r="AU212" s="245" t="s">
        <v>82</v>
      </c>
      <c r="AV212" s="14" t="s">
        <v>82</v>
      </c>
      <c r="AW212" s="14" t="s">
        <v>33</v>
      </c>
      <c r="AX212" s="14" t="s">
        <v>72</v>
      </c>
      <c r="AY212" s="245" t="s">
        <v>188</v>
      </c>
    </row>
    <row r="213" s="15" customFormat="1">
      <c r="A213" s="15"/>
      <c r="B213" s="246"/>
      <c r="C213" s="247"/>
      <c r="D213" s="226" t="s">
        <v>200</v>
      </c>
      <c r="E213" s="248" t="s">
        <v>19</v>
      </c>
      <c r="F213" s="249" t="s">
        <v>206</v>
      </c>
      <c r="G213" s="247"/>
      <c r="H213" s="250">
        <v>1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6" t="s">
        <v>200</v>
      </c>
      <c r="AU213" s="256" t="s">
        <v>82</v>
      </c>
      <c r="AV213" s="15" t="s">
        <v>196</v>
      </c>
      <c r="AW213" s="15" t="s">
        <v>33</v>
      </c>
      <c r="AX213" s="15" t="s">
        <v>80</v>
      </c>
      <c r="AY213" s="256" t="s">
        <v>188</v>
      </c>
    </row>
    <row r="214" s="2" customFormat="1" ht="24.15" customHeight="1">
      <c r="A214" s="40"/>
      <c r="B214" s="41"/>
      <c r="C214" s="206" t="s">
        <v>354</v>
      </c>
      <c r="D214" s="206" t="s">
        <v>191</v>
      </c>
      <c r="E214" s="207" t="s">
        <v>1585</v>
      </c>
      <c r="F214" s="208" t="s">
        <v>1586</v>
      </c>
      <c r="G214" s="209" t="s">
        <v>357</v>
      </c>
      <c r="H214" s="210">
        <v>43</v>
      </c>
      <c r="I214" s="211"/>
      <c r="J214" s="212">
        <f>ROUND(I214*H214,2)</f>
        <v>0</v>
      </c>
      <c r="K214" s="208" t="s">
        <v>749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196</v>
      </c>
      <c r="AT214" s="217" t="s">
        <v>191</v>
      </c>
      <c r="AU214" s="217" t="s">
        <v>82</v>
      </c>
      <c r="AY214" s="19" t="s">
        <v>188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196</v>
      </c>
      <c r="BM214" s="217" t="s">
        <v>1923</v>
      </c>
    </row>
    <row r="215" s="2" customFormat="1">
      <c r="A215" s="40"/>
      <c r="B215" s="41"/>
      <c r="C215" s="42"/>
      <c r="D215" s="219" t="s">
        <v>198</v>
      </c>
      <c r="E215" s="42"/>
      <c r="F215" s="220" t="s">
        <v>1924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198</v>
      </c>
      <c r="AU215" s="19" t="s">
        <v>82</v>
      </c>
    </row>
    <row r="216" s="13" customFormat="1">
      <c r="A216" s="13"/>
      <c r="B216" s="224"/>
      <c r="C216" s="225"/>
      <c r="D216" s="226" t="s">
        <v>200</v>
      </c>
      <c r="E216" s="227" t="s">
        <v>19</v>
      </c>
      <c r="F216" s="228" t="s">
        <v>1461</v>
      </c>
      <c r="G216" s="225"/>
      <c r="H216" s="227" t="s">
        <v>19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200</v>
      </c>
      <c r="AU216" s="234" t="s">
        <v>82</v>
      </c>
      <c r="AV216" s="13" t="s">
        <v>80</v>
      </c>
      <c r="AW216" s="13" t="s">
        <v>33</v>
      </c>
      <c r="AX216" s="13" t="s">
        <v>72</v>
      </c>
      <c r="AY216" s="234" t="s">
        <v>188</v>
      </c>
    </row>
    <row r="217" s="14" customFormat="1">
      <c r="A217" s="14"/>
      <c r="B217" s="235"/>
      <c r="C217" s="236"/>
      <c r="D217" s="226" t="s">
        <v>200</v>
      </c>
      <c r="E217" s="237" t="s">
        <v>19</v>
      </c>
      <c r="F217" s="238" t="s">
        <v>1925</v>
      </c>
      <c r="G217" s="236"/>
      <c r="H217" s="239">
        <v>43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200</v>
      </c>
      <c r="AU217" s="245" t="s">
        <v>82</v>
      </c>
      <c r="AV217" s="14" t="s">
        <v>82</v>
      </c>
      <c r="AW217" s="14" t="s">
        <v>33</v>
      </c>
      <c r="AX217" s="14" t="s">
        <v>72</v>
      </c>
      <c r="AY217" s="245" t="s">
        <v>188</v>
      </c>
    </row>
    <row r="218" s="15" customFormat="1">
      <c r="A218" s="15"/>
      <c r="B218" s="246"/>
      <c r="C218" s="247"/>
      <c r="D218" s="226" t="s">
        <v>200</v>
      </c>
      <c r="E218" s="248" t="s">
        <v>19</v>
      </c>
      <c r="F218" s="249" t="s">
        <v>206</v>
      </c>
      <c r="G218" s="247"/>
      <c r="H218" s="250">
        <v>43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6" t="s">
        <v>200</v>
      </c>
      <c r="AU218" s="256" t="s">
        <v>82</v>
      </c>
      <c r="AV218" s="15" t="s">
        <v>196</v>
      </c>
      <c r="AW218" s="15" t="s">
        <v>33</v>
      </c>
      <c r="AX218" s="15" t="s">
        <v>80</v>
      </c>
      <c r="AY218" s="256" t="s">
        <v>188</v>
      </c>
    </row>
    <row r="219" s="2" customFormat="1" ht="21.75" customHeight="1">
      <c r="A219" s="40"/>
      <c r="B219" s="41"/>
      <c r="C219" s="257" t="s">
        <v>361</v>
      </c>
      <c r="D219" s="257" t="s">
        <v>300</v>
      </c>
      <c r="E219" s="258" t="s">
        <v>1590</v>
      </c>
      <c r="F219" s="259" t="s">
        <v>1591</v>
      </c>
      <c r="G219" s="260" t="s">
        <v>357</v>
      </c>
      <c r="H219" s="261">
        <v>34</v>
      </c>
      <c r="I219" s="262"/>
      <c r="J219" s="263">
        <f>ROUND(I219*H219,2)</f>
        <v>0</v>
      </c>
      <c r="K219" s="259" t="s">
        <v>19</v>
      </c>
      <c r="L219" s="264"/>
      <c r="M219" s="265" t="s">
        <v>19</v>
      </c>
      <c r="N219" s="266" t="s">
        <v>43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250</v>
      </c>
      <c r="AT219" s="217" t="s">
        <v>300</v>
      </c>
      <c r="AU219" s="217" t="s">
        <v>82</v>
      </c>
      <c r="AY219" s="19" t="s">
        <v>188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196</v>
      </c>
      <c r="BM219" s="217" t="s">
        <v>1926</v>
      </c>
    </row>
    <row r="220" s="2" customFormat="1">
      <c r="A220" s="40"/>
      <c r="B220" s="41"/>
      <c r="C220" s="42"/>
      <c r="D220" s="226" t="s">
        <v>571</v>
      </c>
      <c r="E220" s="42"/>
      <c r="F220" s="273" t="s">
        <v>1469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571</v>
      </c>
      <c r="AU220" s="19" t="s">
        <v>82</v>
      </c>
    </row>
    <row r="221" s="13" customFormat="1">
      <c r="A221" s="13"/>
      <c r="B221" s="224"/>
      <c r="C221" s="225"/>
      <c r="D221" s="226" t="s">
        <v>200</v>
      </c>
      <c r="E221" s="227" t="s">
        <v>19</v>
      </c>
      <c r="F221" s="228" t="s">
        <v>1461</v>
      </c>
      <c r="G221" s="225"/>
      <c r="H221" s="227" t="s">
        <v>19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200</v>
      </c>
      <c r="AU221" s="234" t="s">
        <v>82</v>
      </c>
      <c r="AV221" s="13" t="s">
        <v>80</v>
      </c>
      <c r="AW221" s="13" t="s">
        <v>33</v>
      </c>
      <c r="AX221" s="13" t="s">
        <v>72</v>
      </c>
      <c r="AY221" s="234" t="s">
        <v>188</v>
      </c>
    </row>
    <row r="222" s="14" customFormat="1">
      <c r="A222" s="14"/>
      <c r="B222" s="235"/>
      <c r="C222" s="236"/>
      <c r="D222" s="226" t="s">
        <v>200</v>
      </c>
      <c r="E222" s="237" t="s">
        <v>19</v>
      </c>
      <c r="F222" s="238" t="s">
        <v>383</v>
      </c>
      <c r="G222" s="236"/>
      <c r="H222" s="239">
        <v>34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200</v>
      </c>
      <c r="AU222" s="245" t="s">
        <v>82</v>
      </c>
      <c r="AV222" s="14" t="s">
        <v>82</v>
      </c>
      <c r="AW222" s="14" t="s">
        <v>33</v>
      </c>
      <c r="AX222" s="14" t="s">
        <v>72</v>
      </c>
      <c r="AY222" s="245" t="s">
        <v>188</v>
      </c>
    </row>
    <row r="223" s="15" customFormat="1">
      <c r="A223" s="15"/>
      <c r="B223" s="246"/>
      <c r="C223" s="247"/>
      <c r="D223" s="226" t="s">
        <v>200</v>
      </c>
      <c r="E223" s="248" t="s">
        <v>19</v>
      </c>
      <c r="F223" s="249" t="s">
        <v>206</v>
      </c>
      <c r="G223" s="247"/>
      <c r="H223" s="250">
        <v>34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6" t="s">
        <v>200</v>
      </c>
      <c r="AU223" s="256" t="s">
        <v>82</v>
      </c>
      <c r="AV223" s="15" t="s">
        <v>196</v>
      </c>
      <c r="AW223" s="15" t="s">
        <v>33</v>
      </c>
      <c r="AX223" s="15" t="s">
        <v>80</v>
      </c>
      <c r="AY223" s="256" t="s">
        <v>188</v>
      </c>
    </row>
    <row r="224" s="2" customFormat="1" ht="21.75" customHeight="1">
      <c r="A224" s="40"/>
      <c r="B224" s="41"/>
      <c r="C224" s="257" t="s">
        <v>367</v>
      </c>
      <c r="D224" s="257" t="s">
        <v>300</v>
      </c>
      <c r="E224" s="258" t="s">
        <v>1593</v>
      </c>
      <c r="F224" s="259" t="s">
        <v>1594</v>
      </c>
      <c r="G224" s="260" t="s">
        <v>357</v>
      </c>
      <c r="H224" s="261">
        <v>9</v>
      </c>
      <c r="I224" s="262"/>
      <c r="J224" s="263">
        <f>ROUND(I224*H224,2)</f>
        <v>0</v>
      </c>
      <c r="K224" s="259" t="s">
        <v>19</v>
      </c>
      <c r="L224" s="264"/>
      <c r="M224" s="265" t="s">
        <v>19</v>
      </c>
      <c r="N224" s="266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250</v>
      </c>
      <c r="AT224" s="217" t="s">
        <v>300</v>
      </c>
      <c r="AU224" s="217" t="s">
        <v>82</v>
      </c>
      <c r="AY224" s="19" t="s">
        <v>188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196</v>
      </c>
      <c r="BM224" s="217" t="s">
        <v>1927</v>
      </c>
    </row>
    <row r="225" s="2" customFormat="1">
      <c r="A225" s="40"/>
      <c r="B225" s="41"/>
      <c r="C225" s="42"/>
      <c r="D225" s="226" t="s">
        <v>571</v>
      </c>
      <c r="E225" s="42"/>
      <c r="F225" s="273" t="s">
        <v>1469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571</v>
      </c>
      <c r="AU225" s="19" t="s">
        <v>82</v>
      </c>
    </row>
    <row r="226" s="13" customFormat="1">
      <c r="A226" s="13"/>
      <c r="B226" s="224"/>
      <c r="C226" s="225"/>
      <c r="D226" s="226" t="s">
        <v>200</v>
      </c>
      <c r="E226" s="227" t="s">
        <v>19</v>
      </c>
      <c r="F226" s="228" t="s">
        <v>1461</v>
      </c>
      <c r="G226" s="225"/>
      <c r="H226" s="227" t="s">
        <v>19</v>
      </c>
      <c r="I226" s="229"/>
      <c r="J226" s="225"/>
      <c r="K226" s="225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200</v>
      </c>
      <c r="AU226" s="234" t="s">
        <v>82</v>
      </c>
      <c r="AV226" s="13" t="s">
        <v>80</v>
      </c>
      <c r="AW226" s="13" t="s">
        <v>33</v>
      </c>
      <c r="AX226" s="13" t="s">
        <v>72</v>
      </c>
      <c r="AY226" s="234" t="s">
        <v>188</v>
      </c>
    </row>
    <row r="227" s="14" customFormat="1">
      <c r="A227" s="14"/>
      <c r="B227" s="235"/>
      <c r="C227" s="236"/>
      <c r="D227" s="226" t="s">
        <v>200</v>
      </c>
      <c r="E227" s="237" t="s">
        <v>19</v>
      </c>
      <c r="F227" s="238" t="s">
        <v>229</v>
      </c>
      <c r="G227" s="236"/>
      <c r="H227" s="239">
        <v>9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200</v>
      </c>
      <c r="AU227" s="245" t="s">
        <v>82</v>
      </c>
      <c r="AV227" s="14" t="s">
        <v>82</v>
      </c>
      <c r="AW227" s="14" t="s">
        <v>33</v>
      </c>
      <c r="AX227" s="14" t="s">
        <v>72</v>
      </c>
      <c r="AY227" s="245" t="s">
        <v>188</v>
      </c>
    </row>
    <row r="228" s="15" customFormat="1">
      <c r="A228" s="15"/>
      <c r="B228" s="246"/>
      <c r="C228" s="247"/>
      <c r="D228" s="226" t="s">
        <v>200</v>
      </c>
      <c r="E228" s="248" t="s">
        <v>19</v>
      </c>
      <c r="F228" s="249" t="s">
        <v>206</v>
      </c>
      <c r="G228" s="247"/>
      <c r="H228" s="250">
        <v>9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6" t="s">
        <v>200</v>
      </c>
      <c r="AU228" s="256" t="s">
        <v>82</v>
      </c>
      <c r="AV228" s="15" t="s">
        <v>196</v>
      </c>
      <c r="AW228" s="15" t="s">
        <v>33</v>
      </c>
      <c r="AX228" s="15" t="s">
        <v>80</v>
      </c>
      <c r="AY228" s="256" t="s">
        <v>188</v>
      </c>
    </row>
    <row r="229" s="2" customFormat="1" ht="16.5" customHeight="1">
      <c r="A229" s="40"/>
      <c r="B229" s="41"/>
      <c r="C229" s="206" t="s">
        <v>303</v>
      </c>
      <c r="D229" s="206" t="s">
        <v>191</v>
      </c>
      <c r="E229" s="207" t="s">
        <v>1596</v>
      </c>
      <c r="F229" s="208" t="s">
        <v>1597</v>
      </c>
      <c r="G229" s="209" t="s">
        <v>357</v>
      </c>
      <c r="H229" s="210">
        <v>15</v>
      </c>
      <c r="I229" s="211"/>
      <c r="J229" s="212">
        <f>ROUND(I229*H229,2)</f>
        <v>0</v>
      </c>
      <c r="K229" s="208" t="s">
        <v>749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196</v>
      </c>
      <c r="AT229" s="217" t="s">
        <v>191</v>
      </c>
      <c r="AU229" s="217" t="s">
        <v>82</v>
      </c>
      <c r="AY229" s="19" t="s">
        <v>188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196</v>
      </c>
      <c r="BM229" s="217" t="s">
        <v>1928</v>
      </c>
    </row>
    <row r="230" s="2" customFormat="1">
      <c r="A230" s="40"/>
      <c r="B230" s="41"/>
      <c r="C230" s="42"/>
      <c r="D230" s="219" t="s">
        <v>198</v>
      </c>
      <c r="E230" s="42"/>
      <c r="F230" s="220" t="s">
        <v>1929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198</v>
      </c>
      <c r="AU230" s="19" t="s">
        <v>82</v>
      </c>
    </row>
    <row r="231" s="2" customFormat="1">
      <c r="A231" s="40"/>
      <c r="B231" s="41"/>
      <c r="C231" s="42"/>
      <c r="D231" s="226" t="s">
        <v>1600</v>
      </c>
      <c r="E231" s="42"/>
      <c r="F231" s="273" t="s">
        <v>1601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1600</v>
      </c>
      <c r="AU231" s="19" t="s">
        <v>82</v>
      </c>
    </row>
    <row r="232" s="13" customFormat="1">
      <c r="A232" s="13"/>
      <c r="B232" s="224"/>
      <c r="C232" s="225"/>
      <c r="D232" s="226" t="s">
        <v>200</v>
      </c>
      <c r="E232" s="227" t="s">
        <v>19</v>
      </c>
      <c r="F232" s="228" t="s">
        <v>1461</v>
      </c>
      <c r="G232" s="225"/>
      <c r="H232" s="227" t="s">
        <v>19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200</v>
      </c>
      <c r="AU232" s="234" t="s">
        <v>82</v>
      </c>
      <c r="AV232" s="13" t="s">
        <v>80</v>
      </c>
      <c r="AW232" s="13" t="s">
        <v>33</v>
      </c>
      <c r="AX232" s="13" t="s">
        <v>72</v>
      </c>
      <c r="AY232" s="234" t="s">
        <v>188</v>
      </c>
    </row>
    <row r="233" s="14" customFormat="1">
      <c r="A233" s="14"/>
      <c r="B233" s="235"/>
      <c r="C233" s="236"/>
      <c r="D233" s="226" t="s">
        <v>200</v>
      </c>
      <c r="E233" s="237" t="s">
        <v>19</v>
      </c>
      <c r="F233" s="238" t="s">
        <v>8</v>
      </c>
      <c r="G233" s="236"/>
      <c r="H233" s="239">
        <v>15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200</v>
      </c>
      <c r="AU233" s="245" t="s">
        <v>82</v>
      </c>
      <c r="AV233" s="14" t="s">
        <v>82</v>
      </c>
      <c r="AW233" s="14" t="s">
        <v>33</v>
      </c>
      <c r="AX233" s="14" t="s">
        <v>72</v>
      </c>
      <c r="AY233" s="245" t="s">
        <v>188</v>
      </c>
    </row>
    <row r="234" s="15" customFormat="1">
      <c r="A234" s="15"/>
      <c r="B234" s="246"/>
      <c r="C234" s="247"/>
      <c r="D234" s="226" t="s">
        <v>200</v>
      </c>
      <c r="E234" s="248" t="s">
        <v>19</v>
      </c>
      <c r="F234" s="249" t="s">
        <v>206</v>
      </c>
      <c r="G234" s="247"/>
      <c r="H234" s="250">
        <v>15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6" t="s">
        <v>200</v>
      </c>
      <c r="AU234" s="256" t="s">
        <v>82</v>
      </c>
      <c r="AV234" s="15" t="s">
        <v>196</v>
      </c>
      <c r="AW234" s="15" t="s">
        <v>33</v>
      </c>
      <c r="AX234" s="15" t="s">
        <v>80</v>
      </c>
      <c r="AY234" s="256" t="s">
        <v>188</v>
      </c>
    </row>
    <row r="235" s="2" customFormat="1" ht="16.5" customHeight="1">
      <c r="A235" s="40"/>
      <c r="B235" s="41"/>
      <c r="C235" s="257" t="s">
        <v>376</v>
      </c>
      <c r="D235" s="257" t="s">
        <v>300</v>
      </c>
      <c r="E235" s="258" t="s">
        <v>1602</v>
      </c>
      <c r="F235" s="259" t="s">
        <v>1603</v>
      </c>
      <c r="G235" s="260" t="s">
        <v>357</v>
      </c>
      <c r="H235" s="261">
        <v>15</v>
      </c>
      <c r="I235" s="262"/>
      <c r="J235" s="263">
        <f>ROUND(I235*H235,2)</f>
        <v>0</v>
      </c>
      <c r="K235" s="259" t="s">
        <v>19</v>
      </c>
      <c r="L235" s="264"/>
      <c r="M235" s="265" t="s">
        <v>19</v>
      </c>
      <c r="N235" s="266" t="s">
        <v>43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250</v>
      </c>
      <c r="AT235" s="217" t="s">
        <v>300</v>
      </c>
      <c r="AU235" s="217" t="s">
        <v>82</v>
      </c>
      <c r="AY235" s="19" t="s">
        <v>188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196</v>
      </c>
      <c r="BM235" s="217" t="s">
        <v>1930</v>
      </c>
    </row>
    <row r="236" s="2" customFormat="1">
      <c r="A236" s="40"/>
      <c r="B236" s="41"/>
      <c r="C236" s="42"/>
      <c r="D236" s="226" t="s">
        <v>571</v>
      </c>
      <c r="E236" s="42"/>
      <c r="F236" s="273" t="s">
        <v>1469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571</v>
      </c>
      <c r="AU236" s="19" t="s">
        <v>82</v>
      </c>
    </row>
    <row r="237" s="13" customFormat="1">
      <c r="A237" s="13"/>
      <c r="B237" s="224"/>
      <c r="C237" s="225"/>
      <c r="D237" s="226" t="s">
        <v>200</v>
      </c>
      <c r="E237" s="227" t="s">
        <v>19</v>
      </c>
      <c r="F237" s="228" t="s">
        <v>1461</v>
      </c>
      <c r="G237" s="225"/>
      <c r="H237" s="227" t="s">
        <v>19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200</v>
      </c>
      <c r="AU237" s="234" t="s">
        <v>82</v>
      </c>
      <c r="AV237" s="13" t="s">
        <v>80</v>
      </c>
      <c r="AW237" s="13" t="s">
        <v>33</v>
      </c>
      <c r="AX237" s="13" t="s">
        <v>72</v>
      </c>
      <c r="AY237" s="234" t="s">
        <v>188</v>
      </c>
    </row>
    <row r="238" s="14" customFormat="1">
      <c r="A238" s="14"/>
      <c r="B238" s="235"/>
      <c r="C238" s="236"/>
      <c r="D238" s="226" t="s">
        <v>200</v>
      </c>
      <c r="E238" s="237" t="s">
        <v>19</v>
      </c>
      <c r="F238" s="238" t="s">
        <v>8</v>
      </c>
      <c r="G238" s="236"/>
      <c r="H238" s="239">
        <v>15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200</v>
      </c>
      <c r="AU238" s="245" t="s">
        <v>82</v>
      </c>
      <c r="AV238" s="14" t="s">
        <v>82</v>
      </c>
      <c r="AW238" s="14" t="s">
        <v>33</v>
      </c>
      <c r="AX238" s="14" t="s">
        <v>72</v>
      </c>
      <c r="AY238" s="245" t="s">
        <v>188</v>
      </c>
    </row>
    <row r="239" s="15" customFormat="1">
      <c r="A239" s="15"/>
      <c r="B239" s="246"/>
      <c r="C239" s="247"/>
      <c r="D239" s="226" t="s">
        <v>200</v>
      </c>
      <c r="E239" s="248" t="s">
        <v>19</v>
      </c>
      <c r="F239" s="249" t="s">
        <v>206</v>
      </c>
      <c r="G239" s="247"/>
      <c r="H239" s="250">
        <v>15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200</v>
      </c>
      <c r="AU239" s="256" t="s">
        <v>82</v>
      </c>
      <c r="AV239" s="15" t="s">
        <v>196</v>
      </c>
      <c r="AW239" s="15" t="s">
        <v>33</v>
      </c>
      <c r="AX239" s="15" t="s">
        <v>80</v>
      </c>
      <c r="AY239" s="256" t="s">
        <v>188</v>
      </c>
    </row>
    <row r="240" s="2" customFormat="1" ht="24.15" customHeight="1">
      <c r="A240" s="40"/>
      <c r="B240" s="41"/>
      <c r="C240" s="206" t="s">
        <v>383</v>
      </c>
      <c r="D240" s="206" t="s">
        <v>191</v>
      </c>
      <c r="E240" s="207" t="s">
        <v>1605</v>
      </c>
      <c r="F240" s="208" t="s">
        <v>1606</v>
      </c>
      <c r="G240" s="209" t="s">
        <v>296</v>
      </c>
      <c r="H240" s="210">
        <v>2</v>
      </c>
      <c r="I240" s="211"/>
      <c r="J240" s="212">
        <f>ROUND(I240*H240,2)</f>
        <v>0</v>
      </c>
      <c r="K240" s="208" t="s">
        <v>749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196</v>
      </c>
      <c r="AT240" s="217" t="s">
        <v>191</v>
      </c>
      <c r="AU240" s="217" t="s">
        <v>82</v>
      </c>
      <c r="AY240" s="19" t="s">
        <v>188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196</v>
      </c>
      <c r="BM240" s="217" t="s">
        <v>1931</v>
      </c>
    </row>
    <row r="241" s="2" customFormat="1">
      <c r="A241" s="40"/>
      <c r="B241" s="41"/>
      <c r="C241" s="42"/>
      <c r="D241" s="219" t="s">
        <v>198</v>
      </c>
      <c r="E241" s="42"/>
      <c r="F241" s="220" t="s">
        <v>1932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198</v>
      </c>
      <c r="AU241" s="19" t="s">
        <v>82</v>
      </c>
    </row>
    <row r="242" s="13" customFormat="1">
      <c r="A242" s="13"/>
      <c r="B242" s="224"/>
      <c r="C242" s="225"/>
      <c r="D242" s="226" t="s">
        <v>200</v>
      </c>
      <c r="E242" s="227" t="s">
        <v>19</v>
      </c>
      <c r="F242" s="228" t="s">
        <v>1461</v>
      </c>
      <c r="G242" s="225"/>
      <c r="H242" s="227" t="s">
        <v>19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200</v>
      </c>
      <c r="AU242" s="234" t="s">
        <v>82</v>
      </c>
      <c r="AV242" s="13" t="s">
        <v>80</v>
      </c>
      <c r="AW242" s="13" t="s">
        <v>33</v>
      </c>
      <c r="AX242" s="13" t="s">
        <v>72</v>
      </c>
      <c r="AY242" s="234" t="s">
        <v>188</v>
      </c>
    </row>
    <row r="243" s="14" customFormat="1">
      <c r="A243" s="14"/>
      <c r="B243" s="235"/>
      <c r="C243" s="236"/>
      <c r="D243" s="226" t="s">
        <v>200</v>
      </c>
      <c r="E243" s="237" t="s">
        <v>19</v>
      </c>
      <c r="F243" s="238" t="s">
        <v>82</v>
      </c>
      <c r="G243" s="236"/>
      <c r="H243" s="239">
        <v>2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200</v>
      </c>
      <c r="AU243" s="245" t="s">
        <v>82</v>
      </c>
      <c r="AV243" s="14" t="s">
        <v>82</v>
      </c>
      <c r="AW243" s="14" t="s">
        <v>33</v>
      </c>
      <c r="AX243" s="14" t="s">
        <v>72</v>
      </c>
      <c r="AY243" s="245" t="s">
        <v>188</v>
      </c>
    </row>
    <row r="244" s="15" customFormat="1">
      <c r="A244" s="15"/>
      <c r="B244" s="246"/>
      <c r="C244" s="247"/>
      <c r="D244" s="226" t="s">
        <v>200</v>
      </c>
      <c r="E244" s="248" t="s">
        <v>19</v>
      </c>
      <c r="F244" s="249" t="s">
        <v>206</v>
      </c>
      <c r="G244" s="247"/>
      <c r="H244" s="250">
        <v>2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200</v>
      </c>
      <c r="AU244" s="256" t="s">
        <v>82</v>
      </c>
      <c r="AV244" s="15" t="s">
        <v>196</v>
      </c>
      <c r="AW244" s="15" t="s">
        <v>33</v>
      </c>
      <c r="AX244" s="15" t="s">
        <v>80</v>
      </c>
      <c r="AY244" s="256" t="s">
        <v>188</v>
      </c>
    </row>
    <row r="245" s="2" customFormat="1" ht="16.5" customHeight="1">
      <c r="A245" s="40"/>
      <c r="B245" s="41"/>
      <c r="C245" s="257" t="s">
        <v>388</v>
      </c>
      <c r="D245" s="257" t="s">
        <v>300</v>
      </c>
      <c r="E245" s="258" t="s">
        <v>1609</v>
      </c>
      <c r="F245" s="259" t="s">
        <v>1610</v>
      </c>
      <c r="G245" s="260" t="s">
        <v>296</v>
      </c>
      <c r="H245" s="261">
        <v>2</v>
      </c>
      <c r="I245" s="262"/>
      <c r="J245" s="263">
        <f>ROUND(I245*H245,2)</f>
        <v>0</v>
      </c>
      <c r="K245" s="259" t="s">
        <v>19</v>
      </c>
      <c r="L245" s="264"/>
      <c r="M245" s="265" t="s">
        <v>19</v>
      </c>
      <c r="N245" s="266" t="s">
        <v>43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250</v>
      </c>
      <c r="AT245" s="217" t="s">
        <v>300</v>
      </c>
      <c r="AU245" s="217" t="s">
        <v>82</v>
      </c>
      <c r="AY245" s="19" t="s">
        <v>188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80</v>
      </c>
      <c r="BK245" s="218">
        <f>ROUND(I245*H245,2)</f>
        <v>0</v>
      </c>
      <c r="BL245" s="19" t="s">
        <v>196</v>
      </c>
      <c r="BM245" s="217" t="s">
        <v>1933</v>
      </c>
    </row>
    <row r="246" s="2" customFormat="1">
      <c r="A246" s="40"/>
      <c r="B246" s="41"/>
      <c r="C246" s="42"/>
      <c r="D246" s="226" t="s">
        <v>571</v>
      </c>
      <c r="E246" s="42"/>
      <c r="F246" s="273" t="s">
        <v>1498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571</v>
      </c>
      <c r="AU246" s="19" t="s">
        <v>82</v>
      </c>
    </row>
    <row r="247" s="13" customFormat="1">
      <c r="A247" s="13"/>
      <c r="B247" s="224"/>
      <c r="C247" s="225"/>
      <c r="D247" s="226" t="s">
        <v>200</v>
      </c>
      <c r="E247" s="227" t="s">
        <v>19</v>
      </c>
      <c r="F247" s="228" t="s">
        <v>1461</v>
      </c>
      <c r="G247" s="225"/>
      <c r="H247" s="227" t="s">
        <v>19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200</v>
      </c>
      <c r="AU247" s="234" t="s">
        <v>82</v>
      </c>
      <c r="AV247" s="13" t="s">
        <v>80</v>
      </c>
      <c r="AW247" s="13" t="s">
        <v>33</v>
      </c>
      <c r="AX247" s="13" t="s">
        <v>72</v>
      </c>
      <c r="AY247" s="234" t="s">
        <v>188</v>
      </c>
    </row>
    <row r="248" s="14" customFormat="1">
      <c r="A248" s="14"/>
      <c r="B248" s="235"/>
      <c r="C248" s="236"/>
      <c r="D248" s="226" t="s">
        <v>200</v>
      </c>
      <c r="E248" s="237" t="s">
        <v>19</v>
      </c>
      <c r="F248" s="238" t="s">
        <v>82</v>
      </c>
      <c r="G248" s="236"/>
      <c r="H248" s="239">
        <v>2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200</v>
      </c>
      <c r="AU248" s="245" t="s">
        <v>82</v>
      </c>
      <c r="AV248" s="14" t="s">
        <v>82</v>
      </c>
      <c r="AW248" s="14" t="s">
        <v>33</v>
      </c>
      <c r="AX248" s="14" t="s">
        <v>72</v>
      </c>
      <c r="AY248" s="245" t="s">
        <v>188</v>
      </c>
    </row>
    <row r="249" s="15" customFormat="1">
      <c r="A249" s="15"/>
      <c r="B249" s="246"/>
      <c r="C249" s="247"/>
      <c r="D249" s="226" t="s">
        <v>200</v>
      </c>
      <c r="E249" s="248" t="s">
        <v>19</v>
      </c>
      <c r="F249" s="249" t="s">
        <v>206</v>
      </c>
      <c r="G249" s="247"/>
      <c r="H249" s="250">
        <v>2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200</v>
      </c>
      <c r="AU249" s="256" t="s">
        <v>82</v>
      </c>
      <c r="AV249" s="15" t="s">
        <v>196</v>
      </c>
      <c r="AW249" s="15" t="s">
        <v>33</v>
      </c>
      <c r="AX249" s="15" t="s">
        <v>80</v>
      </c>
      <c r="AY249" s="256" t="s">
        <v>188</v>
      </c>
    </row>
    <row r="250" s="2" customFormat="1" ht="16.5" customHeight="1">
      <c r="A250" s="40"/>
      <c r="B250" s="41"/>
      <c r="C250" s="257" t="s">
        <v>393</v>
      </c>
      <c r="D250" s="257" t="s">
        <v>300</v>
      </c>
      <c r="E250" s="258" t="s">
        <v>1612</v>
      </c>
      <c r="F250" s="259" t="s">
        <v>1613</v>
      </c>
      <c r="G250" s="260" t="s">
        <v>296</v>
      </c>
      <c r="H250" s="261">
        <v>2</v>
      </c>
      <c r="I250" s="262"/>
      <c r="J250" s="263">
        <f>ROUND(I250*H250,2)</f>
        <v>0</v>
      </c>
      <c r="K250" s="259" t="s">
        <v>19</v>
      </c>
      <c r="L250" s="264"/>
      <c r="M250" s="265" t="s">
        <v>19</v>
      </c>
      <c r="N250" s="266" t="s">
        <v>43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250</v>
      </c>
      <c r="AT250" s="217" t="s">
        <v>300</v>
      </c>
      <c r="AU250" s="217" t="s">
        <v>82</v>
      </c>
      <c r="AY250" s="19" t="s">
        <v>188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196</v>
      </c>
      <c r="BM250" s="217" t="s">
        <v>1934</v>
      </c>
    </row>
    <row r="251" s="2" customFormat="1">
      <c r="A251" s="40"/>
      <c r="B251" s="41"/>
      <c r="C251" s="42"/>
      <c r="D251" s="226" t="s">
        <v>571</v>
      </c>
      <c r="E251" s="42"/>
      <c r="F251" s="273" t="s">
        <v>1498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571</v>
      </c>
      <c r="AU251" s="19" t="s">
        <v>82</v>
      </c>
    </row>
    <row r="252" s="13" customFormat="1">
      <c r="A252" s="13"/>
      <c r="B252" s="224"/>
      <c r="C252" s="225"/>
      <c r="D252" s="226" t="s">
        <v>200</v>
      </c>
      <c r="E252" s="227" t="s">
        <v>19</v>
      </c>
      <c r="F252" s="228" t="s">
        <v>1461</v>
      </c>
      <c r="G252" s="225"/>
      <c r="H252" s="227" t="s">
        <v>19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200</v>
      </c>
      <c r="AU252" s="234" t="s">
        <v>82</v>
      </c>
      <c r="AV252" s="13" t="s">
        <v>80</v>
      </c>
      <c r="AW252" s="13" t="s">
        <v>33</v>
      </c>
      <c r="AX252" s="13" t="s">
        <v>72</v>
      </c>
      <c r="AY252" s="234" t="s">
        <v>188</v>
      </c>
    </row>
    <row r="253" s="14" customFormat="1">
      <c r="A253" s="14"/>
      <c r="B253" s="235"/>
      <c r="C253" s="236"/>
      <c r="D253" s="226" t="s">
        <v>200</v>
      </c>
      <c r="E253" s="237" t="s">
        <v>19</v>
      </c>
      <c r="F253" s="238" t="s">
        <v>82</v>
      </c>
      <c r="G253" s="236"/>
      <c r="H253" s="239">
        <v>2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200</v>
      </c>
      <c r="AU253" s="245" t="s">
        <v>82</v>
      </c>
      <c r="AV253" s="14" t="s">
        <v>82</v>
      </c>
      <c r="AW253" s="14" t="s">
        <v>33</v>
      </c>
      <c r="AX253" s="14" t="s">
        <v>72</v>
      </c>
      <c r="AY253" s="245" t="s">
        <v>188</v>
      </c>
    </row>
    <row r="254" s="15" customFormat="1">
      <c r="A254" s="15"/>
      <c r="B254" s="246"/>
      <c r="C254" s="247"/>
      <c r="D254" s="226" t="s">
        <v>200</v>
      </c>
      <c r="E254" s="248" t="s">
        <v>19</v>
      </c>
      <c r="F254" s="249" t="s">
        <v>206</v>
      </c>
      <c r="G254" s="247"/>
      <c r="H254" s="250">
        <v>2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6" t="s">
        <v>200</v>
      </c>
      <c r="AU254" s="256" t="s">
        <v>82</v>
      </c>
      <c r="AV254" s="15" t="s">
        <v>196</v>
      </c>
      <c r="AW254" s="15" t="s">
        <v>33</v>
      </c>
      <c r="AX254" s="15" t="s">
        <v>80</v>
      </c>
      <c r="AY254" s="256" t="s">
        <v>188</v>
      </c>
    </row>
    <row r="255" s="2" customFormat="1" ht="16.5" customHeight="1">
      <c r="A255" s="40"/>
      <c r="B255" s="41"/>
      <c r="C255" s="257" t="s">
        <v>398</v>
      </c>
      <c r="D255" s="257" t="s">
        <v>300</v>
      </c>
      <c r="E255" s="258" t="s">
        <v>1615</v>
      </c>
      <c r="F255" s="259" t="s">
        <v>1616</v>
      </c>
      <c r="G255" s="260" t="s">
        <v>296</v>
      </c>
      <c r="H255" s="261">
        <v>2</v>
      </c>
      <c r="I255" s="262"/>
      <c r="J255" s="263">
        <f>ROUND(I255*H255,2)</f>
        <v>0</v>
      </c>
      <c r="K255" s="259" t="s">
        <v>19</v>
      </c>
      <c r="L255" s="264"/>
      <c r="M255" s="265" t="s">
        <v>19</v>
      </c>
      <c r="N255" s="266" t="s">
        <v>43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250</v>
      </c>
      <c r="AT255" s="217" t="s">
        <v>300</v>
      </c>
      <c r="AU255" s="217" t="s">
        <v>82</v>
      </c>
      <c r="AY255" s="19" t="s">
        <v>188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196</v>
      </c>
      <c r="BM255" s="217" t="s">
        <v>1935</v>
      </c>
    </row>
    <row r="256" s="2" customFormat="1">
      <c r="A256" s="40"/>
      <c r="B256" s="41"/>
      <c r="C256" s="42"/>
      <c r="D256" s="226" t="s">
        <v>571</v>
      </c>
      <c r="E256" s="42"/>
      <c r="F256" s="273" t="s">
        <v>1498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571</v>
      </c>
      <c r="AU256" s="19" t="s">
        <v>82</v>
      </c>
    </row>
    <row r="257" s="13" customFormat="1">
      <c r="A257" s="13"/>
      <c r="B257" s="224"/>
      <c r="C257" s="225"/>
      <c r="D257" s="226" t="s">
        <v>200</v>
      </c>
      <c r="E257" s="227" t="s">
        <v>19</v>
      </c>
      <c r="F257" s="228" t="s">
        <v>1461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200</v>
      </c>
      <c r="AU257" s="234" t="s">
        <v>82</v>
      </c>
      <c r="AV257" s="13" t="s">
        <v>80</v>
      </c>
      <c r="AW257" s="13" t="s">
        <v>33</v>
      </c>
      <c r="AX257" s="13" t="s">
        <v>72</v>
      </c>
      <c r="AY257" s="234" t="s">
        <v>188</v>
      </c>
    </row>
    <row r="258" s="14" customFormat="1">
      <c r="A258" s="14"/>
      <c r="B258" s="235"/>
      <c r="C258" s="236"/>
      <c r="D258" s="226" t="s">
        <v>200</v>
      </c>
      <c r="E258" s="237" t="s">
        <v>19</v>
      </c>
      <c r="F258" s="238" t="s">
        <v>82</v>
      </c>
      <c r="G258" s="236"/>
      <c r="H258" s="239">
        <v>2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200</v>
      </c>
      <c r="AU258" s="245" t="s">
        <v>82</v>
      </c>
      <c r="AV258" s="14" t="s">
        <v>82</v>
      </c>
      <c r="AW258" s="14" t="s">
        <v>33</v>
      </c>
      <c r="AX258" s="14" t="s">
        <v>72</v>
      </c>
      <c r="AY258" s="245" t="s">
        <v>188</v>
      </c>
    </row>
    <row r="259" s="15" customFormat="1">
      <c r="A259" s="15"/>
      <c r="B259" s="246"/>
      <c r="C259" s="247"/>
      <c r="D259" s="226" t="s">
        <v>200</v>
      </c>
      <c r="E259" s="248" t="s">
        <v>19</v>
      </c>
      <c r="F259" s="249" t="s">
        <v>206</v>
      </c>
      <c r="G259" s="247"/>
      <c r="H259" s="250">
        <v>2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200</v>
      </c>
      <c r="AU259" s="256" t="s">
        <v>82</v>
      </c>
      <c r="AV259" s="15" t="s">
        <v>196</v>
      </c>
      <c r="AW259" s="15" t="s">
        <v>33</v>
      </c>
      <c r="AX259" s="15" t="s">
        <v>80</v>
      </c>
      <c r="AY259" s="256" t="s">
        <v>188</v>
      </c>
    </row>
    <row r="260" s="12" customFormat="1" ht="22.8" customHeight="1">
      <c r="A260" s="12"/>
      <c r="B260" s="190"/>
      <c r="C260" s="191"/>
      <c r="D260" s="192" t="s">
        <v>71</v>
      </c>
      <c r="E260" s="204" t="s">
        <v>1629</v>
      </c>
      <c r="F260" s="204" t="s">
        <v>1630</v>
      </c>
      <c r="G260" s="191"/>
      <c r="H260" s="191"/>
      <c r="I260" s="194"/>
      <c r="J260" s="205">
        <f>BK260</f>
        <v>0</v>
      </c>
      <c r="K260" s="191"/>
      <c r="L260" s="196"/>
      <c r="M260" s="197"/>
      <c r="N260" s="198"/>
      <c r="O260" s="198"/>
      <c r="P260" s="199">
        <f>P261</f>
        <v>0</v>
      </c>
      <c r="Q260" s="198"/>
      <c r="R260" s="199">
        <f>R261</f>
        <v>0</v>
      </c>
      <c r="S260" s="198"/>
      <c r="T260" s="200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1" t="s">
        <v>231</v>
      </c>
      <c r="AT260" s="202" t="s">
        <v>71</v>
      </c>
      <c r="AU260" s="202" t="s">
        <v>80</v>
      </c>
      <c r="AY260" s="201" t="s">
        <v>188</v>
      </c>
      <c r="BK260" s="203">
        <f>BK261</f>
        <v>0</v>
      </c>
    </row>
    <row r="261" s="12" customFormat="1" ht="20.88" customHeight="1">
      <c r="A261" s="12"/>
      <c r="B261" s="190"/>
      <c r="C261" s="191"/>
      <c r="D261" s="192" t="s">
        <v>71</v>
      </c>
      <c r="E261" s="204" t="s">
        <v>542</v>
      </c>
      <c r="F261" s="204" t="s">
        <v>543</v>
      </c>
      <c r="G261" s="191"/>
      <c r="H261" s="191"/>
      <c r="I261" s="194"/>
      <c r="J261" s="205">
        <f>BK261</f>
        <v>0</v>
      </c>
      <c r="K261" s="191"/>
      <c r="L261" s="196"/>
      <c r="M261" s="197"/>
      <c r="N261" s="198"/>
      <c r="O261" s="198"/>
      <c r="P261" s="199">
        <f>SUM(P262:P265)</f>
        <v>0</v>
      </c>
      <c r="Q261" s="198"/>
      <c r="R261" s="199">
        <f>SUM(R262:R265)</f>
        <v>0</v>
      </c>
      <c r="S261" s="198"/>
      <c r="T261" s="200">
        <f>SUM(T262:T265)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231</v>
      </c>
      <c r="AT261" s="202" t="s">
        <v>71</v>
      </c>
      <c r="AU261" s="202" t="s">
        <v>82</v>
      </c>
      <c r="AY261" s="201" t="s">
        <v>188</v>
      </c>
      <c r="BK261" s="203">
        <f>SUM(BK262:BK265)</f>
        <v>0</v>
      </c>
    </row>
    <row r="262" s="2" customFormat="1" ht="24.15" customHeight="1">
      <c r="A262" s="40"/>
      <c r="B262" s="41"/>
      <c r="C262" s="206" t="s">
        <v>403</v>
      </c>
      <c r="D262" s="206" t="s">
        <v>191</v>
      </c>
      <c r="E262" s="207" t="s">
        <v>1631</v>
      </c>
      <c r="F262" s="208" t="s">
        <v>1632</v>
      </c>
      <c r="G262" s="209" t="s">
        <v>296</v>
      </c>
      <c r="H262" s="210">
        <v>1</v>
      </c>
      <c r="I262" s="211"/>
      <c r="J262" s="212">
        <f>ROUND(I262*H262,2)</f>
        <v>0</v>
      </c>
      <c r="K262" s="208" t="s">
        <v>749</v>
      </c>
      <c r="L262" s="46"/>
      <c r="M262" s="213" t="s">
        <v>19</v>
      </c>
      <c r="N262" s="214" t="s">
        <v>43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196</v>
      </c>
      <c r="AT262" s="217" t="s">
        <v>191</v>
      </c>
      <c r="AU262" s="217" t="s">
        <v>216</v>
      </c>
      <c r="AY262" s="19" t="s">
        <v>188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80</v>
      </c>
      <c r="BK262" s="218">
        <f>ROUND(I262*H262,2)</f>
        <v>0</v>
      </c>
      <c r="BL262" s="19" t="s">
        <v>196</v>
      </c>
      <c r="BM262" s="217" t="s">
        <v>1936</v>
      </c>
    </row>
    <row r="263" s="2" customFormat="1">
      <c r="A263" s="40"/>
      <c r="B263" s="41"/>
      <c r="C263" s="42"/>
      <c r="D263" s="219" t="s">
        <v>198</v>
      </c>
      <c r="E263" s="42"/>
      <c r="F263" s="220" t="s">
        <v>1937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198</v>
      </c>
      <c r="AU263" s="19" t="s">
        <v>216</v>
      </c>
    </row>
    <row r="264" s="2" customFormat="1" ht="16.5" customHeight="1">
      <c r="A264" s="40"/>
      <c r="B264" s="41"/>
      <c r="C264" s="206" t="s">
        <v>408</v>
      </c>
      <c r="D264" s="206" t="s">
        <v>191</v>
      </c>
      <c r="E264" s="207" t="s">
        <v>1635</v>
      </c>
      <c r="F264" s="208" t="s">
        <v>1636</v>
      </c>
      <c r="G264" s="209" t="s">
        <v>1567</v>
      </c>
      <c r="H264" s="210">
        <v>1</v>
      </c>
      <c r="I264" s="211"/>
      <c r="J264" s="212">
        <f>ROUND(I264*H264,2)</f>
        <v>0</v>
      </c>
      <c r="K264" s="208" t="s">
        <v>19</v>
      </c>
      <c r="L264" s="46"/>
      <c r="M264" s="213" t="s">
        <v>19</v>
      </c>
      <c r="N264" s="214" t="s">
        <v>43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196</v>
      </c>
      <c r="AT264" s="217" t="s">
        <v>191</v>
      </c>
      <c r="AU264" s="217" t="s">
        <v>216</v>
      </c>
      <c r="AY264" s="19" t="s">
        <v>188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80</v>
      </c>
      <c r="BK264" s="218">
        <f>ROUND(I264*H264,2)</f>
        <v>0</v>
      </c>
      <c r="BL264" s="19" t="s">
        <v>196</v>
      </c>
      <c r="BM264" s="217" t="s">
        <v>1938</v>
      </c>
    </row>
    <row r="265" s="2" customFormat="1" ht="16.5" customHeight="1">
      <c r="A265" s="40"/>
      <c r="B265" s="41"/>
      <c r="C265" s="206" t="s">
        <v>414</v>
      </c>
      <c r="D265" s="206" t="s">
        <v>191</v>
      </c>
      <c r="E265" s="207" t="s">
        <v>1638</v>
      </c>
      <c r="F265" s="208" t="s">
        <v>1639</v>
      </c>
      <c r="G265" s="209" t="s">
        <v>307</v>
      </c>
      <c r="H265" s="267"/>
      <c r="I265" s="211"/>
      <c r="J265" s="212">
        <f>ROUND(I265*H265,2)</f>
        <v>0</v>
      </c>
      <c r="K265" s="208" t="s">
        <v>19</v>
      </c>
      <c r="L265" s="46"/>
      <c r="M265" s="213" t="s">
        <v>19</v>
      </c>
      <c r="N265" s="214" t="s">
        <v>43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196</v>
      </c>
      <c r="AT265" s="217" t="s">
        <v>191</v>
      </c>
      <c r="AU265" s="217" t="s">
        <v>216</v>
      </c>
      <c r="AY265" s="19" t="s">
        <v>188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196</v>
      </c>
      <c r="BM265" s="217" t="s">
        <v>1939</v>
      </c>
    </row>
    <row r="266" s="12" customFormat="1" ht="25.92" customHeight="1">
      <c r="A266" s="12"/>
      <c r="B266" s="190"/>
      <c r="C266" s="191"/>
      <c r="D266" s="192" t="s">
        <v>71</v>
      </c>
      <c r="E266" s="193" t="s">
        <v>186</v>
      </c>
      <c r="F266" s="193" t="s">
        <v>187</v>
      </c>
      <c r="G266" s="191"/>
      <c r="H266" s="191"/>
      <c r="I266" s="194"/>
      <c r="J266" s="195">
        <f>BK266</f>
        <v>0</v>
      </c>
      <c r="K266" s="191"/>
      <c r="L266" s="196"/>
      <c r="M266" s="197"/>
      <c r="N266" s="198"/>
      <c r="O266" s="198"/>
      <c r="P266" s="199">
        <f>P267+P276</f>
        <v>0</v>
      </c>
      <c r="Q266" s="198"/>
      <c r="R266" s="199">
        <f>R267+R276</f>
        <v>0.00011250000000000001</v>
      </c>
      <c r="S266" s="198"/>
      <c r="T266" s="200">
        <f>T267+T276</f>
        <v>0.0038999999999999998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1" t="s">
        <v>80</v>
      </c>
      <c r="AT266" s="202" t="s">
        <v>71</v>
      </c>
      <c r="AU266" s="202" t="s">
        <v>72</v>
      </c>
      <c r="AY266" s="201" t="s">
        <v>188</v>
      </c>
      <c r="BK266" s="203">
        <f>BK267+BK276</f>
        <v>0</v>
      </c>
    </row>
    <row r="267" s="12" customFormat="1" ht="22.8" customHeight="1">
      <c r="A267" s="12"/>
      <c r="B267" s="190"/>
      <c r="C267" s="191"/>
      <c r="D267" s="192" t="s">
        <v>71</v>
      </c>
      <c r="E267" s="204" t="s">
        <v>229</v>
      </c>
      <c r="F267" s="204" t="s">
        <v>230</v>
      </c>
      <c r="G267" s="191"/>
      <c r="H267" s="191"/>
      <c r="I267" s="194"/>
      <c r="J267" s="205">
        <f>BK267</f>
        <v>0</v>
      </c>
      <c r="K267" s="191"/>
      <c r="L267" s="196"/>
      <c r="M267" s="197"/>
      <c r="N267" s="198"/>
      <c r="O267" s="198"/>
      <c r="P267" s="199">
        <f>SUM(P268:P275)</f>
        <v>0</v>
      </c>
      <c r="Q267" s="198"/>
      <c r="R267" s="199">
        <f>SUM(R268:R275)</f>
        <v>0.00011250000000000001</v>
      </c>
      <c r="S267" s="198"/>
      <c r="T267" s="200">
        <f>SUM(T268:T275)</f>
        <v>0.0038999999999999998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1" t="s">
        <v>80</v>
      </c>
      <c r="AT267" s="202" t="s">
        <v>71</v>
      </c>
      <c r="AU267" s="202" t="s">
        <v>80</v>
      </c>
      <c r="AY267" s="201" t="s">
        <v>188</v>
      </c>
      <c r="BK267" s="203">
        <f>SUM(BK268:BK275)</f>
        <v>0</v>
      </c>
    </row>
    <row r="268" s="2" customFormat="1" ht="16.5" customHeight="1">
      <c r="A268" s="40"/>
      <c r="B268" s="41"/>
      <c r="C268" s="206" t="s">
        <v>419</v>
      </c>
      <c r="D268" s="206" t="s">
        <v>191</v>
      </c>
      <c r="E268" s="207" t="s">
        <v>1641</v>
      </c>
      <c r="F268" s="208" t="s">
        <v>1642</v>
      </c>
      <c r="G268" s="209" t="s">
        <v>357</v>
      </c>
      <c r="H268" s="210">
        <v>0.45000000000000001</v>
      </c>
      <c r="I268" s="211"/>
      <c r="J268" s="212">
        <f>ROUND(I268*H268,2)</f>
        <v>0</v>
      </c>
      <c r="K268" s="208" t="s">
        <v>749</v>
      </c>
      <c r="L268" s="46"/>
      <c r="M268" s="213" t="s">
        <v>19</v>
      </c>
      <c r="N268" s="214" t="s">
        <v>43</v>
      </c>
      <c r="O268" s="86"/>
      <c r="P268" s="215">
        <f>O268*H268</f>
        <v>0</v>
      </c>
      <c r="Q268" s="215">
        <v>2.0000000000000002E-05</v>
      </c>
      <c r="R268" s="215">
        <f>Q268*H268</f>
        <v>9.0000000000000002E-06</v>
      </c>
      <c r="S268" s="215">
        <v>0.001</v>
      </c>
      <c r="T268" s="216">
        <f>S268*H268</f>
        <v>0.00045000000000000004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196</v>
      </c>
      <c r="AT268" s="217" t="s">
        <v>191</v>
      </c>
      <c r="AU268" s="217" t="s">
        <v>82</v>
      </c>
      <c r="AY268" s="19" t="s">
        <v>188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80</v>
      </c>
      <c r="BK268" s="218">
        <f>ROUND(I268*H268,2)</f>
        <v>0</v>
      </c>
      <c r="BL268" s="19" t="s">
        <v>196</v>
      </c>
      <c r="BM268" s="217" t="s">
        <v>1940</v>
      </c>
    </row>
    <row r="269" s="2" customFormat="1">
      <c r="A269" s="40"/>
      <c r="B269" s="41"/>
      <c r="C269" s="42"/>
      <c r="D269" s="219" t="s">
        <v>198</v>
      </c>
      <c r="E269" s="42"/>
      <c r="F269" s="220" t="s">
        <v>1941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198</v>
      </c>
      <c r="AU269" s="19" t="s">
        <v>82</v>
      </c>
    </row>
    <row r="270" s="14" customFormat="1">
      <c r="A270" s="14"/>
      <c r="B270" s="235"/>
      <c r="C270" s="236"/>
      <c r="D270" s="226" t="s">
        <v>200</v>
      </c>
      <c r="E270" s="237" t="s">
        <v>19</v>
      </c>
      <c r="F270" s="238" t="s">
        <v>1942</v>
      </c>
      <c r="G270" s="236"/>
      <c r="H270" s="239">
        <v>0.45000000000000001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200</v>
      </c>
      <c r="AU270" s="245" t="s">
        <v>82</v>
      </c>
      <c r="AV270" s="14" t="s">
        <v>82</v>
      </c>
      <c r="AW270" s="14" t="s">
        <v>33</v>
      </c>
      <c r="AX270" s="14" t="s">
        <v>80</v>
      </c>
      <c r="AY270" s="245" t="s">
        <v>188</v>
      </c>
    </row>
    <row r="271" s="2" customFormat="1" ht="16.5" customHeight="1">
      <c r="A271" s="40"/>
      <c r="B271" s="41"/>
      <c r="C271" s="206" t="s">
        <v>424</v>
      </c>
      <c r="D271" s="206" t="s">
        <v>191</v>
      </c>
      <c r="E271" s="207" t="s">
        <v>1646</v>
      </c>
      <c r="F271" s="208" t="s">
        <v>1647</v>
      </c>
      <c r="G271" s="209" t="s">
        <v>357</v>
      </c>
      <c r="H271" s="210">
        <v>0.14999999999999999</v>
      </c>
      <c r="I271" s="211"/>
      <c r="J271" s="212">
        <f>ROUND(I271*H271,2)</f>
        <v>0</v>
      </c>
      <c r="K271" s="208" t="s">
        <v>749</v>
      </c>
      <c r="L271" s="46"/>
      <c r="M271" s="213" t="s">
        <v>19</v>
      </c>
      <c r="N271" s="214" t="s">
        <v>43</v>
      </c>
      <c r="O271" s="86"/>
      <c r="P271" s="215">
        <f>O271*H271</f>
        <v>0</v>
      </c>
      <c r="Q271" s="215">
        <v>6.0000000000000002E-05</v>
      </c>
      <c r="R271" s="215">
        <f>Q271*H271</f>
        <v>9.0000000000000002E-06</v>
      </c>
      <c r="S271" s="215">
        <v>0.002</v>
      </c>
      <c r="T271" s="216">
        <f>S271*H271</f>
        <v>0.00029999999999999997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196</v>
      </c>
      <c r="AT271" s="217" t="s">
        <v>191</v>
      </c>
      <c r="AU271" s="217" t="s">
        <v>82</v>
      </c>
      <c r="AY271" s="19" t="s">
        <v>188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80</v>
      </c>
      <c r="BK271" s="218">
        <f>ROUND(I271*H271,2)</f>
        <v>0</v>
      </c>
      <c r="BL271" s="19" t="s">
        <v>196</v>
      </c>
      <c r="BM271" s="217" t="s">
        <v>1943</v>
      </c>
    </row>
    <row r="272" s="2" customFormat="1">
      <c r="A272" s="40"/>
      <c r="B272" s="41"/>
      <c r="C272" s="42"/>
      <c r="D272" s="219" t="s">
        <v>198</v>
      </c>
      <c r="E272" s="42"/>
      <c r="F272" s="220" t="s">
        <v>1944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198</v>
      </c>
      <c r="AU272" s="19" t="s">
        <v>82</v>
      </c>
    </row>
    <row r="273" s="2" customFormat="1" ht="16.5" customHeight="1">
      <c r="A273" s="40"/>
      <c r="B273" s="41"/>
      <c r="C273" s="206" t="s">
        <v>429</v>
      </c>
      <c r="D273" s="206" t="s">
        <v>191</v>
      </c>
      <c r="E273" s="207" t="s">
        <v>1945</v>
      </c>
      <c r="F273" s="208" t="s">
        <v>1946</v>
      </c>
      <c r="G273" s="209" t="s">
        <v>357</v>
      </c>
      <c r="H273" s="210">
        <v>1.05</v>
      </c>
      <c r="I273" s="211"/>
      <c r="J273" s="212">
        <f>ROUND(I273*H273,2)</f>
        <v>0</v>
      </c>
      <c r="K273" s="208" t="s">
        <v>749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9.0000000000000006E-05</v>
      </c>
      <c r="R273" s="215">
        <f>Q273*H273</f>
        <v>9.4500000000000007E-05</v>
      </c>
      <c r="S273" s="215">
        <v>0.0030000000000000001</v>
      </c>
      <c r="T273" s="216">
        <f>S273*H273</f>
        <v>0.00315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196</v>
      </c>
      <c r="AT273" s="217" t="s">
        <v>191</v>
      </c>
      <c r="AU273" s="217" t="s">
        <v>82</v>
      </c>
      <c r="AY273" s="19" t="s">
        <v>188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196</v>
      </c>
      <c r="BM273" s="217" t="s">
        <v>1947</v>
      </c>
    </row>
    <row r="274" s="2" customFormat="1">
      <c r="A274" s="40"/>
      <c r="B274" s="41"/>
      <c r="C274" s="42"/>
      <c r="D274" s="219" t="s">
        <v>198</v>
      </c>
      <c r="E274" s="42"/>
      <c r="F274" s="220" t="s">
        <v>1948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198</v>
      </c>
      <c r="AU274" s="19" t="s">
        <v>82</v>
      </c>
    </row>
    <row r="275" s="14" customFormat="1">
      <c r="A275" s="14"/>
      <c r="B275" s="235"/>
      <c r="C275" s="236"/>
      <c r="D275" s="226" t="s">
        <v>200</v>
      </c>
      <c r="E275" s="237" t="s">
        <v>19</v>
      </c>
      <c r="F275" s="238" t="s">
        <v>1949</v>
      </c>
      <c r="G275" s="236"/>
      <c r="H275" s="239">
        <v>1.05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200</v>
      </c>
      <c r="AU275" s="245" t="s">
        <v>82</v>
      </c>
      <c r="AV275" s="14" t="s">
        <v>82</v>
      </c>
      <c r="AW275" s="14" t="s">
        <v>33</v>
      </c>
      <c r="AX275" s="14" t="s">
        <v>80</v>
      </c>
      <c r="AY275" s="245" t="s">
        <v>188</v>
      </c>
    </row>
    <row r="276" s="12" customFormat="1" ht="22.8" customHeight="1">
      <c r="A276" s="12"/>
      <c r="B276" s="190"/>
      <c r="C276" s="191"/>
      <c r="D276" s="192" t="s">
        <v>71</v>
      </c>
      <c r="E276" s="204" t="s">
        <v>256</v>
      </c>
      <c r="F276" s="204" t="s">
        <v>257</v>
      </c>
      <c r="G276" s="191"/>
      <c r="H276" s="191"/>
      <c r="I276" s="194"/>
      <c r="J276" s="205">
        <f>BK276</f>
        <v>0</v>
      </c>
      <c r="K276" s="191"/>
      <c r="L276" s="196"/>
      <c r="M276" s="197"/>
      <c r="N276" s="198"/>
      <c r="O276" s="198"/>
      <c r="P276" s="199">
        <f>SUM(P277:P287)</f>
        <v>0</v>
      </c>
      <c r="Q276" s="198"/>
      <c r="R276" s="199">
        <f>SUM(R277:R287)</f>
        <v>0</v>
      </c>
      <c r="S276" s="198"/>
      <c r="T276" s="200">
        <f>SUM(T277:T287)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1" t="s">
        <v>80</v>
      </c>
      <c r="AT276" s="202" t="s">
        <v>71</v>
      </c>
      <c r="AU276" s="202" t="s">
        <v>80</v>
      </c>
      <c r="AY276" s="201" t="s">
        <v>188</v>
      </c>
      <c r="BK276" s="203">
        <f>SUM(BK277:BK287)</f>
        <v>0</v>
      </c>
    </row>
    <row r="277" s="2" customFormat="1" ht="16.5" customHeight="1">
      <c r="A277" s="40"/>
      <c r="B277" s="41"/>
      <c r="C277" s="206" t="s">
        <v>436</v>
      </c>
      <c r="D277" s="206" t="s">
        <v>191</v>
      </c>
      <c r="E277" s="207" t="s">
        <v>258</v>
      </c>
      <c r="F277" s="208" t="s">
        <v>259</v>
      </c>
      <c r="G277" s="209" t="s">
        <v>260</v>
      </c>
      <c r="H277" s="210">
        <v>0.0040000000000000001</v>
      </c>
      <c r="I277" s="211"/>
      <c r="J277" s="212">
        <f>ROUND(I277*H277,2)</f>
        <v>0</v>
      </c>
      <c r="K277" s="208" t="s">
        <v>749</v>
      </c>
      <c r="L277" s="46"/>
      <c r="M277" s="213" t="s">
        <v>19</v>
      </c>
      <c r="N277" s="214" t="s">
        <v>43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196</v>
      </c>
      <c r="AT277" s="217" t="s">
        <v>191</v>
      </c>
      <c r="AU277" s="217" t="s">
        <v>82</v>
      </c>
      <c r="AY277" s="19" t="s">
        <v>188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80</v>
      </c>
      <c r="BK277" s="218">
        <f>ROUND(I277*H277,2)</f>
        <v>0</v>
      </c>
      <c r="BL277" s="19" t="s">
        <v>196</v>
      </c>
      <c r="BM277" s="217" t="s">
        <v>1950</v>
      </c>
    </row>
    <row r="278" s="2" customFormat="1">
      <c r="A278" s="40"/>
      <c r="B278" s="41"/>
      <c r="C278" s="42"/>
      <c r="D278" s="219" t="s">
        <v>198</v>
      </c>
      <c r="E278" s="42"/>
      <c r="F278" s="220" t="s">
        <v>763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198</v>
      </c>
      <c r="AU278" s="19" t="s">
        <v>82</v>
      </c>
    </row>
    <row r="279" s="2" customFormat="1" ht="24.15" customHeight="1">
      <c r="A279" s="40"/>
      <c r="B279" s="41"/>
      <c r="C279" s="206" t="s">
        <v>443</v>
      </c>
      <c r="D279" s="206" t="s">
        <v>191</v>
      </c>
      <c r="E279" s="207" t="s">
        <v>263</v>
      </c>
      <c r="F279" s="208" t="s">
        <v>264</v>
      </c>
      <c r="G279" s="209" t="s">
        <v>260</v>
      </c>
      <c r="H279" s="210">
        <v>0.0040000000000000001</v>
      </c>
      <c r="I279" s="211"/>
      <c r="J279" s="212">
        <f>ROUND(I279*H279,2)</f>
        <v>0</v>
      </c>
      <c r="K279" s="208" t="s">
        <v>749</v>
      </c>
      <c r="L279" s="46"/>
      <c r="M279" s="213" t="s">
        <v>19</v>
      </c>
      <c r="N279" s="214" t="s">
        <v>43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196</v>
      </c>
      <c r="AT279" s="217" t="s">
        <v>191</v>
      </c>
      <c r="AU279" s="217" t="s">
        <v>82</v>
      </c>
      <c r="AY279" s="19" t="s">
        <v>188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196</v>
      </c>
      <c r="BM279" s="217" t="s">
        <v>1951</v>
      </c>
    </row>
    <row r="280" s="2" customFormat="1">
      <c r="A280" s="40"/>
      <c r="B280" s="41"/>
      <c r="C280" s="42"/>
      <c r="D280" s="219" t="s">
        <v>198</v>
      </c>
      <c r="E280" s="42"/>
      <c r="F280" s="220" t="s">
        <v>765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198</v>
      </c>
      <c r="AU280" s="19" t="s">
        <v>82</v>
      </c>
    </row>
    <row r="281" s="2" customFormat="1" ht="21.75" customHeight="1">
      <c r="A281" s="40"/>
      <c r="B281" s="41"/>
      <c r="C281" s="206" t="s">
        <v>448</v>
      </c>
      <c r="D281" s="206" t="s">
        <v>191</v>
      </c>
      <c r="E281" s="207" t="s">
        <v>267</v>
      </c>
      <c r="F281" s="208" t="s">
        <v>268</v>
      </c>
      <c r="G281" s="209" t="s">
        <v>260</v>
      </c>
      <c r="H281" s="210">
        <v>0.0040000000000000001</v>
      </c>
      <c r="I281" s="211"/>
      <c r="J281" s="212">
        <f>ROUND(I281*H281,2)</f>
        <v>0</v>
      </c>
      <c r="K281" s="208" t="s">
        <v>749</v>
      </c>
      <c r="L281" s="46"/>
      <c r="M281" s="213" t="s">
        <v>19</v>
      </c>
      <c r="N281" s="214" t="s">
        <v>43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196</v>
      </c>
      <c r="AT281" s="217" t="s">
        <v>191</v>
      </c>
      <c r="AU281" s="217" t="s">
        <v>82</v>
      </c>
      <c r="AY281" s="19" t="s">
        <v>188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196</v>
      </c>
      <c r="BM281" s="217" t="s">
        <v>1952</v>
      </c>
    </row>
    <row r="282" s="2" customFormat="1">
      <c r="A282" s="40"/>
      <c r="B282" s="41"/>
      <c r="C282" s="42"/>
      <c r="D282" s="219" t="s">
        <v>198</v>
      </c>
      <c r="E282" s="42"/>
      <c r="F282" s="220" t="s">
        <v>767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198</v>
      </c>
      <c r="AU282" s="19" t="s">
        <v>82</v>
      </c>
    </row>
    <row r="283" s="2" customFormat="1" ht="24.15" customHeight="1">
      <c r="A283" s="40"/>
      <c r="B283" s="41"/>
      <c r="C283" s="206" t="s">
        <v>453</v>
      </c>
      <c r="D283" s="206" t="s">
        <v>191</v>
      </c>
      <c r="E283" s="207" t="s">
        <v>271</v>
      </c>
      <c r="F283" s="208" t="s">
        <v>272</v>
      </c>
      <c r="G283" s="209" t="s">
        <v>260</v>
      </c>
      <c r="H283" s="210">
        <v>0.024</v>
      </c>
      <c r="I283" s="211"/>
      <c r="J283" s="212">
        <f>ROUND(I283*H283,2)</f>
        <v>0</v>
      </c>
      <c r="K283" s="208" t="s">
        <v>749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196</v>
      </c>
      <c r="AT283" s="217" t="s">
        <v>191</v>
      </c>
      <c r="AU283" s="217" t="s">
        <v>82</v>
      </c>
      <c r="AY283" s="19" t="s">
        <v>188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196</v>
      </c>
      <c r="BM283" s="217" t="s">
        <v>1953</v>
      </c>
    </row>
    <row r="284" s="2" customFormat="1">
      <c r="A284" s="40"/>
      <c r="B284" s="41"/>
      <c r="C284" s="42"/>
      <c r="D284" s="219" t="s">
        <v>198</v>
      </c>
      <c r="E284" s="42"/>
      <c r="F284" s="220" t="s">
        <v>769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198</v>
      </c>
      <c r="AU284" s="19" t="s">
        <v>82</v>
      </c>
    </row>
    <row r="285" s="14" customFormat="1">
      <c r="A285" s="14"/>
      <c r="B285" s="235"/>
      <c r="C285" s="236"/>
      <c r="D285" s="226" t="s">
        <v>200</v>
      </c>
      <c r="E285" s="237" t="s">
        <v>19</v>
      </c>
      <c r="F285" s="238" t="s">
        <v>1791</v>
      </c>
      <c r="G285" s="236"/>
      <c r="H285" s="239">
        <v>0.024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200</v>
      </c>
      <c r="AU285" s="245" t="s">
        <v>82</v>
      </c>
      <c r="AV285" s="14" t="s">
        <v>82</v>
      </c>
      <c r="AW285" s="14" t="s">
        <v>33</v>
      </c>
      <c r="AX285" s="14" t="s">
        <v>80</v>
      </c>
      <c r="AY285" s="245" t="s">
        <v>188</v>
      </c>
    </row>
    <row r="286" s="2" customFormat="1" ht="24.15" customHeight="1">
      <c r="A286" s="40"/>
      <c r="B286" s="41"/>
      <c r="C286" s="206" t="s">
        <v>461</v>
      </c>
      <c r="D286" s="206" t="s">
        <v>191</v>
      </c>
      <c r="E286" s="207" t="s">
        <v>1656</v>
      </c>
      <c r="F286" s="208" t="s">
        <v>1657</v>
      </c>
      <c r="G286" s="209" t="s">
        <v>260</v>
      </c>
      <c r="H286" s="210">
        <v>0.0040000000000000001</v>
      </c>
      <c r="I286" s="211"/>
      <c r="J286" s="212">
        <f>ROUND(I286*H286,2)</f>
        <v>0</v>
      </c>
      <c r="K286" s="208" t="s">
        <v>749</v>
      </c>
      <c r="L286" s="46"/>
      <c r="M286" s="213" t="s">
        <v>19</v>
      </c>
      <c r="N286" s="214" t="s">
        <v>43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196</v>
      </c>
      <c r="AT286" s="217" t="s">
        <v>191</v>
      </c>
      <c r="AU286" s="217" t="s">
        <v>82</v>
      </c>
      <c r="AY286" s="19" t="s">
        <v>188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80</v>
      </c>
      <c r="BK286" s="218">
        <f>ROUND(I286*H286,2)</f>
        <v>0</v>
      </c>
      <c r="BL286" s="19" t="s">
        <v>196</v>
      </c>
      <c r="BM286" s="217" t="s">
        <v>1954</v>
      </c>
    </row>
    <row r="287" s="2" customFormat="1">
      <c r="A287" s="40"/>
      <c r="B287" s="41"/>
      <c r="C287" s="42"/>
      <c r="D287" s="219" t="s">
        <v>198</v>
      </c>
      <c r="E287" s="42"/>
      <c r="F287" s="220" t="s">
        <v>1955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198</v>
      </c>
      <c r="AU287" s="19" t="s">
        <v>82</v>
      </c>
    </row>
    <row r="288" s="12" customFormat="1" ht="25.92" customHeight="1">
      <c r="A288" s="12"/>
      <c r="B288" s="190"/>
      <c r="C288" s="191"/>
      <c r="D288" s="192" t="s">
        <v>71</v>
      </c>
      <c r="E288" s="193" t="s">
        <v>300</v>
      </c>
      <c r="F288" s="193" t="s">
        <v>1660</v>
      </c>
      <c r="G288" s="191"/>
      <c r="H288" s="191"/>
      <c r="I288" s="194"/>
      <c r="J288" s="195">
        <f>BK288</f>
        <v>0</v>
      </c>
      <c r="K288" s="191"/>
      <c r="L288" s="196"/>
      <c r="M288" s="197"/>
      <c r="N288" s="198"/>
      <c r="O288" s="198"/>
      <c r="P288" s="199">
        <f>P289</f>
        <v>0</v>
      </c>
      <c r="Q288" s="198"/>
      <c r="R288" s="199">
        <f>R289</f>
        <v>0.015769999999999999</v>
      </c>
      <c r="S288" s="198"/>
      <c r="T288" s="200">
        <f>T289</f>
        <v>0.17399999999999999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1" t="s">
        <v>216</v>
      </c>
      <c r="AT288" s="202" t="s">
        <v>71</v>
      </c>
      <c r="AU288" s="202" t="s">
        <v>72</v>
      </c>
      <c r="AY288" s="201" t="s">
        <v>188</v>
      </c>
      <c r="BK288" s="203">
        <f>BK289</f>
        <v>0</v>
      </c>
    </row>
    <row r="289" s="12" customFormat="1" ht="22.8" customHeight="1">
      <c r="A289" s="12"/>
      <c r="B289" s="190"/>
      <c r="C289" s="191"/>
      <c r="D289" s="192" t="s">
        <v>71</v>
      </c>
      <c r="E289" s="204" t="s">
        <v>1661</v>
      </c>
      <c r="F289" s="204" t="s">
        <v>1662</v>
      </c>
      <c r="G289" s="191"/>
      <c r="H289" s="191"/>
      <c r="I289" s="194"/>
      <c r="J289" s="205">
        <f>BK289</f>
        <v>0</v>
      </c>
      <c r="K289" s="191"/>
      <c r="L289" s="196"/>
      <c r="M289" s="197"/>
      <c r="N289" s="198"/>
      <c r="O289" s="198"/>
      <c r="P289" s="199">
        <f>SUM(P290:P314)</f>
        <v>0</v>
      </c>
      <c r="Q289" s="198"/>
      <c r="R289" s="199">
        <f>SUM(R290:R314)</f>
        <v>0.015769999999999999</v>
      </c>
      <c r="S289" s="198"/>
      <c r="T289" s="200">
        <f>SUM(T290:T314)</f>
        <v>0.17399999999999999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1" t="s">
        <v>216</v>
      </c>
      <c r="AT289" s="202" t="s">
        <v>71</v>
      </c>
      <c r="AU289" s="202" t="s">
        <v>80</v>
      </c>
      <c r="AY289" s="201" t="s">
        <v>188</v>
      </c>
      <c r="BK289" s="203">
        <f>SUM(BK290:BK314)</f>
        <v>0</v>
      </c>
    </row>
    <row r="290" s="2" customFormat="1" ht="16.5" customHeight="1">
      <c r="A290" s="40"/>
      <c r="B290" s="41"/>
      <c r="C290" s="206" t="s">
        <v>467</v>
      </c>
      <c r="D290" s="206" t="s">
        <v>191</v>
      </c>
      <c r="E290" s="207" t="s">
        <v>1663</v>
      </c>
      <c r="F290" s="208" t="s">
        <v>1664</v>
      </c>
      <c r="G290" s="209" t="s">
        <v>357</v>
      </c>
      <c r="H290" s="210">
        <v>15</v>
      </c>
      <c r="I290" s="211"/>
      <c r="J290" s="212">
        <f>ROUND(I290*H290,2)</f>
        <v>0</v>
      </c>
      <c r="K290" s="208" t="s">
        <v>749</v>
      </c>
      <c r="L290" s="46"/>
      <c r="M290" s="213" t="s">
        <v>19</v>
      </c>
      <c r="N290" s="214" t="s">
        <v>43</v>
      </c>
      <c r="O290" s="86"/>
      <c r="P290" s="215">
        <f>O290*H290</f>
        <v>0</v>
      </c>
      <c r="Q290" s="215">
        <v>0.00014999999999999999</v>
      </c>
      <c r="R290" s="215">
        <f>Q290*H290</f>
        <v>0.0022499999999999998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1665</v>
      </c>
      <c r="AT290" s="217" t="s">
        <v>191</v>
      </c>
      <c r="AU290" s="217" t="s">
        <v>82</v>
      </c>
      <c r="AY290" s="19" t="s">
        <v>188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80</v>
      </c>
      <c r="BK290" s="218">
        <f>ROUND(I290*H290,2)</f>
        <v>0</v>
      </c>
      <c r="BL290" s="19" t="s">
        <v>1665</v>
      </c>
      <c r="BM290" s="217" t="s">
        <v>1956</v>
      </c>
    </row>
    <row r="291" s="2" customFormat="1">
      <c r="A291" s="40"/>
      <c r="B291" s="41"/>
      <c r="C291" s="42"/>
      <c r="D291" s="219" t="s">
        <v>198</v>
      </c>
      <c r="E291" s="42"/>
      <c r="F291" s="220" t="s">
        <v>1957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198</v>
      </c>
      <c r="AU291" s="19" t="s">
        <v>82</v>
      </c>
    </row>
    <row r="292" s="2" customFormat="1" ht="16.5" customHeight="1">
      <c r="A292" s="40"/>
      <c r="B292" s="41"/>
      <c r="C292" s="206" t="s">
        <v>471</v>
      </c>
      <c r="D292" s="206" t="s">
        <v>191</v>
      </c>
      <c r="E292" s="207" t="s">
        <v>1672</v>
      </c>
      <c r="F292" s="208" t="s">
        <v>1673</v>
      </c>
      <c r="G292" s="209" t="s">
        <v>357</v>
      </c>
      <c r="H292" s="210">
        <v>8</v>
      </c>
      <c r="I292" s="211"/>
      <c r="J292" s="212">
        <f>ROUND(I292*H292,2)</f>
        <v>0</v>
      </c>
      <c r="K292" s="208" t="s">
        <v>749</v>
      </c>
      <c r="L292" s="46"/>
      <c r="M292" s="213" t="s">
        <v>19</v>
      </c>
      <c r="N292" s="214" t="s">
        <v>43</v>
      </c>
      <c r="O292" s="86"/>
      <c r="P292" s="215">
        <f>O292*H292</f>
        <v>0</v>
      </c>
      <c r="Q292" s="215">
        <v>0.00042000000000000002</v>
      </c>
      <c r="R292" s="215">
        <f>Q292*H292</f>
        <v>0.0033600000000000001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1665</v>
      </c>
      <c r="AT292" s="217" t="s">
        <v>191</v>
      </c>
      <c r="AU292" s="217" t="s">
        <v>82</v>
      </c>
      <c r="AY292" s="19" t="s">
        <v>188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80</v>
      </c>
      <c r="BK292" s="218">
        <f>ROUND(I292*H292,2)</f>
        <v>0</v>
      </c>
      <c r="BL292" s="19" t="s">
        <v>1665</v>
      </c>
      <c r="BM292" s="217" t="s">
        <v>1958</v>
      </c>
    </row>
    <row r="293" s="2" customFormat="1">
      <c r="A293" s="40"/>
      <c r="B293" s="41"/>
      <c r="C293" s="42"/>
      <c r="D293" s="219" t="s">
        <v>198</v>
      </c>
      <c r="E293" s="42"/>
      <c r="F293" s="220" t="s">
        <v>1959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198</v>
      </c>
      <c r="AU293" s="19" t="s">
        <v>82</v>
      </c>
    </row>
    <row r="294" s="2" customFormat="1" ht="21.75" customHeight="1">
      <c r="A294" s="40"/>
      <c r="B294" s="41"/>
      <c r="C294" s="206" t="s">
        <v>475</v>
      </c>
      <c r="D294" s="206" t="s">
        <v>191</v>
      </c>
      <c r="E294" s="207" t="s">
        <v>1960</v>
      </c>
      <c r="F294" s="208" t="s">
        <v>1961</v>
      </c>
      <c r="G294" s="209" t="s">
        <v>357</v>
      </c>
      <c r="H294" s="210">
        <v>8</v>
      </c>
      <c r="I294" s="211"/>
      <c r="J294" s="212">
        <f>ROUND(I294*H294,2)</f>
        <v>0</v>
      </c>
      <c r="K294" s="208" t="s">
        <v>749</v>
      </c>
      <c r="L294" s="46"/>
      <c r="M294" s="213" t="s">
        <v>19</v>
      </c>
      <c r="N294" s="214" t="s">
        <v>43</v>
      </c>
      <c r="O294" s="86"/>
      <c r="P294" s="215">
        <f>O294*H294</f>
        <v>0</v>
      </c>
      <c r="Q294" s="215">
        <v>0.0012700000000000001</v>
      </c>
      <c r="R294" s="215">
        <f>Q294*H294</f>
        <v>0.010160000000000001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1665</v>
      </c>
      <c r="AT294" s="217" t="s">
        <v>191</v>
      </c>
      <c r="AU294" s="217" t="s">
        <v>82</v>
      </c>
      <c r="AY294" s="19" t="s">
        <v>188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80</v>
      </c>
      <c r="BK294" s="218">
        <f>ROUND(I294*H294,2)</f>
        <v>0</v>
      </c>
      <c r="BL294" s="19" t="s">
        <v>1665</v>
      </c>
      <c r="BM294" s="217" t="s">
        <v>1962</v>
      </c>
    </row>
    <row r="295" s="2" customFormat="1">
      <c r="A295" s="40"/>
      <c r="B295" s="41"/>
      <c r="C295" s="42"/>
      <c r="D295" s="219" t="s">
        <v>198</v>
      </c>
      <c r="E295" s="42"/>
      <c r="F295" s="220" t="s">
        <v>1963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198</v>
      </c>
      <c r="AU295" s="19" t="s">
        <v>82</v>
      </c>
    </row>
    <row r="296" s="2" customFormat="1" ht="16.5" customHeight="1">
      <c r="A296" s="40"/>
      <c r="B296" s="41"/>
      <c r="C296" s="206" t="s">
        <v>482</v>
      </c>
      <c r="D296" s="206" t="s">
        <v>191</v>
      </c>
      <c r="E296" s="207" t="s">
        <v>1681</v>
      </c>
      <c r="F296" s="208" t="s">
        <v>1682</v>
      </c>
      <c r="G296" s="209" t="s">
        <v>357</v>
      </c>
      <c r="H296" s="210">
        <v>15</v>
      </c>
      <c r="I296" s="211"/>
      <c r="J296" s="212">
        <f>ROUND(I296*H296,2)</f>
        <v>0</v>
      </c>
      <c r="K296" s="208" t="s">
        <v>749</v>
      </c>
      <c r="L296" s="46"/>
      <c r="M296" s="213" t="s">
        <v>19</v>
      </c>
      <c r="N296" s="214" t="s">
        <v>43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0.002</v>
      </c>
      <c r="T296" s="216">
        <f>S296*H296</f>
        <v>0.029999999999999999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1665</v>
      </c>
      <c r="AT296" s="217" t="s">
        <v>191</v>
      </c>
      <c r="AU296" s="217" t="s">
        <v>82</v>
      </c>
      <c r="AY296" s="19" t="s">
        <v>188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1665</v>
      </c>
      <c r="BM296" s="217" t="s">
        <v>1964</v>
      </c>
    </row>
    <row r="297" s="2" customFormat="1">
      <c r="A297" s="40"/>
      <c r="B297" s="41"/>
      <c r="C297" s="42"/>
      <c r="D297" s="219" t="s">
        <v>198</v>
      </c>
      <c r="E297" s="42"/>
      <c r="F297" s="220" t="s">
        <v>1965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198</v>
      </c>
      <c r="AU297" s="19" t="s">
        <v>82</v>
      </c>
    </row>
    <row r="298" s="2" customFormat="1" ht="21.75" customHeight="1">
      <c r="A298" s="40"/>
      <c r="B298" s="41"/>
      <c r="C298" s="206" t="s">
        <v>492</v>
      </c>
      <c r="D298" s="206" t="s">
        <v>191</v>
      </c>
      <c r="E298" s="207" t="s">
        <v>1690</v>
      </c>
      <c r="F298" s="208" t="s">
        <v>1691</v>
      </c>
      <c r="G298" s="209" t="s">
        <v>357</v>
      </c>
      <c r="H298" s="210">
        <v>8</v>
      </c>
      <c r="I298" s="211"/>
      <c r="J298" s="212">
        <f>ROUND(I298*H298,2)</f>
        <v>0</v>
      </c>
      <c r="K298" s="208" t="s">
        <v>749</v>
      </c>
      <c r="L298" s="46"/>
      <c r="M298" s="213" t="s">
        <v>19</v>
      </c>
      <c r="N298" s="214" t="s">
        <v>43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0.0050000000000000001</v>
      </c>
      <c r="T298" s="216">
        <f>S298*H298</f>
        <v>0.040000000000000001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1665</v>
      </c>
      <c r="AT298" s="217" t="s">
        <v>191</v>
      </c>
      <c r="AU298" s="217" t="s">
        <v>82</v>
      </c>
      <c r="AY298" s="19" t="s">
        <v>188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80</v>
      </c>
      <c r="BK298" s="218">
        <f>ROUND(I298*H298,2)</f>
        <v>0</v>
      </c>
      <c r="BL298" s="19" t="s">
        <v>1665</v>
      </c>
      <c r="BM298" s="217" t="s">
        <v>1966</v>
      </c>
    </row>
    <row r="299" s="2" customFormat="1">
      <c r="A299" s="40"/>
      <c r="B299" s="41"/>
      <c r="C299" s="42"/>
      <c r="D299" s="219" t="s">
        <v>198</v>
      </c>
      <c r="E299" s="42"/>
      <c r="F299" s="220" t="s">
        <v>1967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198</v>
      </c>
      <c r="AU299" s="19" t="s">
        <v>82</v>
      </c>
    </row>
    <row r="300" s="2" customFormat="1" ht="21.75" customHeight="1">
      <c r="A300" s="40"/>
      <c r="B300" s="41"/>
      <c r="C300" s="206" t="s">
        <v>501</v>
      </c>
      <c r="D300" s="206" t="s">
        <v>191</v>
      </c>
      <c r="E300" s="207" t="s">
        <v>1968</v>
      </c>
      <c r="F300" s="208" t="s">
        <v>1969</v>
      </c>
      <c r="G300" s="209" t="s">
        <v>357</v>
      </c>
      <c r="H300" s="210">
        <v>8</v>
      </c>
      <c r="I300" s="211"/>
      <c r="J300" s="212">
        <f>ROUND(I300*H300,2)</f>
        <v>0</v>
      </c>
      <c r="K300" s="208" t="s">
        <v>749</v>
      </c>
      <c r="L300" s="46"/>
      <c r="M300" s="213" t="s">
        <v>19</v>
      </c>
      <c r="N300" s="214" t="s">
        <v>43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0.012999999999999999</v>
      </c>
      <c r="T300" s="216">
        <f>S300*H300</f>
        <v>0.104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1665</v>
      </c>
      <c r="AT300" s="217" t="s">
        <v>191</v>
      </c>
      <c r="AU300" s="217" t="s">
        <v>82</v>
      </c>
      <c r="AY300" s="19" t="s">
        <v>188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80</v>
      </c>
      <c r="BK300" s="218">
        <f>ROUND(I300*H300,2)</f>
        <v>0</v>
      </c>
      <c r="BL300" s="19" t="s">
        <v>1665</v>
      </c>
      <c r="BM300" s="217" t="s">
        <v>1970</v>
      </c>
    </row>
    <row r="301" s="2" customFormat="1">
      <c r="A301" s="40"/>
      <c r="B301" s="41"/>
      <c r="C301" s="42"/>
      <c r="D301" s="219" t="s">
        <v>198</v>
      </c>
      <c r="E301" s="42"/>
      <c r="F301" s="220" t="s">
        <v>1971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198</v>
      </c>
      <c r="AU301" s="19" t="s">
        <v>82</v>
      </c>
    </row>
    <row r="302" s="2" customFormat="1" ht="16.5" customHeight="1">
      <c r="A302" s="40"/>
      <c r="B302" s="41"/>
      <c r="C302" s="206" t="s">
        <v>510</v>
      </c>
      <c r="D302" s="206" t="s">
        <v>191</v>
      </c>
      <c r="E302" s="207" t="s">
        <v>1700</v>
      </c>
      <c r="F302" s="208" t="s">
        <v>1701</v>
      </c>
      <c r="G302" s="209" t="s">
        <v>260</v>
      </c>
      <c r="H302" s="210">
        <v>0.17399999999999999</v>
      </c>
      <c r="I302" s="211"/>
      <c r="J302" s="212">
        <f>ROUND(I302*H302,2)</f>
        <v>0</v>
      </c>
      <c r="K302" s="208" t="s">
        <v>749</v>
      </c>
      <c r="L302" s="46"/>
      <c r="M302" s="213" t="s">
        <v>19</v>
      </c>
      <c r="N302" s="214" t="s">
        <v>43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1665</v>
      </c>
      <c r="AT302" s="217" t="s">
        <v>191</v>
      </c>
      <c r="AU302" s="217" t="s">
        <v>82</v>
      </c>
      <c r="AY302" s="19" t="s">
        <v>188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80</v>
      </c>
      <c r="BK302" s="218">
        <f>ROUND(I302*H302,2)</f>
        <v>0</v>
      </c>
      <c r="BL302" s="19" t="s">
        <v>1665</v>
      </c>
      <c r="BM302" s="217" t="s">
        <v>1972</v>
      </c>
    </row>
    <row r="303" s="2" customFormat="1">
      <c r="A303" s="40"/>
      <c r="B303" s="41"/>
      <c r="C303" s="42"/>
      <c r="D303" s="219" t="s">
        <v>198</v>
      </c>
      <c r="E303" s="42"/>
      <c r="F303" s="220" t="s">
        <v>1973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198</v>
      </c>
      <c r="AU303" s="19" t="s">
        <v>82</v>
      </c>
    </row>
    <row r="304" s="2" customFormat="1" ht="21.75" customHeight="1">
      <c r="A304" s="40"/>
      <c r="B304" s="41"/>
      <c r="C304" s="206" t="s">
        <v>515</v>
      </c>
      <c r="D304" s="206" t="s">
        <v>191</v>
      </c>
      <c r="E304" s="207" t="s">
        <v>1705</v>
      </c>
      <c r="F304" s="208" t="s">
        <v>1706</v>
      </c>
      <c r="G304" s="209" t="s">
        <v>260</v>
      </c>
      <c r="H304" s="210">
        <v>0.17399999999999999</v>
      </c>
      <c r="I304" s="211"/>
      <c r="J304" s="212">
        <f>ROUND(I304*H304,2)</f>
        <v>0</v>
      </c>
      <c r="K304" s="208" t="s">
        <v>749</v>
      </c>
      <c r="L304" s="46"/>
      <c r="M304" s="213" t="s">
        <v>19</v>
      </c>
      <c r="N304" s="214" t="s">
        <v>43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1665</v>
      </c>
      <c r="AT304" s="217" t="s">
        <v>191</v>
      </c>
      <c r="AU304" s="217" t="s">
        <v>82</v>
      </c>
      <c r="AY304" s="19" t="s">
        <v>188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80</v>
      </c>
      <c r="BK304" s="218">
        <f>ROUND(I304*H304,2)</f>
        <v>0</v>
      </c>
      <c r="BL304" s="19" t="s">
        <v>1665</v>
      </c>
      <c r="BM304" s="217" t="s">
        <v>1974</v>
      </c>
    </row>
    <row r="305" s="2" customFormat="1">
      <c r="A305" s="40"/>
      <c r="B305" s="41"/>
      <c r="C305" s="42"/>
      <c r="D305" s="219" t="s">
        <v>198</v>
      </c>
      <c r="E305" s="42"/>
      <c r="F305" s="220" t="s">
        <v>1975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198</v>
      </c>
      <c r="AU305" s="19" t="s">
        <v>82</v>
      </c>
    </row>
    <row r="306" s="2" customFormat="1" ht="16.5" customHeight="1">
      <c r="A306" s="40"/>
      <c r="B306" s="41"/>
      <c r="C306" s="206" t="s">
        <v>522</v>
      </c>
      <c r="D306" s="206" t="s">
        <v>191</v>
      </c>
      <c r="E306" s="207" t="s">
        <v>1710</v>
      </c>
      <c r="F306" s="208" t="s">
        <v>1711</v>
      </c>
      <c r="G306" s="209" t="s">
        <v>260</v>
      </c>
      <c r="H306" s="210">
        <v>0.17399999999999999</v>
      </c>
      <c r="I306" s="211"/>
      <c r="J306" s="212">
        <f>ROUND(I306*H306,2)</f>
        <v>0</v>
      </c>
      <c r="K306" s="208" t="s">
        <v>749</v>
      </c>
      <c r="L306" s="46"/>
      <c r="M306" s="213" t="s">
        <v>19</v>
      </c>
      <c r="N306" s="214" t="s">
        <v>43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1665</v>
      </c>
      <c r="AT306" s="217" t="s">
        <v>191</v>
      </c>
      <c r="AU306" s="217" t="s">
        <v>82</v>
      </c>
      <c r="AY306" s="19" t="s">
        <v>188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1665</v>
      </c>
      <c r="BM306" s="217" t="s">
        <v>1976</v>
      </c>
    </row>
    <row r="307" s="2" customFormat="1">
      <c r="A307" s="40"/>
      <c r="B307" s="41"/>
      <c r="C307" s="42"/>
      <c r="D307" s="219" t="s">
        <v>198</v>
      </c>
      <c r="E307" s="42"/>
      <c r="F307" s="220" t="s">
        <v>1977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198</v>
      </c>
      <c r="AU307" s="19" t="s">
        <v>82</v>
      </c>
    </row>
    <row r="308" s="2" customFormat="1" ht="21.75" customHeight="1">
      <c r="A308" s="40"/>
      <c r="B308" s="41"/>
      <c r="C308" s="206" t="s">
        <v>527</v>
      </c>
      <c r="D308" s="206" t="s">
        <v>191</v>
      </c>
      <c r="E308" s="207" t="s">
        <v>1715</v>
      </c>
      <c r="F308" s="208" t="s">
        <v>1716</v>
      </c>
      <c r="G308" s="209" t="s">
        <v>260</v>
      </c>
      <c r="H308" s="210">
        <v>1.044</v>
      </c>
      <c r="I308" s="211"/>
      <c r="J308" s="212">
        <f>ROUND(I308*H308,2)</f>
        <v>0</v>
      </c>
      <c r="K308" s="208" t="s">
        <v>749</v>
      </c>
      <c r="L308" s="46"/>
      <c r="M308" s="213" t="s">
        <v>19</v>
      </c>
      <c r="N308" s="214" t="s">
        <v>43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1665</v>
      </c>
      <c r="AT308" s="217" t="s">
        <v>191</v>
      </c>
      <c r="AU308" s="217" t="s">
        <v>82</v>
      </c>
      <c r="AY308" s="19" t="s">
        <v>188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80</v>
      </c>
      <c r="BK308" s="218">
        <f>ROUND(I308*H308,2)</f>
        <v>0</v>
      </c>
      <c r="BL308" s="19" t="s">
        <v>1665</v>
      </c>
      <c r="BM308" s="217" t="s">
        <v>1978</v>
      </c>
    </row>
    <row r="309" s="2" customFormat="1">
      <c r="A309" s="40"/>
      <c r="B309" s="41"/>
      <c r="C309" s="42"/>
      <c r="D309" s="219" t="s">
        <v>198</v>
      </c>
      <c r="E309" s="42"/>
      <c r="F309" s="220" t="s">
        <v>1979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198</v>
      </c>
      <c r="AU309" s="19" t="s">
        <v>82</v>
      </c>
    </row>
    <row r="310" s="14" customFormat="1">
      <c r="A310" s="14"/>
      <c r="B310" s="235"/>
      <c r="C310" s="236"/>
      <c r="D310" s="226" t="s">
        <v>200</v>
      </c>
      <c r="E310" s="237" t="s">
        <v>19</v>
      </c>
      <c r="F310" s="238" t="s">
        <v>1980</v>
      </c>
      <c r="G310" s="236"/>
      <c r="H310" s="239">
        <v>1.044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200</v>
      </c>
      <c r="AU310" s="245" t="s">
        <v>82</v>
      </c>
      <c r="AV310" s="14" t="s">
        <v>82</v>
      </c>
      <c r="AW310" s="14" t="s">
        <v>33</v>
      </c>
      <c r="AX310" s="14" t="s">
        <v>80</v>
      </c>
      <c r="AY310" s="245" t="s">
        <v>188</v>
      </c>
    </row>
    <row r="311" s="2" customFormat="1" ht="24.15" customHeight="1">
      <c r="A311" s="40"/>
      <c r="B311" s="41"/>
      <c r="C311" s="206" t="s">
        <v>532</v>
      </c>
      <c r="D311" s="206" t="s">
        <v>191</v>
      </c>
      <c r="E311" s="207" t="s">
        <v>1721</v>
      </c>
      <c r="F311" s="208" t="s">
        <v>1722</v>
      </c>
      <c r="G311" s="209" t="s">
        <v>260</v>
      </c>
      <c r="H311" s="210">
        <v>0.17399999999999999</v>
      </c>
      <c r="I311" s="211"/>
      <c r="J311" s="212">
        <f>ROUND(I311*H311,2)</f>
        <v>0</v>
      </c>
      <c r="K311" s="208" t="s">
        <v>749</v>
      </c>
      <c r="L311" s="46"/>
      <c r="M311" s="213" t="s">
        <v>19</v>
      </c>
      <c r="N311" s="214" t="s">
        <v>43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1665</v>
      </c>
      <c r="AT311" s="217" t="s">
        <v>191</v>
      </c>
      <c r="AU311" s="217" t="s">
        <v>82</v>
      </c>
      <c r="AY311" s="19" t="s">
        <v>188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80</v>
      </c>
      <c r="BK311" s="218">
        <f>ROUND(I311*H311,2)</f>
        <v>0</v>
      </c>
      <c r="BL311" s="19" t="s">
        <v>1665</v>
      </c>
      <c r="BM311" s="217" t="s">
        <v>1981</v>
      </c>
    </row>
    <row r="312" s="2" customFormat="1">
      <c r="A312" s="40"/>
      <c r="B312" s="41"/>
      <c r="C312" s="42"/>
      <c r="D312" s="219" t="s">
        <v>198</v>
      </c>
      <c r="E312" s="42"/>
      <c r="F312" s="220" t="s">
        <v>1982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198</v>
      </c>
      <c r="AU312" s="19" t="s">
        <v>82</v>
      </c>
    </row>
    <row r="313" s="2" customFormat="1" ht="16.5" customHeight="1">
      <c r="A313" s="40"/>
      <c r="B313" s="41"/>
      <c r="C313" s="206" t="s">
        <v>537</v>
      </c>
      <c r="D313" s="206" t="s">
        <v>191</v>
      </c>
      <c r="E313" s="207" t="s">
        <v>1726</v>
      </c>
      <c r="F313" s="208" t="s">
        <v>1727</v>
      </c>
      <c r="G313" s="209" t="s">
        <v>260</v>
      </c>
      <c r="H313" s="210">
        <v>0.016</v>
      </c>
      <c r="I313" s="211"/>
      <c r="J313" s="212">
        <f>ROUND(I313*H313,2)</f>
        <v>0</v>
      </c>
      <c r="K313" s="208" t="s">
        <v>749</v>
      </c>
      <c r="L313" s="46"/>
      <c r="M313" s="213" t="s">
        <v>19</v>
      </c>
      <c r="N313" s="214" t="s">
        <v>43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1665</v>
      </c>
      <c r="AT313" s="217" t="s">
        <v>191</v>
      </c>
      <c r="AU313" s="217" t="s">
        <v>82</v>
      </c>
      <c r="AY313" s="19" t="s">
        <v>188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80</v>
      </c>
      <c r="BK313" s="218">
        <f>ROUND(I313*H313,2)</f>
        <v>0</v>
      </c>
      <c r="BL313" s="19" t="s">
        <v>1665</v>
      </c>
      <c r="BM313" s="217" t="s">
        <v>1983</v>
      </c>
    </row>
    <row r="314" s="2" customFormat="1">
      <c r="A314" s="40"/>
      <c r="B314" s="41"/>
      <c r="C314" s="42"/>
      <c r="D314" s="219" t="s">
        <v>198</v>
      </c>
      <c r="E314" s="42"/>
      <c r="F314" s="220" t="s">
        <v>1984</v>
      </c>
      <c r="G314" s="42"/>
      <c r="H314" s="42"/>
      <c r="I314" s="221"/>
      <c r="J314" s="42"/>
      <c r="K314" s="42"/>
      <c r="L314" s="46"/>
      <c r="M314" s="274"/>
      <c r="N314" s="275"/>
      <c r="O314" s="270"/>
      <c r="P314" s="270"/>
      <c r="Q314" s="270"/>
      <c r="R314" s="270"/>
      <c r="S314" s="270"/>
      <c r="T314" s="276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198</v>
      </c>
      <c r="AU314" s="19" t="s">
        <v>82</v>
      </c>
    </row>
    <row r="315" s="2" customFormat="1" ht="6.96" customHeight="1">
      <c r="A315" s="40"/>
      <c r="B315" s="61"/>
      <c r="C315" s="62"/>
      <c r="D315" s="62"/>
      <c r="E315" s="62"/>
      <c r="F315" s="62"/>
      <c r="G315" s="62"/>
      <c r="H315" s="62"/>
      <c r="I315" s="62"/>
      <c r="J315" s="62"/>
      <c r="K315" s="62"/>
      <c r="L315" s="46"/>
      <c r="M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</row>
  </sheetData>
  <sheetProtection sheet="1" autoFilter="0" formatColumns="0" formatRows="0" objects="1" scenarios="1" spinCount="100000" saltValue="5UtaoxGW0TXlHuLvg69UH+YaeEi8DdbKNGZd0MQ51NOOsVYm7gLTUkaIevFEp73VTV0LLT7mNJsFiIFRXFvVNQ==" hashValue="otyq0FBVceTCMPx2wvG2FYXyrOtbn0f9i9nc4pdSvt3C+jpR6DrNP+pdJwsgEl0FDuyp3TkLADWFKxDjGLStmw==" algorithmName="SHA-512" password="80EB"/>
  <autoFilter ref="C88:K31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7" r:id="rId1" display="https://podminky.urs.cz/item/CS_URS_2022_01/741122016"/>
    <hyperlink ref="F107" r:id="rId2" display="https://podminky.urs.cz/item/CS_URS_2022_01/741122015"/>
    <hyperlink ref="F139" r:id="rId3" display="https://podminky.urs.cz/item/CS_URS_2022_01/741313005"/>
    <hyperlink ref="F149" r:id="rId4" display="https://podminky.urs.cz/item/CS_URS_2022_01/741310101"/>
    <hyperlink ref="F215" r:id="rId5" display="https://podminky.urs.cz/item/CS_URS_2022_01/741110062"/>
    <hyperlink ref="F230" r:id="rId6" display="https://podminky.urs.cz/item/CS_URS_2022_01/742121001"/>
    <hyperlink ref="F241" r:id="rId7" display="https://podminky.urs.cz/item/CS_URS_2022_01/742330041"/>
    <hyperlink ref="F263" r:id="rId8" display="https://podminky.urs.cz/item/CS_URS_2022_01/741810001"/>
    <hyperlink ref="F269" r:id="rId9" display="https://podminky.urs.cz/item/CS_URS_2022_01/977131110"/>
    <hyperlink ref="F272" r:id="rId10" display="https://podminky.urs.cz/item/CS_URS_2022_01/977131117"/>
    <hyperlink ref="F274" r:id="rId11" display="https://podminky.urs.cz/item/CS_URS_2022_01/977131119"/>
    <hyperlink ref="F278" r:id="rId12" display="https://podminky.urs.cz/item/CS_URS_2022_01/997002611"/>
    <hyperlink ref="F280" r:id="rId13" display="https://podminky.urs.cz/item/CS_URS_2022_01/997013212"/>
    <hyperlink ref="F282" r:id="rId14" display="https://podminky.urs.cz/item/CS_URS_2022_01/997013501"/>
    <hyperlink ref="F284" r:id="rId15" display="https://podminky.urs.cz/item/CS_URS_2022_01/997013509"/>
    <hyperlink ref="F287" r:id="rId16" display="https://podminky.urs.cz/item/CS_URS_2022_01/997013603"/>
    <hyperlink ref="F291" r:id="rId17" display="https://podminky.urs.cz/item/CS_URS_2022_01/460941211"/>
    <hyperlink ref="F293" r:id="rId18" display="https://podminky.urs.cz/item/CS_URS_2022_01/460941221"/>
    <hyperlink ref="F295" r:id="rId19" display="https://podminky.urs.cz/item/CS_URS_2022_01/460941224"/>
    <hyperlink ref="F297" r:id="rId20" display="https://podminky.urs.cz/item/CS_URS_2022_01/468101411"/>
    <hyperlink ref="F299" r:id="rId21" display="https://podminky.urs.cz/item/CS_URS_2022_01/468101421"/>
    <hyperlink ref="F301" r:id="rId22" display="https://podminky.urs.cz/item/CS_URS_2022_01/468101424"/>
    <hyperlink ref="F303" r:id="rId23" display="https://podminky.urs.cz/item/CS_URS_2022_01/469971111"/>
    <hyperlink ref="F305" r:id="rId24" display="https://podminky.urs.cz/item/CS_URS_2022_01/469971121"/>
    <hyperlink ref="F307" r:id="rId25" display="https://podminky.urs.cz/item/CS_URS_2022_01/469972111"/>
    <hyperlink ref="F309" r:id="rId26" display="https://podminky.urs.cz/item/CS_URS_2022_01/469972121"/>
    <hyperlink ref="F312" r:id="rId27" display="https://podminky.urs.cz/item/CS_URS_2022_01/469973113"/>
    <hyperlink ref="F314" r:id="rId28" display="https://podminky.urs.cz/item/CS_URS_2022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1985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ROUND((SUM(BE89:BE312)),  2)</f>
        <v>0</v>
      </c>
      <c r="G33" s="40"/>
      <c r="H33" s="40"/>
      <c r="I33" s="150">
        <v>0.20999999999999999</v>
      </c>
      <c r="J33" s="149">
        <f>ROUND(((SUM(BE89:BE312))*I33),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ROUND((SUM(BF89:BF312)),  2)</f>
        <v>0</v>
      </c>
      <c r="G34" s="40"/>
      <c r="H34" s="40"/>
      <c r="I34" s="150">
        <v>0.14999999999999999</v>
      </c>
      <c r="J34" s="149">
        <f>ROUND(((SUM(BF89:BF312))*I34),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ROUND((SUM(BG89:BG312)),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ROUND((SUM(BH89:BH312)),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ROUND((SUM(BI89:BI312)),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18 - elektroinstalace m.č. 208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1447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1449</v>
      </c>
      <c r="E62" s="176"/>
      <c r="F62" s="176"/>
      <c r="G62" s="176"/>
      <c r="H62" s="176"/>
      <c r="I62" s="176"/>
      <c r="J62" s="177">
        <f>J215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1450</v>
      </c>
      <c r="E63" s="176"/>
      <c r="F63" s="176"/>
      <c r="G63" s="176"/>
      <c r="H63" s="176"/>
      <c r="I63" s="176"/>
      <c r="J63" s="177">
        <f>J262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1451</v>
      </c>
      <c r="E64" s="176"/>
      <c r="F64" s="176"/>
      <c r="G64" s="176"/>
      <c r="H64" s="176"/>
      <c r="I64" s="176"/>
      <c r="J64" s="177">
        <f>J263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160</v>
      </c>
      <c r="E65" s="170"/>
      <c r="F65" s="170"/>
      <c r="G65" s="170"/>
      <c r="H65" s="170"/>
      <c r="I65" s="170"/>
      <c r="J65" s="171">
        <f>J268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162</v>
      </c>
      <c r="E66" s="176"/>
      <c r="F66" s="176"/>
      <c r="G66" s="176"/>
      <c r="H66" s="176"/>
      <c r="I66" s="176"/>
      <c r="J66" s="177">
        <f>J269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163</v>
      </c>
      <c r="E67" s="176"/>
      <c r="F67" s="176"/>
      <c r="G67" s="176"/>
      <c r="H67" s="176"/>
      <c r="I67" s="176"/>
      <c r="J67" s="177">
        <f>J278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1452</v>
      </c>
      <c r="E68" s="170"/>
      <c r="F68" s="170"/>
      <c r="G68" s="170"/>
      <c r="H68" s="170"/>
      <c r="I68" s="170"/>
      <c r="J68" s="171">
        <f>J290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1453</v>
      </c>
      <c r="E69" s="176"/>
      <c r="F69" s="176"/>
      <c r="G69" s="176"/>
      <c r="H69" s="176"/>
      <c r="I69" s="176"/>
      <c r="J69" s="177">
        <f>J291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ZŠ Pionýrů, Sokolov - Oprava elektroinstalace učeben v 2.NP 2. stupně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154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18 - elektroinstalace m.č. 208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Sokolov, Pionýrů 1614</v>
      </c>
      <c r="G83" s="42"/>
      <c r="H83" s="42"/>
      <c r="I83" s="34" t="s">
        <v>23</v>
      </c>
      <c r="J83" s="74" t="str">
        <f>IF(J12="","",J12)</f>
        <v>8. 2. 2024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Sokolov</v>
      </c>
      <c r="G85" s="42"/>
      <c r="H85" s="42"/>
      <c r="I85" s="34" t="s">
        <v>31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Michal Kubelka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174</v>
      </c>
      <c r="D88" s="182" t="s">
        <v>57</v>
      </c>
      <c r="E88" s="182" t="s">
        <v>53</v>
      </c>
      <c r="F88" s="182" t="s">
        <v>54</v>
      </c>
      <c r="G88" s="182" t="s">
        <v>175</v>
      </c>
      <c r="H88" s="182" t="s">
        <v>176</v>
      </c>
      <c r="I88" s="182" t="s">
        <v>177</v>
      </c>
      <c r="J88" s="182" t="s">
        <v>158</v>
      </c>
      <c r="K88" s="183" t="s">
        <v>178</v>
      </c>
      <c r="L88" s="184"/>
      <c r="M88" s="94" t="s">
        <v>19</v>
      </c>
      <c r="N88" s="95" t="s">
        <v>42</v>
      </c>
      <c r="O88" s="95" t="s">
        <v>179</v>
      </c>
      <c r="P88" s="95" t="s">
        <v>180</v>
      </c>
      <c r="Q88" s="95" t="s">
        <v>181</v>
      </c>
      <c r="R88" s="95" t="s">
        <v>182</v>
      </c>
      <c r="S88" s="95" t="s">
        <v>183</v>
      </c>
      <c r="T88" s="96" t="s">
        <v>184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185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P90+P268+P290</f>
        <v>0</v>
      </c>
      <c r="Q89" s="98"/>
      <c r="R89" s="187">
        <f>R90+R268+R290</f>
        <v>0.0056475000000000006</v>
      </c>
      <c r="S89" s="98"/>
      <c r="T89" s="188">
        <f>T90+T268+T290</f>
        <v>0.071350000000000011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159</v>
      </c>
      <c r="BK89" s="189">
        <f>BK90+BK268+BK290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1454</v>
      </c>
      <c r="F90" s="193" t="s">
        <v>1455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P91+P215+P262</f>
        <v>0</v>
      </c>
      <c r="Q90" s="198"/>
      <c r="R90" s="199">
        <f>R91+R215+R262</f>
        <v>0</v>
      </c>
      <c r="S90" s="198"/>
      <c r="T90" s="200">
        <f>T91+T215+T262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188</v>
      </c>
      <c r="BK90" s="203">
        <f>BK91+BK215+BK262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1456</v>
      </c>
      <c r="F91" s="204" t="s">
        <v>1457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SUM(P92:P214)</f>
        <v>0</v>
      </c>
      <c r="Q91" s="198"/>
      <c r="R91" s="199">
        <f>SUM(R92:R214)</f>
        <v>0</v>
      </c>
      <c r="S91" s="198"/>
      <c r="T91" s="200">
        <f>SUM(T92:T214)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188</v>
      </c>
      <c r="BK91" s="203">
        <f>SUM(BK92:BK214)</f>
        <v>0</v>
      </c>
    </row>
    <row r="92" s="2" customFormat="1" ht="24.15" customHeight="1">
      <c r="A92" s="40"/>
      <c r="B92" s="41"/>
      <c r="C92" s="257" t="s">
        <v>80</v>
      </c>
      <c r="D92" s="257" t="s">
        <v>300</v>
      </c>
      <c r="E92" s="258" t="s">
        <v>1458</v>
      </c>
      <c r="F92" s="259" t="s">
        <v>1459</v>
      </c>
      <c r="G92" s="260" t="s">
        <v>296</v>
      </c>
      <c r="H92" s="261">
        <v>1</v>
      </c>
      <c r="I92" s="262"/>
      <c r="J92" s="263">
        <f>ROUND(I92*H92,2)</f>
        <v>0</v>
      </c>
      <c r="K92" s="259" t="s">
        <v>19</v>
      </c>
      <c r="L92" s="264"/>
      <c r="M92" s="265" t="s">
        <v>19</v>
      </c>
      <c r="N92" s="266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250</v>
      </c>
      <c r="AT92" s="217" t="s">
        <v>300</v>
      </c>
      <c r="AU92" s="217" t="s">
        <v>82</v>
      </c>
      <c r="AY92" s="19" t="s">
        <v>188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196</v>
      </c>
      <c r="BM92" s="217" t="s">
        <v>1986</v>
      </c>
    </row>
    <row r="93" s="13" customFormat="1">
      <c r="A93" s="13"/>
      <c r="B93" s="224"/>
      <c r="C93" s="225"/>
      <c r="D93" s="226" t="s">
        <v>200</v>
      </c>
      <c r="E93" s="227" t="s">
        <v>19</v>
      </c>
      <c r="F93" s="228" t="s">
        <v>1461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200</v>
      </c>
      <c r="AU93" s="234" t="s">
        <v>82</v>
      </c>
      <c r="AV93" s="13" t="s">
        <v>80</v>
      </c>
      <c r="AW93" s="13" t="s">
        <v>33</v>
      </c>
      <c r="AX93" s="13" t="s">
        <v>72</v>
      </c>
      <c r="AY93" s="234" t="s">
        <v>188</v>
      </c>
    </row>
    <row r="94" s="14" customFormat="1">
      <c r="A94" s="14"/>
      <c r="B94" s="235"/>
      <c r="C94" s="236"/>
      <c r="D94" s="226" t="s">
        <v>200</v>
      </c>
      <c r="E94" s="237" t="s">
        <v>19</v>
      </c>
      <c r="F94" s="238" t="s">
        <v>80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200</v>
      </c>
      <c r="AU94" s="245" t="s">
        <v>82</v>
      </c>
      <c r="AV94" s="14" t="s">
        <v>82</v>
      </c>
      <c r="AW94" s="14" t="s">
        <v>33</v>
      </c>
      <c r="AX94" s="14" t="s">
        <v>72</v>
      </c>
      <c r="AY94" s="245" t="s">
        <v>188</v>
      </c>
    </row>
    <row r="95" s="15" customFormat="1">
      <c r="A95" s="15"/>
      <c r="B95" s="246"/>
      <c r="C95" s="247"/>
      <c r="D95" s="226" t="s">
        <v>200</v>
      </c>
      <c r="E95" s="248" t="s">
        <v>19</v>
      </c>
      <c r="F95" s="249" t="s">
        <v>206</v>
      </c>
      <c r="G95" s="247"/>
      <c r="H95" s="250">
        <v>1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200</v>
      </c>
      <c r="AU95" s="256" t="s">
        <v>82</v>
      </c>
      <c r="AV95" s="15" t="s">
        <v>196</v>
      </c>
      <c r="AW95" s="15" t="s">
        <v>33</v>
      </c>
      <c r="AX95" s="15" t="s">
        <v>80</v>
      </c>
      <c r="AY95" s="256" t="s">
        <v>188</v>
      </c>
    </row>
    <row r="96" s="2" customFormat="1" ht="24.15" customHeight="1">
      <c r="A96" s="40"/>
      <c r="B96" s="41"/>
      <c r="C96" s="206" t="s">
        <v>82</v>
      </c>
      <c r="D96" s="206" t="s">
        <v>191</v>
      </c>
      <c r="E96" s="207" t="s">
        <v>1470</v>
      </c>
      <c r="F96" s="208" t="s">
        <v>1471</v>
      </c>
      <c r="G96" s="209" t="s">
        <v>357</v>
      </c>
      <c r="H96" s="210">
        <v>37</v>
      </c>
      <c r="I96" s="211"/>
      <c r="J96" s="212">
        <f>ROUND(I96*H96,2)</f>
        <v>0</v>
      </c>
      <c r="K96" s="208" t="s">
        <v>195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196</v>
      </c>
      <c r="AT96" s="217" t="s">
        <v>191</v>
      </c>
      <c r="AU96" s="217" t="s">
        <v>82</v>
      </c>
      <c r="AY96" s="19" t="s">
        <v>188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196</v>
      </c>
      <c r="BM96" s="217" t="s">
        <v>1987</v>
      </c>
    </row>
    <row r="97" s="2" customFormat="1">
      <c r="A97" s="40"/>
      <c r="B97" s="41"/>
      <c r="C97" s="42"/>
      <c r="D97" s="219" t="s">
        <v>198</v>
      </c>
      <c r="E97" s="42"/>
      <c r="F97" s="220" t="s">
        <v>1473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198</v>
      </c>
      <c r="AU97" s="19" t="s">
        <v>82</v>
      </c>
    </row>
    <row r="98" s="13" customFormat="1">
      <c r="A98" s="13"/>
      <c r="B98" s="224"/>
      <c r="C98" s="225"/>
      <c r="D98" s="226" t="s">
        <v>200</v>
      </c>
      <c r="E98" s="227" t="s">
        <v>19</v>
      </c>
      <c r="F98" s="228" t="s">
        <v>1461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200</v>
      </c>
      <c r="AU98" s="234" t="s">
        <v>82</v>
      </c>
      <c r="AV98" s="13" t="s">
        <v>80</v>
      </c>
      <c r="AW98" s="13" t="s">
        <v>33</v>
      </c>
      <c r="AX98" s="13" t="s">
        <v>72</v>
      </c>
      <c r="AY98" s="234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398</v>
      </c>
      <c r="G99" s="236"/>
      <c r="H99" s="239">
        <v>37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5" customFormat="1">
      <c r="A100" s="15"/>
      <c r="B100" s="246"/>
      <c r="C100" s="247"/>
      <c r="D100" s="226" t="s">
        <v>200</v>
      </c>
      <c r="E100" s="248" t="s">
        <v>19</v>
      </c>
      <c r="F100" s="249" t="s">
        <v>206</v>
      </c>
      <c r="G100" s="247"/>
      <c r="H100" s="250">
        <v>37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200</v>
      </c>
      <c r="AU100" s="256" t="s">
        <v>82</v>
      </c>
      <c r="AV100" s="15" t="s">
        <v>196</v>
      </c>
      <c r="AW100" s="15" t="s">
        <v>33</v>
      </c>
      <c r="AX100" s="15" t="s">
        <v>80</v>
      </c>
      <c r="AY100" s="256" t="s">
        <v>188</v>
      </c>
    </row>
    <row r="101" s="2" customFormat="1" ht="16.5" customHeight="1">
      <c r="A101" s="40"/>
      <c r="B101" s="41"/>
      <c r="C101" s="257" t="s">
        <v>216</v>
      </c>
      <c r="D101" s="257" t="s">
        <v>300</v>
      </c>
      <c r="E101" s="258" t="s">
        <v>1475</v>
      </c>
      <c r="F101" s="259" t="s">
        <v>1476</v>
      </c>
      <c r="G101" s="260" t="s">
        <v>357</v>
      </c>
      <c r="H101" s="261">
        <v>37</v>
      </c>
      <c r="I101" s="262"/>
      <c r="J101" s="263">
        <f>ROUND(I101*H101,2)</f>
        <v>0</v>
      </c>
      <c r="K101" s="259" t="s">
        <v>19</v>
      </c>
      <c r="L101" s="264"/>
      <c r="M101" s="265" t="s">
        <v>19</v>
      </c>
      <c r="N101" s="266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250</v>
      </c>
      <c r="AT101" s="217" t="s">
        <v>300</v>
      </c>
      <c r="AU101" s="217" t="s">
        <v>82</v>
      </c>
      <c r="AY101" s="19" t="s">
        <v>188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196</v>
      </c>
      <c r="BM101" s="217" t="s">
        <v>1988</v>
      </c>
    </row>
    <row r="102" s="2" customFormat="1">
      <c r="A102" s="40"/>
      <c r="B102" s="41"/>
      <c r="C102" s="42"/>
      <c r="D102" s="226" t="s">
        <v>571</v>
      </c>
      <c r="E102" s="42"/>
      <c r="F102" s="273" t="s">
        <v>1469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571</v>
      </c>
      <c r="AU102" s="19" t="s">
        <v>82</v>
      </c>
    </row>
    <row r="103" s="13" customFormat="1">
      <c r="A103" s="13"/>
      <c r="B103" s="224"/>
      <c r="C103" s="225"/>
      <c r="D103" s="226" t="s">
        <v>200</v>
      </c>
      <c r="E103" s="227" t="s">
        <v>19</v>
      </c>
      <c r="F103" s="228" t="s">
        <v>1461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200</v>
      </c>
      <c r="AU103" s="234" t="s">
        <v>82</v>
      </c>
      <c r="AV103" s="13" t="s">
        <v>80</v>
      </c>
      <c r="AW103" s="13" t="s">
        <v>33</v>
      </c>
      <c r="AX103" s="13" t="s">
        <v>72</v>
      </c>
      <c r="AY103" s="234" t="s">
        <v>188</v>
      </c>
    </row>
    <row r="104" s="14" customFormat="1">
      <c r="A104" s="14"/>
      <c r="B104" s="235"/>
      <c r="C104" s="236"/>
      <c r="D104" s="226" t="s">
        <v>200</v>
      </c>
      <c r="E104" s="237" t="s">
        <v>19</v>
      </c>
      <c r="F104" s="238" t="s">
        <v>398</v>
      </c>
      <c r="G104" s="236"/>
      <c r="H104" s="239">
        <v>37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200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188</v>
      </c>
    </row>
    <row r="105" s="15" customFormat="1">
      <c r="A105" s="15"/>
      <c r="B105" s="246"/>
      <c r="C105" s="247"/>
      <c r="D105" s="226" t="s">
        <v>200</v>
      </c>
      <c r="E105" s="248" t="s">
        <v>19</v>
      </c>
      <c r="F105" s="249" t="s">
        <v>206</v>
      </c>
      <c r="G105" s="247"/>
      <c r="H105" s="250">
        <v>37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200</v>
      </c>
      <c r="AU105" s="256" t="s">
        <v>82</v>
      </c>
      <c r="AV105" s="15" t="s">
        <v>196</v>
      </c>
      <c r="AW105" s="15" t="s">
        <v>33</v>
      </c>
      <c r="AX105" s="15" t="s">
        <v>80</v>
      </c>
      <c r="AY105" s="256" t="s">
        <v>188</v>
      </c>
    </row>
    <row r="106" s="2" customFormat="1" ht="24.15" customHeight="1">
      <c r="A106" s="40"/>
      <c r="B106" s="41"/>
      <c r="C106" s="206" t="s">
        <v>196</v>
      </c>
      <c r="D106" s="206" t="s">
        <v>191</v>
      </c>
      <c r="E106" s="207" t="s">
        <v>1478</v>
      </c>
      <c r="F106" s="208" t="s">
        <v>1479</v>
      </c>
      <c r="G106" s="209" t="s">
        <v>357</v>
      </c>
      <c r="H106" s="210">
        <v>21</v>
      </c>
      <c r="I106" s="211"/>
      <c r="J106" s="212">
        <f>ROUND(I106*H106,2)</f>
        <v>0</v>
      </c>
      <c r="K106" s="208" t="s">
        <v>195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196</v>
      </c>
      <c r="AT106" s="217" t="s">
        <v>191</v>
      </c>
      <c r="AU106" s="217" t="s">
        <v>82</v>
      </c>
      <c r="AY106" s="19" t="s">
        <v>188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196</v>
      </c>
      <c r="BM106" s="217" t="s">
        <v>1989</v>
      </c>
    </row>
    <row r="107" s="2" customFormat="1">
      <c r="A107" s="40"/>
      <c r="B107" s="41"/>
      <c r="C107" s="42"/>
      <c r="D107" s="219" t="s">
        <v>198</v>
      </c>
      <c r="E107" s="42"/>
      <c r="F107" s="220" t="s">
        <v>1481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198</v>
      </c>
      <c r="AU107" s="19" t="s">
        <v>82</v>
      </c>
    </row>
    <row r="108" s="13" customFormat="1">
      <c r="A108" s="13"/>
      <c r="B108" s="224"/>
      <c r="C108" s="225"/>
      <c r="D108" s="226" t="s">
        <v>200</v>
      </c>
      <c r="E108" s="227" t="s">
        <v>19</v>
      </c>
      <c r="F108" s="228" t="s">
        <v>1461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200</v>
      </c>
      <c r="AU108" s="234" t="s">
        <v>82</v>
      </c>
      <c r="AV108" s="13" t="s">
        <v>80</v>
      </c>
      <c r="AW108" s="13" t="s">
        <v>33</v>
      </c>
      <c r="AX108" s="13" t="s">
        <v>72</v>
      </c>
      <c r="AY108" s="234" t="s">
        <v>188</v>
      </c>
    </row>
    <row r="109" s="14" customFormat="1">
      <c r="A109" s="14"/>
      <c r="B109" s="235"/>
      <c r="C109" s="236"/>
      <c r="D109" s="226" t="s">
        <v>200</v>
      </c>
      <c r="E109" s="237" t="s">
        <v>19</v>
      </c>
      <c r="F109" s="238" t="s">
        <v>7</v>
      </c>
      <c r="G109" s="236"/>
      <c r="H109" s="239">
        <v>21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200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188</v>
      </c>
    </row>
    <row r="110" s="15" customFormat="1">
      <c r="A110" s="15"/>
      <c r="B110" s="246"/>
      <c r="C110" s="247"/>
      <c r="D110" s="226" t="s">
        <v>200</v>
      </c>
      <c r="E110" s="248" t="s">
        <v>19</v>
      </c>
      <c r="F110" s="249" t="s">
        <v>206</v>
      </c>
      <c r="G110" s="247"/>
      <c r="H110" s="250">
        <v>21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200</v>
      </c>
      <c r="AU110" s="256" t="s">
        <v>82</v>
      </c>
      <c r="AV110" s="15" t="s">
        <v>196</v>
      </c>
      <c r="AW110" s="15" t="s">
        <v>33</v>
      </c>
      <c r="AX110" s="15" t="s">
        <v>80</v>
      </c>
      <c r="AY110" s="256" t="s">
        <v>188</v>
      </c>
    </row>
    <row r="111" s="2" customFormat="1" ht="16.5" customHeight="1">
      <c r="A111" s="40"/>
      <c r="B111" s="41"/>
      <c r="C111" s="257" t="s">
        <v>231</v>
      </c>
      <c r="D111" s="257" t="s">
        <v>300</v>
      </c>
      <c r="E111" s="258" t="s">
        <v>1483</v>
      </c>
      <c r="F111" s="259" t="s">
        <v>1484</v>
      </c>
      <c r="G111" s="260" t="s">
        <v>357</v>
      </c>
      <c r="H111" s="261">
        <v>21</v>
      </c>
      <c r="I111" s="262"/>
      <c r="J111" s="263">
        <f>ROUND(I111*H111,2)</f>
        <v>0</v>
      </c>
      <c r="K111" s="259" t="s">
        <v>19</v>
      </c>
      <c r="L111" s="264"/>
      <c r="M111" s="265" t="s">
        <v>19</v>
      </c>
      <c r="N111" s="266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250</v>
      </c>
      <c r="AT111" s="217" t="s">
        <v>300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1990</v>
      </c>
    </row>
    <row r="112" s="2" customFormat="1">
      <c r="A112" s="40"/>
      <c r="B112" s="41"/>
      <c r="C112" s="42"/>
      <c r="D112" s="226" t="s">
        <v>571</v>
      </c>
      <c r="E112" s="42"/>
      <c r="F112" s="273" t="s">
        <v>1469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571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1461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7</v>
      </c>
      <c r="G114" s="236"/>
      <c r="H114" s="239">
        <v>21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5" customFormat="1">
      <c r="A115" s="15"/>
      <c r="B115" s="246"/>
      <c r="C115" s="247"/>
      <c r="D115" s="226" t="s">
        <v>200</v>
      </c>
      <c r="E115" s="248" t="s">
        <v>19</v>
      </c>
      <c r="F115" s="249" t="s">
        <v>206</v>
      </c>
      <c r="G115" s="247"/>
      <c r="H115" s="250">
        <v>21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200</v>
      </c>
      <c r="AU115" s="256" t="s">
        <v>82</v>
      </c>
      <c r="AV115" s="15" t="s">
        <v>196</v>
      </c>
      <c r="AW115" s="15" t="s">
        <v>33</v>
      </c>
      <c r="AX115" s="15" t="s">
        <v>80</v>
      </c>
      <c r="AY115" s="256" t="s">
        <v>188</v>
      </c>
    </row>
    <row r="116" s="2" customFormat="1" ht="21.75" customHeight="1">
      <c r="A116" s="40"/>
      <c r="B116" s="41"/>
      <c r="C116" s="206" t="s">
        <v>189</v>
      </c>
      <c r="D116" s="206" t="s">
        <v>191</v>
      </c>
      <c r="E116" s="207" t="s">
        <v>1486</v>
      </c>
      <c r="F116" s="208" t="s">
        <v>1487</v>
      </c>
      <c r="G116" s="209" t="s">
        <v>296</v>
      </c>
      <c r="H116" s="210">
        <v>6</v>
      </c>
      <c r="I116" s="211"/>
      <c r="J116" s="212">
        <f>ROUND(I116*H116,2)</f>
        <v>0</v>
      </c>
      <c r="K116" s="208" t="s">
        <v>195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196</v>
      </c>
      <c r="AT116" s="217" t="s">
        <v>191</v>
      </c>
      <c r="AU116" s="217" t="s">
        <v>82</v>
      </c>
      <c r="AY116" s="19" t="s">
        <v>188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196</v>
      </c>
      <c r="BM116" s="217" t="s">
        <v>1991</v>
      </c>
    </row>
    <row r="117" s="2" customFormat="1">
      <c r="A117" s="40"/>
      <c r="B117" s="41"/>
      <c r="C117" s="42"/>
      <c r="D117" s="219" t="s">
        <v>198</v>
      </c>
      <c r="E117" s="42"/>
      <c r="F117" s="220" t="s">
        <v>1489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198</v>
      </c>
      <c r="AU117" s="19" t="s">
        <v>82</v>
      </c>
    </row>
    <row r="118" s="13" customFormat="1">
      <c r="A118" s="13"/>
      <c r="B118" s="224"/>
      <c r="C118" s="225"/>
      <c r="D118" s="226" t="s">
        <v>200</v>
      </c>
      <c r="E118" s="227" t="s">
        <v>19</v>
      </c>
      <c r="F118" s="228" t="s">
        <v>1461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200</v>
      </c>
      <c r="AU118" s="234" t="s">
        <v>82</v>
      </c>
      <c r="AV118" s="13" t="s">
        <v>80</v>
      </c>
      <c r="AW118" s="13" t="s">
        <v>33</v>
      </c>
      <c r="AX118" s="13" t="s">
        <v>72</v>
      </c>
      <c r="AY118" s="234" t="s">
        <v>188</v>
      </c>
    </row>
    <row r="119" s="14" customFormat="1">
      <c r="A119" s="14"/>
      <c r="B119" s="235"/>
      <c r="C119" s="236"/>
      <c r="D119" s="226" t="s">
        <v>200</v>
      </c>
      <c r="E119" s="237" t="s">
        <v>19</v>
      </c>
      <c r="F119" s="238" t="s">
        <v>189</v>
      </c>
      <c r="G119" s="236"/>
      <c r="H119" s="239">
        <v>6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200</v>
      </c>
      <c r="AU119" s="245" t="s">
        <v>82</v>
      </c>
      <c r="AV119" s="14" t="s">
        <v>82</v>
      </c>
      <c r="AW119" s="14" t="s">
        <v>33</v>
      </c>
      <c r="AX119" s="14" t="s">
        <v>72</v>
      </c>
      <c r="AY119" s="245" t="s">
        <v>188</v>
      </c>
    </row>
    <row r="120" s="15" customFormat="1">
      <c r="A120" s="15"/>
      <c r="B120" s="246"/>
      <c r="C120" s="247"/>
      <c r="D120" s="226" t="s">
        <v>200</v>
      </c>
      <c r="E120" s="248" t="s">
        <v>19</v>
      </c>
      <c r="F120" s="249" t="s">
        <v>206</v>
      </c>
      <c r="G120" s="247"/>
      <c r="H120" s="250">
        <v>6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200</v>
      </c>
      <c r="AU120" s="256" t="s">
        <v>82</v>
      </c>
      <c r="AV120" s="15" t="s">
        <v>196</v>
      </c>
      <c r="AW120" s="15" t="s">
        <v>33</v>
      </c>
      <c r="AX120" s="15" t="s">
        <v>80</v>
      </c>
      <c r="AY120" s="256" t="s">
        <v>188</v>
      </c>
    </row>
    <row r="121" s="2" customFormat="1" ht="24.15" customHeight="1">
      <c r="A121" s="40"/>
      <c r="B121" s="41"/>
      <c r="C121" s="206" t="s">
        <v>241</v>
      </c>
      <c r="D121" s="206" t="s">
        <v>191</v>
      </c>
      <c r="E121" s="207" t="s">
        <v>1490</v>
      </c>
      <c r="F121" s="208" t="s">
        <v>1491</v>
      </c>
      <c r="G121" s="209" t="s">
        <v>296</v>
      </c>
      <c r="H121" s="210">
        <v>1</v>
      </c>
      <c r="I121" s="211"/>
      <c r="J121" s="212">
        <f>ROUND(I121*H121,2)</f>
        <v>0</v>
      </c>
      <c r="K121" s="208" t="s">
        <v>195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196</v>
      </c>
      <c r="AT121" s="217" t="s">
        <v>191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1992</v>
      </c>
    </row>
    <row r="122" s="2" customFormat="1">
      <c r="A122" s="40"/>
      <c r="B122" s="41"/>
      <c r="C122" s="42"/>
      <c r="D122" s="219" t="s">
        <v>198</v>
      </c>
      <c r="E122" s="42"/>
      <c r="F122" s="220" t="s">
        <v>1493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198</v>
      </c>
      <c r="AU122" s="19" t="s">
        <v>82</v>
      </c>
    </row>
    <row r="123" s="13" customFormat="1">
      <c r="A123" s="13"/>
      <c r="B123" s="224"/>
      <c r="C123" s="225"/>
      <c r="D123" s="226" t="s">
        <v>200</v>
      </c>
      <c r="E123" s="227" t="s">
        <v>19</v>
      </c>
      <c r="F123" s="228" t="s">
        <v>1461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200</v>
      </c>
      <c r="AU123" s="234" t="s">
        <v>82</v>
      </c>
      <c r="AV123" s="13" t="s">
        <v>80</v>
      </c>
      <c r="AW123" s="13" t="s">
        <v>33</v>
      </c>
      <c r="AX123" s="13" t="s">
        <v>72</v>
      </c>
      <c r="AY123" s="234" t="s">
        <v>188</v>
      </c>
    </row>
    <row r="124" s="14" customFormat="1">
      <c r="A124" s="14"/>
      <c r="B124" s="235"/>
      <c r="C124" s="236"/>
      <c r="D124" s="226" t="s">
        <v>200</v>
      </c>
      <c r="E124" s="237" t="s">
        <v>19</v>
      </c>
      <c r="F124" s="238" t="s">
        <v>80</v>
      </c>
      <c r="G124" s="236"/>
      <c r="H124" s="239">
        <v>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200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188</v>
      </c>
    </row>
    <row r="125" s="15" customFormat="1">
      <c r="A125" s="15"/>
      <c r="B125" s="246"/>
      <c r="C125" s="247"/>
      <c r="D125" s="226" t="s">
        <v>200</v>
      </c>
      <c r="E125" s="248" t="s">
        <v>19</v>
      </c>
      <c r="F125" s="249" t="s">
        <v>206</v>
      </c>
      <c r="G125" s="247"/>
      <c r="H125" s="250">
        <v>1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200</v>
      </c>
      <c r="AU125" s="256" t="s">
        <v>82</v>
      </c>
      <c r="AV125" s="15" t="s">
        <v>196</v>
      </c>
      <c r="AW125" s="15" t="s">
        <v>33</v>
      </c>
      <c r="AX125" s="15" t="s">
        <v>80</v>
      </c>
      <c r="AY125" s="256" t="s">
        <v>188</v>
      </c>
    </row>
    <row r="126" s="2" customFormat="1" ht="24.15" customHeight="1">
      <c r="A126" s="40"/>
      <c r="B126" s="41"/>
      <c r="C126" s="257" t="s">
        <v>250</v>
      </c>
      <c r="D126" s="257" t="s">
        <v>300</v>
      </c>
      <c r="E126" s="258" t="s">
        <v>1892</v>
      </c>
      <c r="F126" s="259" t="s">
        <v>1893</v>
      </c>
      <c r="G126" s="260" t="s">
        <v>296</v>
      </c>
      <c r="H126" s="261">
        <v>1</v>
      </c>
      <c r="I126" s="262"/>
      <c r="J126" s="263">
        <f>ROUND(I126*H126,2)</f>
        <v>0</v>
      </c>
      <c r="K126" s="259" t="s">
        <v>19</v>
      </c>
      <c r="L126" s="264"/>
      <c r="M126" s="265" t="s">
        <v>19</v>
      </c>
      <c r="N126" s="266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250</v>
      </c>
      <c r="AT126" s="217" t="s">
        <v>300</v>
      </c>
      <c r="AU126" s="217" t="s">
        <v>82</v>
      </c>
      <c r="AY126" s="19" t="s">
        <v>188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196</v>
      </c>
      <c r="BM126" s="217" t="s">
        <v>1993</v>
      </c>
    </row>
    <row r="127" s="2" customFormat="1">
      <c r="A127" s="40"/>
      <c r="B127" s="41"/>
      <c r="C127" s="42"/>
      <c r="D127" s="226" t="s">
        <v>571</v>
      </c>
      <c r="E127" s="42"/>
      <c r="F127" s="273" t="s">
        <v>1498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571</v>
      </c>
      <c r="AU127" s="19" t="s">
        <v>82</v>
      </c>
    </row>
    <row r="128" s="13" customFormat="1">
      <c r="A128" s="13"/>
      <c r="B128" s="224"/>
      <c r="C128" s="225"/>
      <c r="D128" s="226" t="s">
        <v>200</v>
      </c>
      <c r="E128" s="227" t="s">
        <v>19</v>
      </c>
      <c r="F128" s="228" t="s">
        <v>1461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200</v>
      </c>
      <c r="AU128" s="234" t="s">
        <v>82</v>
      </c>
      <c r="AV128" s="13" t="s">
        <v>80</v>
      </c>
      <c r="AW128" s="13" t="s">
        <v>33</v>
      </c>
      <c r="AX128" s="13" t="s">
        <v>72</v>
      </c>
      <c r="AY128" s="234" t="s">
        <v>188</v>
      </c>
    </row>
    <row r="129" s="14" customFormat="1">
      <c r="A129" s="14"/>
      <c r="B129" s="235"/>
      <c r="C129" s="236"/>
      <c r="D129" s="226" t="s">
        <v>200</v>
      </c>
      <c r="E129" s="237" t="s">
        <v>19</v>
      </c>
      <c r="F129" s="238" t="s">
        <v>80</v>
      </c>
      <c r="G129" s="236"/>
      <c r="H129" s="239">
        <v>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200</v>
      </c>
      <c r="AU129" s="245" t="s">
        <v>82</v>
      </c>
      <c r="AV129" s="14" t="s">
        <v>82</v>
      </c>
      <c r="AW129" s="14" t="s">
        <v>33</v>
      </c>
      <c r="AX129" s="14" t="s">
        <v>72</v>
      </c>
      <c r="AY129" s="245" t="s">
        <v>188</v>
      </c>
    </row>
    <row r="130" s="15" customFormat="1">
      <c r="A130" s="15"/>
      <c r="B130" s="246"/>
      <c r="C130" s="247"/>
      <c r="D130" s="226" t="s">
        <v>200</v>
      </c>
      <c r="E130" s="248" t="s">
        <v>19</v>
      </c>
      <c r="F130" s="249" t="s">
        <v>206</v>
      </c>
      <c r="G130" s="247"/>
      <c r="H130" s="250">
        <v>1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200</v>
      </c>
      <c r="AU130" s="256" t="s">
        <v>82</v>
      </c>
      <c r="AV130" s="15" t="s">
        <v>196</v>
      </c>
      <c r="AW130" s="15" t="s">
        <v>33</v>
      </c>
      <c r="AX130" s="15" t="s">
        <v>80</v>
      </c>
      <c r="AY130" s="256" t="s">
        <v>188</v>
      </c>
    </row>
    <row r="131" s="2" customFormat="1" ht="24.15" customHeight="1">
      <c r="A131" s="40"/>
      <c r="B131" s="41"/>
      <c r="C131" s="206" t="s">
        <v>229</v>
      </c>
      <c r="D131" s="206" t="s">
        <v>191</v>
      </c>
      <c r="E131" s="207" t="s">
        <v>1508</v>
      </c>
      <c r="F131" s="208" t="s">
        <v>1509</v>
      </c>
      <c r="G131" s="209" t="s">
        <v>296</v>
      </c>
      <c r="H131" s="210">
        <v>7</v>
      </c>
      <c r="I131" s="211"/>
      <c r="J131" s="212">
        <f>ROUND(I131*H131,2)</f>
        <v>0</v>
      </c>
      <c r="K131" s="208" t="s">
        <v>195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1994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1511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3" customFormat="1">
      <c r="A133" s="13"/>
      <c r="B133" s="224"/>
      <c r="C133" s="225"/>
      <c r="D133" s="226" t="s">
        <v>200</v>
      </c>
      <c r="E133" s="227" t="s">
        <v>19</v>
      </c>
      <c r="F133" s="228" t="s">
        <v>1461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200</v>
      </c>
      <c r="AU133" s="234" t="s">
        <v>82</v>
      </c>
      <c r="AV133" s="13" t="s">
        <v>80</v>
      </c>
      <c r="AW133" s="13" t="s">
        <v>33</v>
      </c>
      <c r="AX133" s="13" t="s">
        <v>72</v>
      </c>
      <c r="AY133" s="234" t="s">
        <v>188</v>
      </c>
    </row>
    <row r="134" s="14" customFormat="1">
      <c r="A134" s="14"/>
      <c r="B134" s="235"/>
      <c r="C134" s="236"/>
      <c r="D134" s="226" t="s">
        <v>200</v>
      </c>
      <c r="E134" s="237" t="s">
        <v>19</v>
      </c>
      <c r="F134" s="238" t="s">
        <v>241</v>
      </c>
      <c r="G134" s="236"/>
      <c r="H134" s="239">
        <v>7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200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188</v>
      </c>
    </row>
    <row r="135" s="15" customFormat="1">
      <c r="A135" s="15"/>
      <c r="B135" s="246"/>
      <c r="C135" s="247"/>
      <c r="D135" s="226" t="s">
        <v>200</v>
      </c>
      <c r="E135" s="248" t="s">
        <v>19</v>
      </c>
      <c r="F135" s="249" t="s">
        <v>206</v>
      </c>
      <c r="G135" s="247"/>
      <c r="H135" s="250">
        <v>7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200</v>
      </c>
      <c r="AU135" s="256" t="s">
        <v>82</v>
      </c>
      <c r="AV135" s="15" t="s">
        <v>196</v>
      </c>
      <c r="AW135" s="15" t="s">
        <v>33</v>
      </c>
      <c r="AX135" s="15" t="s">
        <v>80</v>
      </c>
      <c r="AY135" s="256" t="s">
        <v>188</v>
      </c>
    </row>
    <row r="136" s="2" customFormat="1" ht="21.75" customHeight="1">
      <c r="A136" s="40"/>
      <c r="B136" s="41"/>
      <c r="C136" s="257" t="s">
        <v>107</v>
      </c>
      <c r="D136" s="257" t="s">
        <v>300</v>
      </c>
      <c r="E136" s="258" t="s">
        <v>1512</v>
      </c>
      <c r="F136" s="259" t="s">
        <v>1513</v>
      </c>
      <c r="G136" s="260" t="s">
        <v>1514</v>
      </c>
      <c r="H136" s="261">
        <v>7</v>
      </c>
      <c r="I136" s="262"/>
      <c r="J136" s="263">
        <f>ROUND(I136*H136,2)</f>
        <v>0</v>
      </c>
      <c r="K136" s="259" t="s">
        <v>19</v>
      </c>
      <c r="L136" s="264"/>
      <c r="M136" s="265" t="s">
        <v>19</v>
      </c>
      <c r="N136" s="266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250</v>
      </c>
      <c r="AT136" s="217" t="s">
        <v>300</v>
      </c>
      <c r="AU136" s="217" t="s">
        <v>82</v>
      </c>
      <c r="AY136" s="19" t="s">
        <v>188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196</v>
      </c>
      <c r="BM136" s="217" t="s">
        <v>1995</v>
      </c>
    </row>
    <row r="137" s="2" customFormat="1">
      <c r="A137" s="40"/>
      <c r="B137" s="41"/>
      <c r="C137" s="42"/>
      <c r="D137" s="226" t="s">
        <v>571</v>
      </c>
      <c r="E137" s="42"/>
      <c r="F137" s="273" t="s">
        <v>1498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571</v>
      </c>
      <c r="AU137" s="19" t="s">
        <v>82</v>
      </c>
    </row>
    <row r="138" s="13" customFormat="1">
      <c r="A138" s="13"/>
      <c r="B138" s="224"/>
      <c r="C138" s="225"/>
      <c r="D138" s="226" t="s">
        <v>200</v>
      </c>
      <c r="E138" s="227" t="s">
        <v>19</v>
      </c>
      <c r="F138" s="228" t="s">
        <v>1461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200</v>
      </c>
      <c r="AU138" s="234" t="s">
        <v>82</v>
      </c>
      <c r="AV138" s="13" t="s">
        <v>80</v>
      </c>
      <c r="AW138" s="13" t="s">
        <v>33</v>
      </c>
      <c r="AX138" s="13" t="s">
        <v>72</v>
      </c>
      <c r="AY138" s="234" t="s">
        <v>188</v>
      </c>
    </row>
    <row r="139" s="14" customFormat="1">
      <c r="A139" s="14"/>
      <c r="B139" s="235"/>
      <c r="C139" s="236"/>
      <c r="D139" s="226" t="s">
        <v>200</v>
      </c>
      <c r="E139" s="237" t="s">
        <v>19</v>
      </c>
      <c r="F139" s="238" t="s">
        <v>241</v>
      </c>
      <c r="G139" s="236"/>
      <c r="H139" s="239">
        <v>7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200</v>
      </c>
      <c r="AU139" s="245" t="s">
        <v>82</v>
      </c>
      <c r="AV139" s="14" t="s">
        <v>82</v>
      </c>
      <c r="AW139" s="14" t="s">
        <v>33</v>
      </c>
      <c r="AX139" s="14" t="s">
        <v>72</v>
      </c>
      <c r="AY139" s="245" t="s">
        <v>188</v>
      </c>
    </row>
    <row r="140" s="15" customFormat="1">
      <c r="A140" s="15"/>
      <c r="B140" s="246"/>
      <c r="C140" s="247"/>
      <c r="D140" s="226" t="s">
        <v>200</v>
      </c>
      <c r="E140" s="248" t="s">
        <v>19</v>
      </c>
      <c r="F140" s="249" t="s">
        <v>206</v>
      </c>
      <c r="G140" s="247"/>
      <c r="H140" s="250">
        <v>7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200</v>
      </c>
      <c r="AU140" s="256" t="s">
        <v>82</v>
      </c>
      <c r="AV140" s="15" t="s">
        <v>196</v>
      </c>
      <c r="AW140" s="15" t="s">
        <v>33</v>
      </c>
      <c r="AX140" s="15" t="s">
        <v>80</v>
      </c>
      <c r="AY140" s="256" t="s">
        <v>188</v>
      </c>
    </row>
    <row r="141" s="2" customFormat="1" ht="24.15" customHeight="1">
      <c r="A141" s="40"/>
      <c r="B141" s="41"/>
      <c r="C141" s="206" t="s">
        <v>110</v>
      </c>
      <c r="D141" s="206" t="s">
        <v>191</v>
      </c>
      <c r="E141" s="207" t="s">
        <v>1516</v>
      </c>
      <c r="F141" s="208" t="s">
        <v>1517</v>
      </c>
      <c r="G141" s="209" t="s">
        <v>296</v>
      </c>
      <c r="H141" s="210">
        <v>2</v>
      </c>
      <c r="I141" s="211"/>
      <c r="J141" s="212">
        <f>ROUND(I141*H141,2)</f>
        <v>0</v>
      </c>
      <c r="K141" s="208" t="s">
        <v>195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196</v>
      </c>
      <c r="AT141" s="217" t="s">
        <v>191</v>
      </c>
      <c r="AU141" s="217" t="s">
        <v>82</v>
      </c>
      <c r="AY141" s="19" t="s">
        <v>188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196</v>
      </c>
      <c r="BM141" s="217" t="s">
        <v>1996</v>
      </c>
    </row>
    <row r="142" s="2" customFormat="1">
      <c r="A142" s="40"/>
      <c r="B142" s="41"/>
      <c r="C142" s="42"/>
      <c r="D142" s="219" t="s">
        <v>198</v>
      </c>
      <c r="E142" s="42"/>
      <c r="F142" s="220" t="s">
        <v>1519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198</v>
      </c>
      <c r="AU142" s="19" t="s">
        <v>82</v>
      </c>
    </row>
    <row r="143" s="13" customFormat="1">
      <c r="A143" s="13"/>
      <c r="B143" s="224"/>
      <c r="C143" s="225"/>
      <c r="D143" s="226" t="s">
        <v>200</v>
      </c>
      <c r="E143" s="227" t="s">
        <v>19</v>
      </c>
      <c r="F143" s="228" t="s">
        <v>1461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200</v>
      </c>
      <c r="AU143" s="234" t="s">
        <v>82</v>
      </c>
      <c r="AV143" s="13" t="s">
        <v>80</v>
      </c>
      <c r="AW143" s="13" t="s">
        <v>33</v>
      </c>
      <c r="AX143" s="13" t="s">
        <v>72</v>
      </c>
      <c r="AY143" s="234" t="s">
        <v>188</v>
      </c>
    </row>
    <row r="144" s="14" customFormat="1">
      <c r="A144" s="14"/>
      <c r="B144" s="235"/>
      <c r="C144" s="236"/>
      <c r="D144" s="226" t="s">
        <v>200</v>
      </c>
      <c r="E144" s="237" t="s">
        <v>19</v>
      </c>
      <c r="F144" s="238" t="s">
        <v>82</v>
      </c>
      <c r="G144" s="236"/>
      <c r="H144" s="239">
        <v>2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200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188</v>
      </c>
    </row>
    <row r="145" s="15" customFormat="1">
      <c r="A145" s="15"/>
      <c r="B145" s="246"/>
      <c r="C145" s="247"/>
      <c r="D145" s="226" t="s">
        <v>200</v>
      </c>
      <c r="E145" s="248" t="s">
        <v>19</v>
      </c>
      <c r="F145" s="249" t="s">
        <v>206</v>
      </c>
      <c r="G145" s="247"/>
      <c r="H145" s="250">
        <v>2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200</v>
      </c>
      <c r="AU145" s="256" t="s">
        <v>82</v>
      </c>
      <c r="AV145" s="15" t="s">
        <v>196</v>
      </c>
      <c r="AW145" s="15" t="s">
        <v>33</v>
      </c>
      <c r="AX145" s="15" t="s">
        <v>80</v>
      </c>
      <c r="AY145" s="256" t="s">
        <v>188</v>
      </c>
    </row>
    <row r="146" s="2" customFormat="1" ht="24.15" customHeight="1">
      <c r="A146" s="40"/>
      <c r="B146" s="41"/>
      <c r="C146" s="257" t="s">
        <v>113</v>
      </c>
      <c r="D146" s="257" t="s">
        <v>300</v>
      </c>
      <c r="E146" s="258" t="s">
        <v>1520</v>
      </c>
      <c r="F146" s="259" t="s">
        <v>1521</v>
      </c>
      <c r="G146" s="260" t="s">
        <v>1514</v>
      </c>
      <c r="H146" s="261">
        <v>2</v>
      </c>
      <c r="I146" s="262"/>
      <c r="J146" s="263">
        <f>ROUND(I146*H146,2)</f>
        <v>0</v>
      </c>
      <c r="K146" s="259" t="s">
        <v>19</v>
      </c>
      <c r="L146" s="264"/>
      <c r="M146" s="265" t="s">
        <v>19</v>
      </c>
      <c r="N146" s="266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250</v>
      </c>
      <c r="AT146" s="217" t="s">
        <v>300</v>
      </c>
      <c r="AU146" s="217" t="s">
        <v>82</v>
      </c>
      <c r="AY146" s="19" t="s">
        <v>188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196</v>
      </c>
      <c r="BM146" s="217" t="s">
        <v>1997</v>
      </c>
    </row>
    <row r="147" s="2" customFormat="1">
      <c r="A147" s="40"/>
      <c r="B147" s="41"/>
      <c r="C147" s="42"/>
      <c r="D147" s="226" t="s">
        <v>571</v>
      </c>
      <c r="E147" s="42"/>
      <c r="F147" s="273" t="s">
        <v>1498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571</v>
      </c>
      <c r="AU147" s="19" t="s">
        <v>82</v>
      </c>
    </row>
    <row r="148" s="13" customFormat="1">
      <c r="A148" s="13"/>
      <c r="B148" s="224"/>
      <c r="C148" s="225"/>
      <c r="D148" s="226" t="s">
        <v>200</v>
      </c>
      <c r="E148" s="227" t="s">
        <v>19</v>
      </c>
      <c r="F148" s="228" t="s">
        <v>1461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200</v>
      </c>
      <c r="AU148" s="234" t="s">
        <v>82</v>
      </c>
      <c r="AV148" s="13" t="s">
        <v>80</v>
      </c>
      <c r="AW148" s="13" t="s">
        <v>33</v>
      </c>
      <c r="AX148" s="13" t="s">
        <v>72</v>
      </c>
      <c r="AY148" s="234" t="s">
        <v>188</v>
      </c>
    </row>
    <row r="149" s="14" customFormat="1">
      <c r="A149" s="14"/>
      <c r="B149" s="235"/>
      <c r="C149" s="236"/>
      <c r="D149" s="226" t="s">
        <v>200</v>
      </c>
      <c r="E149" s="237" t="s">
        <v>19</v>
      </c>
      <c r="F149" s="238" t="s">
        <v>82</v>
      </c>
      <c r="G149" s="236"/>
      <c r="H149" s="239">
        <v>2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200</v>
      </c>
      <c r="AU149" s="245" t="s">
        <v>82</v>
      </c>
      <c r="AV149" s="14" t="s">
        <v>82</v>
      </c>
      <c r="AW149" s="14" t="s">
        <v>33</v>
      </c>
      <c r="AX149" s="14" t="s">
        <v>72</v>
      </c>
      <c r="AY149" s="245" t="s">
        <v>188</v>
      </c>
    </row>
    <row r="150" s="15" customFormat="1">
      <c r="A150" s="15"/>
      <c r="B150" s="246"/>
      <c r="C150" s="247"/>
      <c r="D150" s="226" t="s">
        <v>200</v>
      </c>
      <c r="E150" s="248" t="s">
        <v>19</v>
      </c>
      <c r="F150" s="249" t="s">
        <v>206</v>
      </c>
      <c r="G150" s="247"/>
      <c r="H150" s="250">
        <v>2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200</v>
      </c>
      <c r="AU150" s="256" t="s">
        <v>82</v>
      </c>
      <c r="AV150" s="15" t="s">
        <v>196</v>
      </c>
      <c r="AW150" s="15" t="s">
        <v>33</v>
      </c>
      <c r="AX150" s="15" t="s">
        <v>80</v>
      </c>
      <c r="AY150" s="256" t="s">
        <v>188</v>
      </c>
    </row>
    <row r="151" s="2" customFormat="1" ht="24.15" customHeight="1">
      <c r="A151" s="40"/>
      <c r="B151" s="41"/>
      <c r="C151" s="206" t="s">
        <v>116</v>
      </c>
      <c r="D151" s="206" t="s">
        <v>191</v>
      </c>
      <c r="E151" s="207" t="s">
        <v>1900</v>
      </c>
      <c r="F151" s="208" t="s">
        <v>1901</v>
      </c>
      <c r="G151" s="209" t="s">
        <v>296</v>
      </c>
      <c r="H151" s="210">
        <v>1</v>
      </c>
      <c r="I151" s="211"/>
      <c r="J151" s="212">
        <f>ROUND(I151*H151,2)</f>
        <v>0</v>
      </c>
      <c r="K151" s="208" t="s">
        <v>195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196</v>
      </c>
      <c r="AT151" s="217" t="s">
        <v>191</v>
      </c>
      <c r="AU151" s="217" t="s">
        <v>82</v>
      </c>
      <c r="AY151" s="19" t="s">
        <v>188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196</v>
      </c>
      <c r="BM151" s="217" t="s">
        <v>1998</v>
      </c>
    </row>
    <row r="152" s="2" customFormat="1">
      <c r="A152" s="40"/>
      <c r="B152" s="41"/>
      <c r="C152" s="42"/>
      <c r="D152" s="219" t="s">
        <v>198</v>
      </c>
      <c r="E152" s="42"/>
      <c r="F152" s="220" t="s">
        <v>1999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198</v>
      </c>
      <c r="AU152" s="19" t="s">
        <v>82</v>
      </c>
    </row>
    <row r="153" s="13" customFormat="1">
      <c r="A153" s="13"/>
      <c r="B153" s="224"/>
      <c r="C153" s="225"/>
      <c r="D153" s="226" t="s">
        <v>200</v>
      </c>
      <c r="E153" s="227" t="s">
        <v>19</v>
      </c>
      <c r="F153" s="228" t="s">
        <v>1461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200</v>
      </c>
      <c r="AU153" s="234" t="s">
        <v>82</v>
      </c>
      <c r="AV153" s="13" t="s">
        <v>80</v>
      </c>
      <c r="AW153" s="13" t="s">
        <v>33</v>
      </c>
      <c r="AX153" s="13" t="s">
        <v>72</v>
      </c>
      <c r="AY153" s="234" t="s">
        <v>188</v>
      </c>
    </row>
    <row r="154" s="14" customFormat="1">
      <c r="A154" s="14"/>
      <c r="B154" s="235"/>
      <c r="C154" s="236"/>
      <c r="D154" s="226" t="s">
        <v>200</v>
      </c>
      <c r="E154" s="237" t="s">
        <v>19</v>
      </c>
      <c r="F154" s="238" t="s">
        <v>80</v>
      </c>
      <c r="G154" s="236"/>
      <c r="H154" s="239">
        <v>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200</v>
      </c>
      <c r="AU154" s="245" t="s">
        <v>82</v>
      </c>
      <c r="AV154" s="14" t="s">
        <v>82</v>
      </c>
      <c r="AW154" s="14" t="s">
        <v>33</v>
      </c>
      <c r="AX154" s="14" t="s">
        <v>72</v>
      </c>
      <c r="AY154" s="245" t="s">
        <v>188</v>
      </c>
    </row>
    <row r="155" s="15" customFormat="1">
      <c r="A155" s="15"/>
      <c r="B155" s="246"/>
      <c r="C155" s="247"/>
      <c r="D155" s="226" t="s">
        <v>200</v>
      </c>
      <c r="E155" s="248" t="s">
        <v>19</v>
      </c>
      <c r="F155" s="249" t="s">
        <v>206</v>
      </c>
      <c r="G155" s="247"/>
      <c r="H155" s="250">
        <v>1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200</v>
      </c>
      <c r="AU155" s="256" t="s">
        <v>82</v>
      </c>
      <c r="AV155" s="15" t="s">
        <v>196</v>
      </c>
      <c r="AW155" s="15" t="s">
        <v>33</v>
      </c>
      <c r="AX155" s="15" t="s">
        <v>80</v>
      </c>
      <c r="AY155" s="256" t="s">
        <v>188</v>
      </c>
    </row>
    <row r="156" s="2" customFormat="1" ht="16.5" customHeight="1">
      <c r="A156" s="40"/>
      <c r="B156" s="41"/>
      <c r="C156" s="257" t="s">
        <v>119</v>
      </c>
      <c r="D156" s="257" t="s">
        <v>300</v>
      </c>
      <c r="E156" s="258" t="s">
        <v>1904</v>
      </c>
      <c r="F156" s="259" t="s">
        <v>1905</v>
      </c>
      <c r="G156" s="260" t="s">
        <v>296</v>
      </c>
      <c r="H156" s="261">
        <v>1</v>
      </c>
      <c r="I156" s="262"/>
      <c r="J156" s="263">
        <f>ROUND(I156*H156,2)</f>
        <v>0</v>
      </c>
      <c r="K156" s="259" t="s">
        <v>19</v>
      </c>
      <c r="L156" s="264"/>
      <c r="M156" s="265" t="s">
        <v>19</v>
      </c>
      <c r="N156" s="266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250</v>
      </c>
      <c r="AT156" s="217" t="s">
        <v>300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196</v>
      </c>
      <c r="BM156" s="217" t="s">
        <v>2000</v>
      </c>
    </row>
    <row r="157" s="2" customFormat="1">
      <c r="A157" s="40"/>
      <c r="B157" s="41"/>
      <c r="C157" s="42"/>
      <c r="D157" s="226" t="s">
        <v>571</v>
      </c>
      <c r="E157" s="42"/>
      <c r="F157" s="273" t="s">
        <v>1498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571</v>
      </c>
      <c r="AU157" s="19" t="s">
        <v>82</v>
      </c>
    </row>
    <row r="158" s="13" customFormat="1">
      <c r="A158" s="13"/>
      <c r="B158" s="224"/>
      <c r="C158" s="225"/>
      <c r="D158" s="226" t="s">
        <v>200</v>
      </c>
      <c r="E158" s="227" t="s">
        <v>19</v>
      </c>
      <c r="F158" s="228" t="s">
        <v>1461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200</v>
      </c>
      <c r="AU158" s="234" t="s">
        <v>82</v>
      </c>
      <c r="AV158" s="13" t="s">
        <v>80</v>
      </c>
      <c r="AW158" s="13" t="s">
        <v>33</v>
      </c>
      <c r="AX158" s="13" t="s">
        <v>72</v>
      </c>
      <c r="AY158" s="234" t="s">
        <v>188</v>
      </c>
    </row>
    <row r="159" s="14" customFormat="1">
      <c r="A159" s="14"/>
      <c r="B159" s="235"/>
      <c r="C159" s="236"/>
      <c r="D159" s="226" t="s">
        <v>200</v>
      </c>
      <c r="E159" s="237" t="s">
        <v>19</v>
      </c>
      <c r="F159" s="238" t="s">
        <v>80</v>
      </c>
      <c r="G159" s="236"/>
      <c r="H159" s="239">
        <v>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200</v>
      </c>
      <c r="AU159" s="245" t="s">
        <v>82</v>
      </c>
      <c r="AV159" s="14" t="s">
        <v>82</v>
      </c>
      <c r="AW159" s="14" t="s">
        <v>33</v>
      </c>
      <c r="AX159" s="14" t="s">
        <v>72</v>
      </c>
      <c r="AY159" s="245" t="s">
        <v>188</v>
      </c>
    </row>
    <row r="160" s="15" customFormat="1">
      <c r="A160" s="15"/>
      <c r="B160" s="246"/>
      <c r="C160" s="247"/>
      <c r="D160" s="226" t="s">
        <v>200</v>
      </c>
      <c r="E160" s="248" t="s">
        <v>19</v>
      </c>
      <c r="F160" s="249" t="s">
        <v>206</v>
      </c>
      <c r="G160" s="247"/>
      <c r="H160" s="250">
        <v>1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200</v>
      </c>
      <c r="AU160" s="256" t="s">
        <v>82</v>
      </c>
      <c r="AV160" s="15" t="s">
        <v>196</v>
      </c>
      <c r="AW160" s="15" t="s">
        <v>33</v>
      </c>
      <c r="AX160" s="15" t="s">
        <v>80</v>
      </c>
      <c r="AY160" s="256" t="s">
        <v>188</v>
      </c>
    </row>
    <row r="161" s="2" customFormat="1" ht="16.5" customHeight="1">
      <c r="A161" s="40"/>
      <c r="B161" s="41"/>
      <c r="C161" s="257" t="s">
        <v>8</v>
      </c>
      <c r="D161" s="257" t="s">
        <v>300</v>
      </c>
      <c r="E161" s="258" t="s">
        <v>1907</v>
      </c>
      <c r="F161" s="259" t="s">
        <v>1908</v>
      </c>
      <c r="G161" s="260" t="s">
        <v>296</v>
      </c>
      <c r="H161" s="261">
        <v>1</v>
      </c>
      <c r="I161" s="262"/>
      <c r="J161" s="263">
        <f>ROUND(I161*H161,2)</f>
        <v>0</v>
      </c>
      <c r="K161" s="259" t="s">
        <v>19</v>
      </c>
      <c r="L161" s="264"/>
      <c r="M161" s="265" t="s">
        <v>19</v>
      </c>
      <c r="N161" s="266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250</v>
      </c>
      <c r="AT161" s="217" t="s">
        <v>300</v>
      </c>
      <c r="AU161" s="217" t="s">
        <v>82</v>
      </c>
      <c r="AY161" s="19" t="s">
        <v>188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196</v>
      </c>
      <c r="BM161" s="217" t="s">
        <v>2001</v>
      </c>
    </row>
    <row r="162" s="2" customFormat="1">
      <c r="A162" s="40"/>
      <c r="B162" s="41"/>
      <c r="C162" s="42"/>
      <c r="D162" s="226" t="s">
        <v>571</v>
      </c>
      <c r="E162" s="42"/>
      <c r="F162" s="273" t="s">
        <v>1498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571</v>
      </c>
      <c r="AU162" s="19" t="s">
        <v>82</v>
      </c>
    </row>
    <row r="163" s="13" customFormat="1">
      <c r="A163" s="13"/>
      <c r="B163" s="224"/>
      <c r="C163" s="225"/>
      <c r="D163" s="226" t="s">
        <v>200</v>
      </c>
      <c r="E163" s="227" t="s">
        <v>19</v>
      </c>
      <c r="F163" s="228" t="s">
        <v>1461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200</v>
      </c>
      <c r="AU163" s="234" t="s">
        <v>82</v>
      </c>
      <c r="AV163" s="13" t="s">
        <v>80</v>
      </c>
      <c r="AW163" s="13" t="s">
        <v>33</v>
      </c>
      <c r="AX163" s="13" t="s">
        <v>72</v>
      </c>
      <c r="AY163" s="234" t="s">
        <v>188</v>
      </c>
    </row>
    <row r="164" s="14" customFormat="1">
      <c r="A164" s="14"/>
      <c r="B164" s="235"/>
      <c r="C164" s="236"/>
      <c r="D164" s="226" t="s">
        <v>200</v>
      </c>
      <c r="E164" s="237" t="s">
        <v>19</v>
      </c>
      <c r="F164" s="238" t="s">
        <v>80</v>
      </c>
      <c r="G164" s="236"/>
      <c r="H164" s="239">
        <v>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200</v>
      </c>
      <c r="AU164" s="245" t="s">
        <v>82</v>
      </c>
      <c r="AV164" s="14" t="s">
        <v>82</v>
      </c>
      <c r="AW164" s="14" t="s">
        <v>33</v>
      </c>
      <c r="AX164" s="14" t="s">
        <v>72</v>
      </c>
      <c r="AY164" s="245" t="s">
        <v>188</v>
      </c>
    </row>
    <row r="165" s="15" customFormat="1">
      <c r="A165" s="15"/>
      <c r="B165" s="246"/>
      <c r="C165" s="247"/>
      <c r="D165" s="226" t="s">
        <v>200</v>
      </c>
      <c r="E165" s="248" t="s">
        <v>19</v>
      </c>
      <c r="F165" s="249" t="s">
        <v>206</v>
      </c>
      <c r="G165" s="247"/>
      <c r="H165" s="250">
        <v>1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200</v>
      </c>
      <c r="AU165" s="256" t="s">
        <v>82</v>
      </c>
      <c r="AV165" s="15" t="s">
        <v>196</v>
      </c>
      <c r="AW165" s="15" t="s">
        <v>33</v>
      </c>
      <c r="AX165" s="15" t="s">
        <v>80</v>
      </c>
      <c r="AY165" s="256" t="s">
        <v>188</v>
      </c>
    </row>
    <row r="166" s="2" customFormat="1" ht="16.5" customHeight="1">
      <c r="A166" s="40"/>
      <c r="B166" s="41"/>
      <c r="C166" s="257" t="s">
        <v>124</v>
      </c>
      <c r="D166" s="257" t="s">
        <v>300</v>
      </c>
      <c r="E166" s="258" t="s">
        <v>1533</v>
      </c>
      <c r="F166" s="259" t="s">
        <v>1534</v>
      </c>
      <c r="G166" s="260" t="s">
        <v>296</v>
      </c>
      <c r="H166" s="261">
        <v>1</v>
      </c>
      <c r="I166" s="262"/>
      <c r="J166" s="263">
        <f>ROUND(I166*H166,2)</f>
        <v>0</v>
      </c>
      <c r="K166" s="259" t="s">
        <v>19</v>
      </c>
      <c r="L166" s="264"/>
      <c r="M166" s="265" t="s">
        <v>19</v>
      </c>
      <c r="N166" s="266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250</v>
      </c>
      <c r="AT166" s="217" t="s">
        <v>300</v>
      </c>
      <c r="AU166" s="217" t="s">
        <v>82</v>
      </c>
      <c r="AY166" s="19" t="s">
        <v>188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196</v>
      </c>
      <c r="BM166" s="217" t="s">
        <v>2002</v>
      </c>
    </row>
    <row r="167" s="2" customFormat="1">
      <c r="A167" s="40"/>
      <c r="B167" s="41"/>
      <c r="C167" s="42"/>
      <c r="D167" s="226" t="s">
        <v>571</v>
      </c>
      <c r="E167" s="42"/>
      <c r="F167" s="273" t="s">
        <v>1498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571</v>
      </c>
      <c r="AU167" s="19" t="s">
        <v>82</v>
      </c>
    </row>
    <row r="168" s="13" customFormat="1">
      <c r="A168" s="13"/>
      <c r="B168" s="224"/>
      <c r="C168" s="225"/>
      <c r="D168" s="226" t="s">
        <v>200</v>
      </c>
      <c r="E168" s="227" t="s">
        <v>19</v>
      </c>
      <c r="F168" s="228" t="s">
        <v>1461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200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188</v>
      </c>
    </row>
    <row r="169" s="14" customFormat="1">
      <c r="A169" s="14"/>
      <c r="B169" s="235"/>
      <c r="C169" s="236"/>
      <c r="D169" s="226" t="s">
        <v>200</v>
      </c>
      <c r="E169" s="237" t="s">
        <v>19</v>
      </c>
      <c r="F169" s="238" t="s">
        <v>80</v>
      </c>
      <c r="G169" s="236"/>
      <c r="H169" s="239">
        <v>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200</v>
      </c>
      <c r="AU169" s="245" t="s">
        <v>82</v>
      </c>
      <c r="AV169" s="14" t="s">
        <v>82</v>
      </c>
      <c r="AW169" s="14" t="s">
        <v>33</v>
      </c>
      <c r="AX169" s="14" t="s">
        <v>72</v>
      </c>
      <c r="AY169" s="245" t="s">
        <v>188</v>
      </c>
    </row>
    <row r="170" s="15" customFormat="1">
      <c r="A170" s="15"/>
      <c r="B170" s="246"/>
      <c r="C170" s="247"/>
      <c r="D170" s="226" t="s">
        <v>200</v>
      </c>
      <c r="E170" s="248" t="s">
        <v>19</v>
      </c>
      <c r="F170" s="249" t="s">
        <v>206</v>
      </c>
      <c r="G170" s="247"/>
      <c r="H170" s="250">
        <v>1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200</v>
      </c>
      <c r="AU170" s="256" t="s">
        <v>82</v>
      </c>
      <c r="AV170" s="15" t="s">
        <v>196</v>
      </c>
      <c r="AW170" s="15" t="s">
        <v>33</v>
      </c>
      <c r="AX170" s="15" t="s">
        <v>80</v>
      </c>
      <c r="AY170" s="256" t="s">
        <v>188</v>
      </c>
    </row>
    <row r="171" s="2" customFormat="1" ht="16.5" customHeight="1">
      <c r="A171" s="40"/>
      <c r="B171" s="41"/>
      <c r="C171" s="257" t="s">
        <v>127</v>
      </c>
      <c r="D171" s="257" t="s">
        <v>300</v>
      </c>
      <c r="E171" s="258" t="s">
        <v>1536</v>
      </c>
      <c r="F171" s="259" t="s">
        <v>1537</v>
      </c>
      <c r="G171" s="260" t="s">
        <v>296</v>
      </c>
      <c r="H171" s="261">
        <v>1</v>
      </c>
      <c r="I171" s="262"/>
      <c r="J171" s="263">
        <f>ROUND(I171*H171,2)</f>
        <v>0</v>
      </c>
      <c r="K171" s="259" t="s">
        <v>19</v>
      </c>
      <c r="L171" s="264"/>
      <c r="M171" s="265" t="s">
        <v>19</v>
      </c>
      <c r="N171" s="266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250</v>
      </c>
      <c r="AT171" s="217" t="s">
        <v>300</v>
      </c>
      <c r="AU171" s="217" t="s">
        <v>82</v>
      </c>
      <c r="AY171" s="19" t="s">
        <v>188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196</v>
      </c>
      <c r="BM171" s="217" t="s">
        <v>2003</v>
      </c>
    </row>
    <row r="172" s="2" customFormat="1">
      <c r="A172" s="40"/>
      <c r="B172" s="41"/>
      <c r="C172" s="42"/>
      <c r="D172" s="226" t="s">
        <v>571</v>
      </c>
      <c r="E172" s="42"/>
      <c r="F172" s="273" t="s">
        <v>1498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571</v>
      </c>
      <c r="AU172" s="19" t="s">
        <v>82</v>
      </c>
    </row>
    <row r="173" s="13" customFormat="1">
      <c r="A173" s="13"/>
      <c r="B173" s="224"/>
      <c r="C173" s="225"/>
      <c r="D173" s="226" t="s">
        <v>200</v>
      </c>
      <c r="E173" s="227" t="s">
        <v>19</v>
      </c>
      <c r="F173" s="228" t="s">
        <v>1461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200</v>
      </c>
      <c r="AU173" s="234" t="s">
        <v>82</v>
      </c>
      <c r="AV173" s="13" t="s">
        <v>80</v>
      </c>
      <c r="AW173" s="13" t="s">
        <v>33</v>
      </c>
      <c r="AX173" s="13" t="s">
        <v>72</v>
      </c>
      <c r="AY173" s="234" t="s">
        <v>188</v>
      </c>
    </row>
    <row r="174" s="14" customFormat="1">
      <c r="A174" s="14"/>
      <c r="B174" s="235"/>
      <c r="C174" s="236"/>
      <c r="D174" s="226" t="s">
        <v>200</v>
      </c>
      <c r="E174" s="237" t="s">
        <v>19</v>
      </c>
      <c r="F174" s="238" t="s">
        <v>80</v>
      </c>
      <c r="G174" s="236"/>
      <c r="H174" s="239">
        <v>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200</v>
      </c>
      <c r="AU174" s="245" t="s">
        <v>82</v>
      </c>
      <c r="AV174" s="14" t="s">
        <v>82</v>
      </c>
      <c r="AW174" s="14" t="s">
        <v>33</v>
      </c>
      <c r="AX174" s="14" t="s">
        <v>72</v>
      </c>
      <c r="AY174" s="245" t="s">
        <v>188</v>
      </c>
    </row>
    <row r="175" s="15" customFormat="1">
      <c r="A175" s="15"/>
      <c r="B175" s="246"/>
      <c r="C175" s="247"/>
      <c r="D175" s="226" t="s">
        <v>200</v>
      </c>
      <c r="E175" s="248" t="s">
        <v>19</v>
      </c>
      <c r="F175" s="249" t="s">
        <v>206</v>
      </c>
      <c r="G175" s="247"/>
      <c r="H175" s="250">
        <v>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200</v>
      </c>
      <c r="AU175" s="256" t="s">
        <v>82</v>
      </c>
      <c r="AV175" s="15" t="s">
        <v>196</v>
      </c>
      <c r="AW175" s="15" t="s">
        <v>33</v>
      </c>
      <c r="AX175" s="15" t="s">
        <v>80</v>
      </c>
      <c r="AY175" s="256" t="s">
        <v>188</v>
      </c>
    </row>
    <row r="176" s="2" customFormat="1" ht="16.5" customHeight="1">
      <c r="A176" s="40"/>
      <c r="B176" s="41"/>
      <c r="C176" s="257" t="s">
        <v>130</v>
      </c>
      <c r="D176" s="257" t="s">
        <v>300</v>
      </c>
      <c r="E176" s="258" t="s">
        <v>1539</v>
      </c>
      <c r="F176" s="259" t="s">
        <v>1540</v>
      </c>
      <c r="G176" s="260" t="s">
        <v>296</v>
      </c>
      <c r="H176" s="261">
        <v>1</v>
      </c>
      <c r="I176" s="262"/>
      <c r="J176" s="263">
        <f>ROUND(I176*H176,2)</f>
        <v>0</v>
      </c>
      <c r="K176" s="259" t="s">
        <v>19</v>
      </c>
      <c r="L176" s="264"/>
      <c r="M176" s="265" t="s">
        <v>19</v>
      </c>
      <c r="N176" s="266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250</v>
      </c>
      <c r="AT176" s="217" t="s">
        <v>300</v>
      </c>
      <c r="AU176" s="217" t="s">
        <v>82</v>
      </c>
      <c r="AY176" s="19" t="s">
        <v>188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196</v>
      </c>
      <c r="BM176" s="217" t="s">
        <v>2004</v>
      </c>
    </row>
    <row r="177" s="2" customFormat="1">
      <c r="A177" s="40"/>
      <c r="B177" s="41"/>
      <c r="C177" s="42"/>
      <c r="D177" s="226" t="s">
        <v>571</v>
      </c>
      <c r="E177" s="42"/>
      <c r="F177" s="273" t="s">
        <v>1498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571</v>
      </c>
      <c r="AU177" s="19" t="s">
        <v>82</v>
      </c>
    </row>
    <row r="178" s="13" customFormat="1">
      <c r="A178" s="13"/>
      <c r="B178" s="224"/>
      <c r="C178" s="225"/>
      <c r="D178" s="226" t="s">
        <v>200</v>
      </c>
      <c r="E178" s="227" t="s">
        <v>19</v>
      </c>
      <c r="F178" s="228" t="s">
        <v>1461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200</v>
      </c>
      <c r="AU178" s="234" t="s">
        <v>82</v>
      </c>
      <c r="AV178" s="13" t="s">
        <v>80</v>
      </c>
      <c r="AW178" s="13" t="s">
        <v>33</v>
      </c>
      <c r="AX178" s="13" t="s">
        <v>72</v>
      </c>
      <c r="AY178" s="234" t="s">
        <v>188</v>
      </c>
    </row>
    <row r="179" s="14" customFormat="1">
      <c r="A179" s="14"/>
      <c r="B179" s="235"/>
      <c r="C179" s="236"/>
      <c r="D179" s="226" t="s">
        <v>200</v>
      </c>
      <c r="E179" s="237" t="s">
        <v>19</v>
      </c>
      <c r="F179" s="238" t="s">
        <v>80</v>
      </c>
      <c r="G179" s="236"/>
      <c r="H179" s="239">
        <v>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200</v>
      </c>
      <c r="AU179" s="245" t="s">
        <v>82</v>
      </c>
      <c r="AV179" s="14" t="s">
        <v>82</v>
      </c>
      <c r="AW179" s="14" t="s">
        <v>33</v>
      </c>
      <c r="AX179" s="14" t="s">
        <v>72</v>
      </c>
      <c r="AY179" s="245" t="s">
        <v>188</v>
      </c>
    </row>
    <row r="180" s="15" customFormat="1">
      <c r="A180" s="15"/>
      <c r="B180" s="246"/>
      <c r="C180" s="247"/>
      <c r="D180" s="226" t="s">
        <v>200</v>
      </c>
      <c r="E180" s="248" t="s">
        <v>19</v>
      </c>
      <c r="F180" s="249" t="s">
        <v>206</v>
      </c>
      <c r="G180" s="247"/>
      <c r="H180" s="250">
        <v>1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200</v>
      </c>
      <c r="AU180" s="256" t="s">
        <v>82</v>
      </c>
      <c r="AV180" s="15" t="s">
        <v>196</v>
      </c>
      <c r="AW180" s="15" t="s">
        <v>33</v>
      </c>
      <c r="AX180" s="15" t="s">
        <v>80</v>
      </c>
      <c r="AY180" s="256" t="s">
        <v>188</v>
      </c>
    </row>
    <row r="181" s="2" customFormat="1" ht="16.5" customHeight="1">
      <c r="A181" s="40"/>
      <c r="B181" s="41"/>
      <c r="C181" s="257" t="s">
        <v>133</v>
      </c>
      <c r="D181" s="257" t="s">
        <v>300</v>
      </c>
      <c r="E181" s="258" t="s">
        <v>1548</v>
      </c>
      <c r="F181" s="259" t="s">
        <v>1549</v>
      </c>
      <c r="G181" s="260" t="s">
        <v>296</v>
      </c>
      <c r="H181" s="261">
        <v>2</v>
      </c>
      <c r="I181" s="262"/>
      <c r="J181" s="263">
        <f>ROUND(I181*H181,2)</f>
        <v>0</v>
      </c>
      <c r="K181" s="259" t="s">
        <v>19</v>
      </c>
      <c r="L181" s="264"/>
      <c r="M181" s="265" t="s">
        <v>19</v>
      </c>
      <c r="N181" s="266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250</v>
      </c>
      <c r="AT181" s="217" t="s">
        <v>300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196</v>
      </c>
      <c r="BM181" s="217" t="s">
        <v>2005</v>
      </c>
    </row>
    <row r="182" s="2" customFormat="1">
      <c r="A182" s="40"/>
      <c r="B182" s="41"/>
      <c r="C182" s="42"/>
      <c r="D182" s="226" t="s">
        <v>571</v>
      </c>
      <c r="E182" s="42"/>
      <c r="F182" s="273" t="s">
        <v>1498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571</v>
      </c>
      <c r="AU182" s="19" t="s">
        <v>82</v>
      </c>
    </row>
    <row r="183" s="13" customFormat="1">
      <c r="A183" s="13"/>
      <c r="B183" s="224"/>
      <c r="C183" s="225"/>
      <c r="D183" s="226" t="s">
        <v>200</v>
      </c>
      <c r="E183" s="227" t="s">
        <v>19</v>
      </c>
      <c r="F183" s="228" t="s">
        <v>1461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200</v>
      </c>
      <c r="AU183" s="234" t="s">
        <v>82</v>
      </c>
      <c r="AV183" s="13" t="s">
        <v>80</v>
      </c>
      <c r="AW183" s="13" t="s">
        <v>33</v>
      </c>
      <c r="AX183" s="13" t="s">
        <v>72</v>
      </c>
      <c r="AY183" s="234" t="s">
        <v>188</v>
      </c>
    </row>
    <row r="184" s="14" customFormat="1">
      <c r="A184" s="14"/>
      <c r="B184" s="235"/>
      <c r="C184" s="236"/>
      <c r="D184" s="226" t="s">
        <v>200</v>
      </c>
      <c r="E184" s="237" t="s">
        <v>19</v>
      </c>
      <c r="F184" s="238" t="s">
        <v>82</v>
      </c>
      <c r="G184" s="236"/>
      <c r="H184" s="239">
        <v>2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200</v>
      </c>
      <c r="AU184" s="245" t="s">
        <v>82</v>
      </c>
      <c r="AV184" s="14" t="s">
        <v>82</v>
      </c>
      <c r="AW184" s="14" t="s">
        <v>33</v>
      </c>
      <c r="AX184" s="14" t="s">
        <v>72</v>
      </c>
      <c r="AY184" s="245" t="s">
        <v>188</v>
      </c>
    </row>
    <row r="185" s="15" customFormat="1">
      <c r="A185" s="15"/>
      <c r="B185" s="246"/>
      <c r="C185" s="247"/>
      <c r="D185" s="226" t="s">
        <v>200</v>
      </c>
      <c r="E185" s="248" t="s">
        <v>19</v>
      </c>
      <c r="F185" s="249" t="s">
        <v>206</v>
      </c>
      <c r="G185" s="247"/>
      <c r="H185" s="250">
        <v>2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200</v>
      </c>
      <c r="AU185" s="256" t="s">
        <v>82</v>
      </c>
      <c r="AV185" s="15" t="s">
        <v>196</v>
      </c>
      <c r="AW185" s="15" t="s">
        <v>33</v>
      </c>
      <c r="AX185" s="15" t="s">
        <v>80</v>
      </c>
      <c r="AY185" s="256" t="s">
        <v>188</v>
      </c>
    </row>
    <row r="186" s="2" customFormat="1" ht="24.15" customHeight="1">
      <c r="A186" s="40"/>
      <c r="B186" s="41"/>
      <c r="C186" s="206" t="s">
        <v>136</v>
      </c>
      <c r="D186" s="206" t="s">
        <v>191</v>
      </c>
      <c r="E186" s="207" t="s">
        <v>1551</v>
      </c>
      <c r="F186" s="208" t="s">
        <v>1552</v>
      </c>
      <c r="G186" s="209" t="s">
        <v>296</v>
      </c>
      <c r="H186" s="210">
        <v>13</v>
      </c>
      <c r="I186" s="211"/>
      <c r="J186" s="212">
        <f>ROUND(I186*H186,2)</f>
        <v>0</v>
      </c>
      <c r="K186" s="208" t="s">
        <v>195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196</v>
      </c>
      <c r="AT186" s="217" t="s">
        <v>191</v>
      </c>
      <c r="AU186" s="217" t="s">
        <v>82</v>
      </c>
      <c r="AY186" s="19" t="s">
        <v>188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196</v>
      </c>
      <c r="BM186" s="217" t="s">
        <v>2006</v>
      </c>
    </row>
    <row r="187" s="2" customFormat="1">
      <c r="A187" s="40"/>
      <c r="B187" s="41"/>
      <c r="C187" s="42"/>
      <c r="D187" s="219" t="s">
        <v>198</v>
      </c>
      <c r="E187" s="42"/>
      <c r="F187" s="220" t="s">
        <v>1554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198</v>
      </c>
      <c r="AU187" s="19" t="s">
        <v>82</v>
      </c>
    </row>
    <row r="188" s="13" customFormat="1">
      <c r="A188" s="13"/>
      <c r="B188" s="224"/>
      <c r="C188" s="225"/>
      <c r="D188" s="226" t="s">
        <v>200</v>
      </c>
      <c r="E188" s="227" t="s">
        <v>19</v>
      </c>
      <c r="F188" s="228" t="s">
        <v>1461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200</v>
      </c>
      <c r="AU188" s="234" t="s">
        <v>82</v>
      </c>
      <c r="AV188" s="13" t="s">
        <v>80</v>
      </c>
      <c r="AW188" s="13" t="s">
        <v>33</v>
      </c>
      <c r="AX188" s="13" t="s">
        <v>72</v>
      </c>
      <c r="AY188" s="234" t="s">
        <v>188</v>
      </c>
    </row>
    <row r="189" s="14" customFormat="1">
      <c r="A189" s="14"/>
      <c r="B189" s="235"/>
      <c r="C189" s="236"/>
      <c r="D189" s="226" t="s">
        <v>200</v>
      </c>
      <c r="E189" s="237" t="s">
        <v>19</v>
      </c>
      <c r="F189" s="238" t="s">
        <v>116</v>
      </c>
      <c r="G189" s="236"/>
      <c r="H189" s="239">
        <v>13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200</v>
      </c>
      <c r="AU189" s="245" t="s">
        <v>82</v>
      </c>
      <c r="AV189" s="14" t="s">
        <v>82</v>
      </c>
      <c r="AW189" s="14" t="s">
        <v>33</v>
      </c>
      <c r="AX189" s="14" t="s">
        <v>72</v>
      </c>
      <c r="AY189" s="245" t="s">
        <v>188</v>
      </c>
    </row>
    <row r="190" s="15" customFormat="1">
      <c r="A190" s="15"/>
      <c r="B190" s="246"/>
      <c r="C190" s="247"/>
      <c r="D190" s="226" t="s">
        <v>200</v>
      </c>
      <c r="E190" s="248" t="s">
        <v>19</v>
      </c>
      <c r="F190" s="249" t="s">
        <v>206</v>
      </c>
      <c r="G190" s="247"/>
      <c r="H190" s="250">
        <v>13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200</v>
      </c>
      <c r="AU190" s="256" t="s">
        <v>82</v>
      </c>
      <c r="AV190" s="15" t="s">
        <v>196</v>
      </c>
      <c r="AW190" s="15" t="s">
        <v>33</v>
      </c>
      <c r="AX190" s="15" t="s">
        <v>80</v>
      </c>
      <c r="AY190" s="256" t="s">
        <v>188</v>
      </c>
    </row>
    <row r="191" s="2" customFormat="1" ht="16.5" customHeight="1">
      <c r="A191" s="40"/>
      <c r="B191" s="41"/>
      <c r="C191" s="257" t="s">
        <v>7</v>
      </c>
      <c r="D191" s="257" t="s">
        <v>300</v>
      </c>
      <c r="E191" s="258" t="s">
        <v>1555</v>
      </c>
      <c r="F191" s="259" t="s">
        <v>1556</v>
      </c>
      <c r="G191" s="260" t="s">
        <v>296</v>
      </c>
      <c r="H191" s="261">
        <v>13</v>
      </c>
      <c r="I191" s="262"/>
      <c r="J191" s="263">
        <f>ROUND(I191*H191,2)</f>
        <v>0</v>
      </c>
      <c r="K191" s="259" t="s">
        <v>19</v>
      </c>
      <c r="L191" s="264"/>
      <c r="M191" s="265" t="s">
        <v>19</v>
      </c>
      <c r="N191" s="266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250</v>
      </c>
      <c r="AT191" s="217" t="s">
        <v>300</v>
      </c>
      <c r="AU191" s="217" t="s">
        <v>82</v>
      </c>
      <c r="AY191" s="19" t="s">
        <v>188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196</v>
      </c>
      <c r="BM191" s="217" t="s">
        <v>2007</v>
      </c>
    </row>
    <row r="192" s="2" customFormat="1">
      <c r="A192" s="40"/>
      <c r="B192" s="41"/>
      <c r="C192" s="42"/>
      <c r="D192" s="226" t="s">
        <v>571</v>
      </c>
      <c r="E192" s="42"/>
      <c r="F192" s="273" t="s">
        <v>1498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571</v>
      </c>
      <c r="AU192" s="19" t="s">
        <v>82</v>
      </c>
    </row>
    <row r="193" s="13" customFormat="1">
      <c r="A193" s="13"/>
      <c r="B193" s="224"/>
      <c r="C193" s="225"/>
      <c r="D193" s="226" t="s">
        <v>200</v>
      </c>
      <c r="E193" s="227" t="s">
        <v>19</v>
      </c>
      <c r="F193" s="228" t="s">
        <v>1461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200</v>
      </c>
      <c r="AU193" s="234" t="s">
        <v>82</v>
      </c>
      <c r="AV193" s="13" t="s">
        <v>80</v>
      </c>
      <c r="AW193" s="13" t="s">
        <v>33</v>
      </c>
      <c r="AX193" s="13" t="s">
        <v>72</v>
      </c>
      <c r="AY193" s="234" t="s">
        <v>188</v>
      </c>
    </row>
    <row r="194" s="14" customFormat="1">
      <c r="A194" s="14"/>
      <c r="B194" s="235"/>
      <c r="C194" s="236"/>
      <c r="D194" s="226" t="s">
        <v>200</v>
      </c>
      <c r="E194" s="237" t="s">
        <v>19</v>
      </c>
      <c r="F194" s="238" t="s">
        <v>116</v>
      </c>
      <c r="G194" s="236"/>
      <c r="H194" s="239">
        <v>13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200</v>
      </c>
      <c r="AU194" s="245" t="s">
        <v>82</v>
      </c>
      <c r="AV194" s="14" t="s">
        <v>82</v>
      </c>
      <c r="AW194" s="14" t="s">
        <v>33</v>
      </c>
      <c r="AX194" s="14" t="s">
        <v>72</v>
      </c>
      <c r="AY194" s="245" t="s">
        <v>188</v>
      </c>
    </row>
    <row r="195" s="15" customFormat="1">
      <c r="A195" s="15"/>
      <c r="B195" s="246"/>
      <c r="C195" s="247"/>
      <c r="D195" s="226" t="s">
        <v>200</v>
      </c>
      <c r="E195" s="248" t="s">
        <v>19</v>
      </c>
      <c r="F195" s="249" t="s">
        <v>206</v>
      </c>
      <c r="G195" s="247"/>
      <c r="H195" s="250">
        <v>13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200</v>
      </c>
      <c r="AU195" s="256" t="s">
        <v>82</v>
      </c>
      <c r="AV195" s="15" t="s">
        <v>196</v>
      </c>
      <c r="AW195" s="15" t="s">
        <v>33</v>
      </c>
      <c r="AX195" s="15" t="s">
        <v>80</v>
      </c>
      <c r="AY195" s="256" t="s">
        <v>188</v>
      </c>
    </row>
    <row r="196" s="2" customFormat="1" ht="24.15" customHeight="1">
      <c r="A196" s="40"/>
      <c r="B196" s="41"/>
      <c r="C196" s="206" t="s">
        <v>141</v>
      </c>
      <c r="D196" s="206" t="s">
        <v>191</v>
      </c>
      <c r="E196" s="207" t="s">
        <v>1558</v>
      </c>
      <c r="F196" s="208" t="s">
        <v>1559</v>
      </c>
      <c r="G196" s="209" t="s">
        <v>296</v>
      </c>
      <c r="H196" s="210">
        <v>5</v>
      </c>
      <c r="I196" s="211"/>
      <c r="J196" s="212">
        <f>ROUND(I196*H196,2)</f>
        <v>0</v>
      </c>
      <c r="K196" s="208" t="s">
        <v>195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196</v>
      </c>
      <c r="AT196" s="217" t="s">
        <v>191</v>
      </c>
      <c r="AU196" s="217" t="s">
        <v>82</v>
      </c>
      <c r="AY196" s="19" t="s">
        <v>188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196</v>
      </c>
      <c r="BM196" s="217" t="s">
        <v>2008</v>
      </c>
    </row>
    <row r="197" s="2" customFormat="1">
      <c r="A197" s="40"/>
      <c r="B197" s="41"/>
      <c r="C197" s="42"/>
      <c r="D197" s="219" t="s">
        <v>198</v>
      </c>
      <c r="E197" s="42"/>
      <c r="F197" s="220" t="s">
        <v>1561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198</v>
      </c>
      <c r="AU197" s="19" t="s">
        <v>82</v>
      </c>
    </row>
    <row r="198" s="13" customFormat="1">
      <c r="A198" s="13"/>
      <c r="B198" s="224"/>
      <c r="C198" s="225"/>
      <c r="D198" s="226" t="s">
        <v>200</v>
      </c>
      <c r="E198" s="227" t="s">
        <v>19</v>
      </c>
      <c r="F198" s="228" t="s">
        <v>1461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200</v>
      </c>
      <c r="AU198" s="234" t="s">
        <v>82</v>
      </c>
      <c r="AV198" s="13" t="s">
        <v>80</v>
      </c>
      <c r="AW198" s="13" t="s">
        <v>33</v>
      </c>
      <c r="AX198" s="13" t="s">
        <v>72</v>
      </c>
      <c r="AY198" s="234" t="s">
        <v>188</v>
      </c>
    </row>
    <row r="199" s="14" customFormat="1">
      <c r="A199" s="14"/>
      <c r="B199" s="235"/>
      <c r="C199" s="236"/>
      <c r="D199" s="226" t="s">
        <v>200</v>
      </c>
      <c r="E199" s="237" t="s">
        <v>19</v>
      </c>
      <c r="F199" s="238" t="s">
        <v>231</v>
      </c>
      <c r="G199" s="236"/>
      <c r="H199" s="239">
        <v>5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200</v>
      </c>
      <c r="AU199" s="245" t="s">
        <v>82</v>
      </c>
      <c r="AV199" s="14" t="s">
        <v>82</v>
      </c>
      <c r="AW199" s="14" t="s">
        <v>33</v>
      </c>
      <c r="AX199" s="14" t="s">
        <v>72</v>
      </c>
      <c r="AY199" s="245" t="s">
        <v>188</v>
      </c>
    </row>
    <row r="200" s="15" customFormat="1">
      <c r="A200" s="15"/>
      <c r="B200" s="246"/>
      <c r="C200" s="247"/>
      <c r="D200" s="226" t="s">
        <v>200</v>
      </c>
      <c r="E200" s="248" t="s">
        <v>19</v>
      </c>
      <c r="F200" s="249" t="s">
        <v>206</v>
      </c>
      <c r="G200" s="247"/>
      <c r="H200" s="250">
        <v>5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200</v>
      </c>
      <c r="AU200" s="256" t="s">
        <v>82</v>
      </c>
      <c r="AV200" s="15" t="s">
        <v>196</v>
      </c>
      <c r="AW200" s="15" t="s">
        <v>33</v>
      </c>
      <c r="AX200" s="15" t="s">
        <v>80</v>
      </c>
      <c r="AY200" s="256" t="s">
        <v>188</v>
      </c>
    </row>
    <row r="201" s="2" customFormat="1" ht="16.5" customHeight="1">
      <c r="A201" s="40"/>
      <c r="B201" s="41"/>
      <c r="C201" s="257" t="s">
        <v>144</v>
      </c>
      <c r="D201" s="257" t="s">
        <v>300</v>
      </c>
      <c r="E201" s="258" t="s">
        <v>1562</v>
      </c>
      <c r="F201" s="259" t="s">
        <v>1563</v>
      </c>
      <c r="G201" s="260" t="s">
        <v>296</v>
      </c>
      <c r="H201" s="261">
        <v>5</v>
      </c>
      <c r="I201" s="262"/>
      <c r="J201" s="263">
        <f>ROUND(I201*H201,2)</f>
        <v>0</v>
      </c>
      <c r="K201" s="259" t="s">
        <v>19</v>
      </c>
      <c r="L201" s="264"/>
      <c r="M201" s="265" t="s">
        <v>19</v>
      </c>
      <c r="N201" s="266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250</v>
      </c>
      <c r="AT201" s="217" t="s">
        <v>300</v>
      </c>
      <c r="AU201" s="217" t="s">
        <v>82</v>
      </c>
      <c r="AY201" s="19" t="s">
        <v>188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196</v>
      </c>
      <c r="BM201" s="217" t="s">
        <v>2009</v>
      </c>
    </row>
    <row r="202" s="2" customFormat="1">
      <c r="A202" s="40"/>
      <c r="B202" s="41"/>
      <c r="C202" s="42"/>
      <c r="D202" s="226" t="s">
        <v>571</v>
      </c>
      <c r="E202" s="42"/>
      <c r="F202" s="273" t="s">
        <v>1498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571</v>
      </c>
      <c r="AU202" s="19" t="s">
        <v>82</v>
      </c>
    </row>
    <row r="203" s="13" customFormat="1">
      <c r="A203" s="13"/>
      <c r="B203" s="224"/>
      <c r="C203" s="225"/>
      <c r="D203" s="226" t="s">
        <v>200</v>
      </c>
      <c r="E203" s="227" t="s">
        <v>19</v>
      </c>
      <c r="F203" s="228" t="s">
        <v>1461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200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188</v>
      </c>
    </row>
    <row r="204" s="14" customFormat="1">
      <c r="A204" s="14"/>
      <c r="B204" s="235"/>
      <c r="C204" s="236"/>
      <c r="D204" s="226" t="s">
        <v>200</v>
      </c>
      <c r="E204" s="237" t="s">
        <v>19</v>
      </c>
      <c r="F204" s="238" t="s">
        <v>231</v>
      </c>
      <c r="G204" s="236"/>
      <c r="H204" s="239">
        <v>5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200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188</v>
      </c>
    </row>
    <row r="205" s="15" customFormat="1">
      <c r="A205" s="15"/>
      <c r="B205" s="246"/>
      <c r="C205" s="247"/>
      <c r="D205" s="226" t="s">
        <v>200</v>
      </c>
      <c r="E205" s="248" t="s">
        <v>19</v>
      </c>
      <c r="F205" s="249" t="s">
        <v>206</v>
      </c>
      <c r="G205" s="247"/>
      <c r="H205" s="250">
        <v>5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200</v>
      </c>
      <c r="AU205" s="256" t="s">
        <v>82</v>
      </c>
      <c r="AV205" s="15" t="s">
        <v>196</v>
      </c>
      <c r="AW205" s="15" t="s">
        <v>33</v>
      </c>
      <c r="AX205" s="15" t="s">
        <v>80</v>
      </c>
      <c r="AY205" s="256" t="s">
        <v>188</v>
      </c>
    </row>
    <row r="206" s="2" customFormat="1" ht="16.5" customHeight="1">
      <c r="A206" s="40"/>
      <c r="B206" s="41"/>
      <c r="C206" s="257" t="s">
        <v>147</v>
      </c>
      <c r="D206" s="257" t="s">
        <v>300</v>
      </c>
      <c r="E206" s="258" t="s">
        <v>1565</v>
      </c>
      <c r="F206" s="259" t="s">
        <v>1566</v>
      </c>
      <c r="G206" s="260" t="s">
        <v>1567</v>
      </c>
      <c r="H206" s="261">
        <v>1</v>
      </c>
      <c r="I206" s="262"/>
      <c r="J206" s="263">
        <f>ROUND(I206*H206,2)</f>
        <v>0</v>
      </c>
      <c r="K206" s="259" t="s">
        <v>19</v>
      </c>
      <c r="L206" s="264"/>
      <c r="M206" s="265" t="s">
        <v>19</v>
      </c>
      <c r="N206" s="266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250</v>
      </c>
      <c r="AT206" s="217" t="s">
        <v>300</v>
      </c>
      <c r="AU206" s="217" t="s">
        <v>82</v>
      </c>
      <c r="AY206" s="19" t="s">
        <v>188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196</v>
      </c>
      <c r="BM206" s="217" t="s">
        <v>2010</v>
      </c>
    </row>
    <row r="207" s="2" customFormat="1">
      <c r="A207" s="40"/>
      <c r="B207" s="41"/>
      <c r="C207" s="42"/>
      <c r="D207" s="226" t="s">
        <v>571</v>
      </c>
      <c r="E207" s="42"/>
      <c r="F207" s="273" t="s">
        <v>1498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571</v>
      </c>
      <c r="AU207" s="19" t="s">
        <v>82</v>
      </c>
    </row>
    <row r="208" s="13" customFormat="1">
      <c r="A208" s="13"/>
      <c r="B208" s="224"/>
      <c r="C208" s="225"/>
      <c r="D208" s="226" t="s">
        <v>200</v>
      </c>
      <c r="E208" s="227" t="s">
        <v>19</v>
      </c>
      <c r="F208" s="228" t="s">
        <v>1461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200</v>
      </c>
      <c r="AU208" s="234" t="s">
        <v>82</v>
      </c>
      <c r="AV208" s="13" t="s">
        <v>80</v>
      </c>
      <c r="AW208" s="13" t="s">
        <v>33</v>
      </c>
      <c r="AX208" s="13" t="s">
        <v>72</v>
      </c>
      <c r="AY208" s="234" t="s">
        <v>188</v>
      </c>
    </row>
    <row r="209" s="14" customFormat="1">
      <c r="A209" s="14"/>
      <c r="B209" s="235"/>
      <c r="C209" s="236"/>
      <c r="D209" s="226" t="s">
        <v>200</v>
      </c>
      <c r="E209" s="237" t="s">
        <v>19</v>
      </c>
      <c r="F209" s="238" t="s">
        <v>80</v>
      </c>
      <c r="G209" s="236"/>
      <c r="H209" s="239">
        <v>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200</v>
      </c>
      <c r="AU209" s="245" t="s">
        <v>82</v>
      </c>
      <c r="AV209" s="14" t="s">
        <v>82</v>
      </c>
      <c r="AW209" s="14" t="s">
        <v>33</v>
      </c>
      <c r="AX209" s="14" t="s">
        <v>72</v>
      </c>
      <c r="AY209" s="245" t="s">
        <v>188</v>
      </c>
    </row>
    <row r="210" s="15" customFormat="1">
      <c r="A210" s="15"/>
      <c r="B210" s="246"/>
      <c r="C210" s="247"/>
      <c r="D210" s="226" t="s">
        <v>200</v>
      </c>
      <c r="E210" s="248" t="s">
        <v>19</v>
      </c>
      <c r="F210" s="249" t="s">
        <v>206</v>
      </c>
      <c r="G210" s="247"/>
      <c r="H210" s="250">
        <v>1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200</v>
      </c>
      <c r="AU210" s="256" t="s">
        <v>82</v>
      </c>
      <c r="AV210" s="15" t="s">
        <v>196</v>
      </c>
      <c r="AW210" s="15" t="s">
        <v>33</v>
      </c>
      <c r="AX210" s="15" t="s">
        <v>80</v>
      </c>
      <c r="AY210" s="256" t="s">
        <v>188</v>
      </c>
    </row>
    <row r="211" s="2" customFormat="1" ht="16.5" customHeight="1">
      <c r="A211" s="40"/>
      <c r="B211" s="41"/>
      <c r="C211" s="206" t="s">
        <v>150</v>
      </c>
      <c r="D211" s="206" t="s">
        <v>191</v>
      </c>
      <c r="E211" s="207" t="s">
        <v>1569</v>
      </c>
      <c r="F211" s="208" t="s">
        <v>1570</v>
      </c>
      <c r="G211" s="209" t="s">
        <v>1571</v>
      </c>
      <c r="H211" s="210">
        <v>2</v>
      </c>
      <c r="I211" s="211"/>
      <c r="J211" s="212">
        <f>ROUND(I211*H211,2)</f>
        <v>0</v>
      </c>
      <c r="K211" s="208" t="s">
        <v>195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196</v>
      </c>
      <c r="AT211" s="217" t="s">
        <v>191</v>
      </c>
      <c r="AU211" s="217" t="s">
        <v>82</v>
      </c>
      <c r="AY211" s="19" t="s">
        <v>188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196</v>
      </c>
      <c r="BM211" s="217" t="s">
        <v>2011</v>
      </c>
    </row>
    <row r="212" s="2" customFormat="1">
      <c r="A212" s="40"/>
      <c r="B212" s="41"/>
      <c r="C212" s="42"/>
      <c r="D212" s="219" t="s">
        <v>198</v>
      </c>
      <c r="E212" s="42"/>
      <c r="F212" s="220" t="s">
        <v>1573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198</v>
      </c>
      <c r="AU212" s="19" t="s">
        <v>82</v>
      </c>
    </row>
    <row r="213" s="2" customFormat="1" ht="16.5" customHeight="1">
      <c r="A213" s="40"/>
      <c r="B213" s="41"/>
      <c r="C213" s="206" t="s">
        <v>338</v>
      </c>
      <c r="D213" s="206" t="s">
        <v>191</v>
      </c>
      <c r="E213" s="207" t="s">
        <v>1574</v>
      </c>
      <c r="F213" s="208" t="s">
        <v>1575</v>
      </c>
      <c r="G213" s="209" t="s">
        <v>1571</v>
      </c>
      <c r="H213" s="210">
        <v>8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196</v>
      </c>
      <c r="AT213" s="217" t="s">
        <v>191</v>
      </c>
      <c r="AU213" s="217" t="s">
        <v>82</v>
      </c>
      <c r="AY213" s="19" t="s">
        <v>188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196</v>
      </c>
      <c r="BM213" s="217" t="s">
        <v>2012</v>
      </c>
    </row>
    <row r="214" s="2" customFormat="1" ht="16.5" customHeight="1">
      <c r="A214" s="40"/>
      <c r="B214" s="41"/>
      <c r="C214" s="257" t="s">
        <v>342</v>
      </c>
      <c r="D214" s="257" t="s">
        <v>300</v>
      </c>
      <c r="E214" s="258" t="s">
        <v>1577</v>
      </c>
      <c r="F214" s="259" t="s">
        <v>1578</v>
      </c>
      <c r="G214" s="260" t="s">
        <v>1567</v>
      </c>
      <c r="H214" s="261">
        <v>1</v>
      </c>
      <c r="I214" s="262"/>
      <c r="J214" s="263">
        <f>ROUND(I214*H214,2)</f>
        <v>0</v>
      </c>
      <c r="K214" s="259" t="s">
        <v>19</v>
      </c>
      <c r="L214" s="264"/>
      <c r="M214" s="265" t="s">
        <v>19</v>
      </c>
      <c r="N214" s="266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250</v>
      </c>
      <c r="AT214" s="217" t="s">
        <v>300</v>
      </c>
      <c r="AU214" s="217" t="s">
        <v>82</v>
      </c>
      <c r="AY214" s="19" t="s">
        <v>188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196</v>
      </c>
      <c r="BM214" s="217" t="s">
        <v>2013</v>
      </c>
    </row>
    <row r="215" s="12" customFormat="1" ht="22.8" customHeight="1">
      <c r="A215" s="12"/>
      <c r="B215" s="190"/>
      <c r="C215" s="191"/>
      <c r="D215" s="192" t="s">
        <v>71</v>
      </c>
      <c r="E215" s="204" t="s">
        <v>1580</v>
      </c>
      <c r="F215" s="204" t="s">
        <v>1581</v>
      </c>
      <c r="G215" s="191"/>
      <c r="H215" s="191"/>
      <c r="I215" s="194"/>
      <c r="J215" s="205">
        <f>BK215</f>
        <v>0</v>
      </c>
      <c r="K215" s="191"/>
      <c r="L215" s="196"/>
      <c r="M215" s="197"/>
      <c r="N215" s="198"/>
      <c r="O215" s="198"/>
      <c r="P215" s="199">
        <f>SUM(P216:P261)</f>
        <v>0</v>
      </c>
      <c r="Q215" s="198"/>
      <c r="R215" s="199">
        <f>SUM(R216:R261)</f>
        <v>0</v>
      </c>
      <c r="S215" s="198"/>
      <c r="T215" s="200">
        <f>SUM(T216:T261)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1" t="s">
        <v>80</v>
      </c>
      <c r="AT215" s="202" t="s">
        <v>71</v>
      </c>
      <c r="AU215" s="202" t="s">
        <v>80</v>
      </c>
      <c r="AY215" s="201" t="s">
        <v>188</v>
      </c>
      <c r="BK215" s="203">
        <f>SUM(BK216:BK261)</f>
        <v>0</v>
      </c>
    </row>
    <row r="216" s="2" customFormat="1" ht="16.5" customHeight="1">
      <c r="A216" s="40"/>
      <c r="B216" s="41"/>
      <c r="C216" s="257" t="s">
        <v>349</v>
      </c>
      <c r="D216" s="257" t="s">
        <v>300</v>
      </c>
      <c r="E216" s="258" t="s">
        <v>1582</v>
      </c>
      <c r="F216" s="259" t="s">
        <v>1583</v>
      </c>
      <c r="G216" s="260" t="s">
        <v>296</v>
      </c>
      <c r="H216" s="261">
        <v>1</v>
      </c>
      <c r="I216" s="262"/>
      <c r="J216" s="263">
        <f>ROUND(I216*H216,2)</f>
        <v>0</v>
      </c>
      <c r="K216" s="259" t="s">
        <v>19</v>
      </c>
      <c r="L216" s="264"/>
      <c r="M216" s="265" t="s">
        <v>19</v>
      </c>
      <c r="N216" s="266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250</v>
      </c>
      <c r="AT216" s="217" t="s">
        <v>300</v>
      </c>
      <c r="AU216" s="217" t="s">
        <v>82</v>
      </c>
      <c r="AY216" s="19" t="s">
        <v>188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196</v>
      </c>
      <c r="BM216" s="217" t="s">
        <v>2014</v>
      </c>
    </row>
    <row r="217" s="13" customFormat="1">
      <c r="A217" s="13"/>
      <c r="B217" s="224"/>
      <c r="C217" s="225"/>
      <c r="D217" s="226" t="s">
        <v>200</v>
      </c>
      <c r="E217" s="227" t="s">
        <v>19</v>
      </c>
      <c r="F217" s="228" t="s">
        <v>1461</v>
      </c>
      <c r="G217" s="225"/>
      <c r="H217" s="227" t="s">
        <v>19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200</v>
      </c>
      <c r="AU217" s="234" t="s">
        <v>82</v>
      </c>
      <c r="AV217" s="13" t="s">
        <v>80</v>
      </c>
      <c r="AW217" s="13" t="s">
        <v>33</v>
      </c>
      <c r="AX217" s="13" t="s">
        <v>72</v>
      </c>
      <c r="AY217" s="234" t="s">
        <v>188</v>
      </c>
    </row>
    <row r="218" s="14" customFormat="1">
      <c r="A218" s="14"/>
      <c r="B218" s="235"/>
      <c r="C218" s="236"/>
      <c r="D218" s="226" t="s">
        <v>200</v>
      </c>
      <c r="E218" s="237" t="s">
        <v>19</v>
      </c>
      <c r="F218" s="238" t="s">
        <v>80</v>
      </c>
      <c r="G218" s="236"/>
      <c r="H218" s="239">
        <v>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200</v>
      </c>
      <c r="AU218" s="245" t="s">
        <v>82</v>
      </c>
      <c r="AV218" s="14" t="s">
        <v>82</v>
      </c>
      <c r="AW218" s="14" t="s">
        <v>33</v>
      </c>
      <c r="AX218" s="14" t="s">
        <v>72</v>
      </c>
      <c r="AY218" s="245" t="s">
        <v>188</v>
      </c>
    </row>
    <row r="219" s="15" customFormat="1">
      <c r="A219" s="15"/>
      <c r="B219" s="246"/>
      <c r="C219" s="247"/>
      <c r="D219" s="226" t="s">
        <v>200</v>
      </c>
      <c r="E219" s="248" t="s">
        <v>19</v>
      </c>
      <c r="F219" s="249" t="s">
        <v>206</v>
      </c>
      <c r="G219" s="247"/>
      <c r="H219" s="250">
        <v>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200</v>
      </c>
      <c r="AU219" s="256" t="s">
        <v>82</v>
      </c>
      <c r="AV219" s="15" t="s">
        <v>196</v>
      </c>
      <c r="AW219" s="15" t="s">
        <v>33</v>
      </c>
      <c r="AX219" s="15" t="s">
        <v>80</v>
      </c>
      <c r="AY219" s="256" t="s">
        <v>188</v>
      </c>
    </row>
    <row r="220" s="2" customFormat="1" ht="24.15" customHeight="1">
      <c r="A220" s="40"/>
      <c r="B220" s="41"/>
      <c r="C220" s="206" t="s">
        <v>354</v>
      </c>
      <c r="D220" s="206" t="s">
        <v>191</v>
      </c>
      <c r="E220" s="207" t="s">
        <v>1585</v>
      </c>
      <c r="F220" s="208" t="s">
        <v>1586</v>
      </c>
      <c r="G220" s="209" t="s">
        <v>357</v>
      </c>
      <c r="H220" s="210">
        <v>9</v>
      </c>
      <c r="I220" s="211"/>
      <c r="J220" s="212">
        <f>ROUND(I220*H220,2)</f>
        <v>0</v>
      </c>
      <c r="K220" s="208" t="s">
        <v>195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196</v>
      </c>
      <c r="AT220" s="217" t="s">
        <v>191</v>
      </c>
      <c r="AU220" s="217" t="s">
        <v>82</v>
      </c>
      <c r="AY220" s="19" t="s">
        <v>188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196</v>
      </c>
      <c r="BM220" s="217" t="s">
        <v>2015</v>
      </c>
    </row>
    <row r="221" s="2" customFormat="1">
      <c r="A221" s="40"/>
      <c r="B221" s="41"/>
      <c r="C221" s="42"/>
      <c r="D221" s="219" t="s">
        <v>198</v>
      </c>
      <c r="E221" s="42"/>
      <c r="F221" s="220" t="s">
        <v>1588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198</v>
      </c>
      <c r="AU221" s="19" t="s">
        <v>82</v>
      </c>
    </row>
    <row r="222" s="13" customFormat="1">
      <c r="A222" s="13"/>
      <c r="B222" s="224"/>
      <c r="C222" s="225"/>
      <c r="D222" s="226" t="s">
        <v>200</v>
      </c>
      <c r="E222" s="227" t="s">
        <v>19</v>
      </c>
      <c r="F222" s="228" t="s">
        <v>1461</v>
      </c>
      <c r="G222" s="225"/>
      <c r="H222" s="227" t="s">
        <v>19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200</v>
      </c>
      <c r="AU222" s="234" t="s">
        <v>82</v>
      </c>
      <c r="AV222" s="13" t="s">
        <v>80</v>
      </c>
      <c r="AW222" s="13" t="s">
        <v>33</v>
      </c>
      <c r="AX222" s="13" t="s">
        <v>72</v>
      </c>
      <c r="AY222" s="234" t="s">
        <v>188</v>
      </c>
    </row>
    <row r="223" s="14" customFormat="1">
      <c r="A223" s="14"/>
      <c r="B223" s="235"/>
      <c r="C223" s="236"/>
      <c r="D223" s="226" t="s">
        <v>200</v>
      </c>
      <c r="E223" s="237" t="s">
        <v>19</v>
      </c>
      <c r="F223" s="238" t="s">
        <v>229</v>
      </c>
      <c r="G223" s="236"/>
      <c r="H223" s="239">
        <v>9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200</v>
      </c>
      <c r="AU223" s="245" t="s">
        <v>82</v>
      </c>
      <c r="AV223" s="14" t="s">
        <v>82</v>
      </c>
      <c r="AW223" s="14" t="s">
        <v>33</v>
      </c>
      <c r="AX223" s="14" t="s">
        <v>72</v>
      </c>
      <c r="AY223" s="245" t="s">
        <v>188</v>
      </c>
    </row>
    <row r="224" s="15" customFormat="1">
      <c r="A224" s="15"/>
      <c r="B224" s="246"/>
      <c r="C224" s="247"/>
      <c r="D224" s="226" t="s">
        <v>200</v>
      </c>
      <c r="E224" s="248" t="s">
        <v>19</v>
      </c>
      <c r="F224" s="249" t="s">
        <v>206</v>
      </c>
      <c r="G224" s="247"/>
      <c r="H224" s="250">
        <v>9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200</v>
      </c>
      <c r="AU224" s="256" t="s">
        <v>82</v>
      </c>
      <c r="AV224" s="15" t="s">
        <v>196</v>
      </c>
      <c r="AW224" s="15" t="s">
        <v>33</v>
      </c>
      <c r="AX224" s="15" t="s">
        <v>80</v>
      </c>
      <c r="AY224" s="256" t="s">
        <v>188</v>
      </c>
    </row>
    <row r="225" s="2" customFormat="1" ht="21.75" customHeight="1">
      <c r="A225" s="40"/>
      <c r="B225" s="41"/>
      <c r="C225" s="257" t="s">
        <v>361</v>
      </c>
      <c r="D225" s="257" t="s">
        <v>300</v>
      </c>
      <c r="E225" s="258" t="s">
        <v>1593</v>
      </c>
      <c r="F225" s="259" t="s">
        <v>1594</v>
      </c>
      <c r="G225" s="260" t="s">
        <v>357</v>
      </c>
      <c r="H225" s="261">
        <v>9</v>
      </c>
      <c r="I225" s="262"/>
      <c r="J225" s="263">
        <f>ROUND(I225*H225,2)</f>
        <v>0</v>
      </c>
      <c r="K225" s="259" t="s">
        <v>19</v>
      </c>
      <c r="L225" s="264"/>
      <c r="M225" s="265" t="s">
        <v>19</v>
      </c>
      <c r="N225" s="266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250</v>
      </c>
      <c r="AT225" s="217" t="s">
        <v>300</v>
      </c>
      <c r="AU225" s="217" t="s">
        <v>82</v>
      </c>
      <c r="AY225" s="19" t="s">
        <v>188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196</v>
      </c>
      <c r="BM225" s="217" t="s">
        <v>2016</v>
      </c>
    </row>
    <row r="226" s="2" customFormat="1">
      <c r="A226" s="40"/>
      <c r="B226" s="41"/>
      <c r="C226" s="42"/>
      <c r="D226" s="226" t="s">
        <v>571</v>
      </c>
      <c r="E226" s="42"/>
      <c r="F226" s="273" t="s">
        <v>1469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571</v>
      </c>
      <c r="AU226" s="19" t="s">
        <v>82</v>
      </c>
    </row>
    <row r="227" s="13" customFormat="1">
      <c r="A227" s="13"/>
      <c r="B227" s="224"/>
      <c r="C227" s="225"/>
      <c r="D227" s="226" t="s">
        <v>200</v>
      </c>
      <c r="E227" s="227" t="s">
        <v>19</v>
      </c>
      <c r="F227" s="228" t="s">
        <v>1461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200</v>
      </c>
      <c r="AU227" s="234" t="s">
        <v>82</v>
      </c>
      <c r="AV227" s="13" t="s">
        <v>80</v>
      </c>
      <c r="AW227" s="13" t="s">
        <v>33</v>
      </c>
      <c r="AX227" s="13" t="s">
        <v>72</v>
      </c>
      <c r="AY227" s="234" t="s">
        <v>188</v>
      </c>
    </row>
    <row r="228" s="14" customFormat="1">
      <c r="A228" s="14"/>
      <c r="B228" s="235"/>
      <c r="C228" s="236"/>
      <c r="D228" s="226" t="s">
        <v>200</v>
      </c>
      <c r="E228" s="237" t="s">
        <v>19</v>
      </c>
      <c r="F228" s="238" t="s">
        <v>229</v>
      </c>
      <c r="G228" s="236"/>
      <c r="H228" s="239">
        <v>9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200</v>
      </c>
      <c r="AU228" s="245" t="s">
        <v>82</v>
      </c>
      <c r="AV228" s="14" t="s">
        <v>82</v>
      </c>
      <c r="AW228" s="14" t="s">
        <v>33</v>
      </c>
      <c r="AX228" s="14" t="s">
        <v>72</v>
      </c>
      <c r="AY228" s="245" t="s">
        <v>188</v>
      </c>
    </row>
    <row r="229" s="15" customFormat="1">
      <c r="A229" s="15"/>
      <c r="B229" s="246"/>
      <c r="C229" s="247"/>
      <c r="D229" s="226" t="s">
        <v>200</v>
      </c>
      <c r="E229" s="248" t="s">
        <v>19</v>
      </c>
      <c r="F229" s="249" t="s">
        <v>206</v>
      </c>
      <c r="G229" s="247"/>
      <c r="H229" s="250">
        <v>9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200</v>
      </c>
      <c r="AU229" s="256" t="s">
        <v>82</v>
      </c>
      <c r="AV229" s="15" t="s">
        <v>196</v>
      </c>
      <c r="AW229" s="15" t="s">
        <v>33</v>
      </c>
      <c r="AX229" s="15" t="s">
        <v>80</v>
      </c>
      <c r="AY229" s="256" t="s">
        <v>188</v>
      </c>
    </row>
    <row r="230" s="2" customFormat="1" ht="16.5" customHeight="1">
      <c r="A230" s="40"/>
      <c r="B230" s="41"/>
      <c r="C230" s="206" t="s">
        <v>367</v>
      </c>
      <c r="D230" s="206" t="s">
        <v>191</v>
      </c>
      <c r="E230" s="207" t="s">
        <v>1596</v>
      </c>
      <c r="F230" s="208" t="s">
        <v>1597</v>
      </c>
      <c r="G230" s="209" t="s">
        <v>357</v>
      </c>
      <c r="H230" s="210">
        <v>25</v>
      </c>
      <c r="I230" s="211"/>
      <c r="J230" s="212">
        <f>ROUND(I230*H230,2)</f>
        <v>0</v>
      </c>
      <c r="K230" s="208" t="s">
        <v>195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196</v>
      </c>
      <c r="AT230" s="217" t="s">
        <v>191</v>
      </c>
      <c r="AU230" s="217" t="s">
        <v>82</v>
      </c>
      <c r="AY230" s="19" t="s">
        <v>188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196</v>
      </c>
      <c r="BM230" s="217" t="s">
        <v>2017</v>
      </c>
    </row>
    <row r="231" s="2" customFormat="1">
      <c r="A231" s="40"/>
      <c r="B231" s="41"/>
      <c r="C231" s="42"/>
      <c r="D231" s="219" t="s">
        <v>198</v>
      </c>
      <c r="E231" s="42"/>
      <c r="F231" s="220" t="s">
        <v>1599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198</v>
      </c>
      <c r="AU231" s="19" t="s">
        <v>82</v>
      </c>
    </row>
    <row r="232" s="2" customFormat="1">
      <c r="A232" s="40"/>
      <c r="B232" s="41"/>
      <c r="C232" s="42"/>
      <c r="D232" s="226" t="s">
        <v>1600</v>
      </c>
      <c r="E232" s="42"/>
      <c r="F232" s="273" t="s">
        <v>1601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1600</v>
      </c>
      <c r="AU232" s="19" t="s">
        <v>82</v>
      </c>
    </row>
    <row r="233" s="13" customFormat="1">
      <c r="A233" s="13"/>
      <c r="B233" s="224"/>
      <c r="C233" s="225"/>
      <c r="D233" s="226" t="s">
        <v>200</v>
      </c>
      <c r="E233" s="227" t="s">
        <v>19</v>
      </c>
      <c r="F233" s="228" t="s">
        <v>1461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200</v>
      </c>
      <c r="AU233" s="234" t="s">
        <v>82</v>
      </c>
      <c r="AV233" s="13" t="s">
        <v>80</v>
      </c>
      <c r="AW233" s="13" t="s">
        <v>33</v>
      </c>
      <c r="AX233" s="13" t="s">
        <v>72</v>
      </c>
      <c r="AY233" s="234" t="s">
        <v>188</v>
      </c>
    </row>
    <row r="234" s="14" customFormat="1">
      <c r="A234" s="14"/>
      <c r="B234" s="235"/>
      <c r="C234" s="236"/>
      <c r="D234" s="226" t="s">
        <v>200</v>
      </c>
      <c r="E234" s="237" t="s">
        <v>19</v>
      </c>
      <c r="F234" s="238" t="s">
        <v>150</v>
      </c>
      <c r="G234" s="236"/>
      <c r="H234" s="239">
        <v>25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200</v>
      </c>
      <c r="AU234" s="245" t="s">
        <v>82</v>
      </c>
      <c r="AV234" s="14" t="s">
        <v>82</v>
      </c>
      <c r="AW234" s="14" t="s">
        <v>33</v>
      </c>
      <c r="AX234" s="14" t="s">
        <v>72</v>
      </c>
      <c r="AY234" s="245" t="s">
        <v>188</v>
      </c>
    </row>
    <row r="235" s="15" customFormat="1">
      <c r="A235" s="15"/>
      <c r="B235" s="246"/>
      <c r="C235" s="247"/>
      <c r="D235" s="226" t="s">
        <v>200</v>
      </c>
      <c r="E235" s="248" t="s">
        <v>19</v>
      </c>
      <c r="F235" s="249" t="s">
        <v>206</v>
      </c>
      <c r="G235" s="247"/>
      <c r="H235" s="250">
        <v>25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200</v>
      </c>
      <c r="AU235" s="256" t="s">
        <v>82</v>
      </c>
      <c r="AV235" s="15" t="s">
        <v>196</v>
      </c>
      <c r="AW235" s="15" t="s">
        <v>33</v>
      </c>
      <c r="AX235" s="15" t="s">
        <v>80</v>
      </c>
      <c r="AY235" s="256" t="s">
        <v>188</v>
      </c>
    </row>
    <row r="236" s="2" customFormat="1" ht="16.5" customHeight="1">
      <c r="A236" s="40"/>
      <c r="B236" s="41"/>
      <c r="C236" s="257" t="s">
        <v>303</v>
      </c>
      <c r="D236" s="257" t="s">
        <v>300</v>
      </c>
      <c r="E236" s="258" t="s">
        <v>1602</v>
      </c>
      <c r="F236" s="259" t="s">
        <v>1603</v>
      </c>
      <c r="G236" s="260" t="s">
        <v>357</v>
      </c>
      <c r="H236" s="261">
        <v>25</v>
      </c>
      <c r="I236" s="262"/>
      <c r="J236" s="263">
        <f>ROUND(I236*H236,2)</f>
        <v>0</v>
      </c>
      <c r="K236" s="259" t="s">
        <v>19</v>
      </c>
      <c r="L236" s="264"/>
      <c r="M236" s="265" t="s">
        <v>19</v>
      </c>
      <c r="N236" s="266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250</v>
      </c>
      <c r="AT236" s="217" t="s">
        <v>300</v>
      </c>
      <c r="AU236" s="217" t="s">
        <v>82</v>
      </c>
      <c r="AY236" s="19" t="s">
        <v>188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196</v>
      </c>
      <c r="BM236" s="217" t="s">
        <v>2018</v>
      </c>
    </row>
    <row r="237" s="2" customFormat="1">
      <c r="A237" s="40"/>
      <c r="B237" s="41"/>
      <c r="C237" s="42"/>
      <c r="D237" s="226" t="s">
        <v>571</v>
      </c>
      <c r="E237" s="42"/>
      <c r="F237" s="273" t="s">
        <v>1469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571</v>
      </c>
      <c r="AU237" s="19" t="s">
        <v>82</v>
      </c>
    </row>
    <row r="238" s="13" customFormat="1">
      <c r="A238" s="13"/>
      <c r="B238" s="224"/>
      <c r="C238" s="225"/>
      <c r="D238" s="226" t="s">
        <v>200</v>
      </c>
      <c r="E238" s="227" t="s">
        <v>19</v>
      </c>
      <c r="F238" s="228" t="s">
        <v>1461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200</v>
      </c>
      <c r="AU238" s="234" t="s">
        <v>82</v>
      </c>
      <c r="AV238" s="13" t="s">
        <v>80</v>
      </c>
      <c r="AW238" s="13" t="s">
        <v>33</v>
      </c>
      <c r="AX238" s="13" t="s">
        <v>72</v>
      </c>
      <c r="AY238" s="234" t="s">
        <v>188</v>
      </c>
    </row>
    <row r="239" s="14" customFormat="1">
      <c r="A239" s="14"/>
      <c r="B239" s="235"/>
      <c r="C239" s="236"/>
      <c r="D239" s="226" t="s">
        <v>200</v>
      </c>
      <c r="E239" s="237" t="s">
        <v>19</v>
      </c>
      <c r="F239" s="238" t="s">
        <v>150</v>
      </c>
      <c r="G239" s="236"/>
      <c r="H239" s="239">
        <v>25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200</v>
      </c>
      <c r="AU239" s="245" t="s">
        <v>82</v>
      </c>
      <c r="AV239" s="14" t="s">
        <v>82</v>
      </c>
      <c r="AW239" s="14" t="s">
        <v>33</v>
      </c>
      <c r="AX239" s="14" t="s">
        <v>72</v>
      </c>
      <c r="AY239" s="245" t="s">
        <v>188</v>
      </c>
    </row>
    <row r="240" s="15" customFormat="1">
      <c r="A240" s="15"/>
      <c r="B240" s="246"/>
      <c r="C240" s="247"/>
      <c r="D240" s="226" t="s">
        <v>200</v>
      </c>
      <c r="E240" s="248" t="s">
        <v>19</v>
      </c>
      <c r="F240" s="249" t="s">
        <v>206</v>
      </c>
      <c r="G240" s="247"/>
      <c r="H240" s="250">
        <v>25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200</v>
      </c>
      <c r="AU240" s="256" t="s">
        <v>82</v>
      </c>
      <c r="AV240" s="15" t="s">
        <v>196</v>
      </c>
      <c r="AW240" s="15" t="s">
        <v>33</v>
      </c>
      <c r="AX240" s="15" t="s">
        <v>80</v>
      </c>
      <c r="AY240" s="256" t="s">
        <v>188</v>
      </c>
    </row>
    <row r="241" s="2" customFormat="1" ht="24.15" customHeight="1">
      <c r="A241" s="40"/>
      <c r="B241" s="41"/>
      <c r="C241" s="206" t="s">
        <v>376</v>
      </c>
      <c r="D241" s="206" t="s">
        <v>191</v>
      </c>
      <c r="E241" s="207" t="s">
        <v>1605</v>
      </c>
      <c r="F241" s="208" t="s">
        <v>1606</v>
      </c>
      <c r="G241" s="209" t="s">
        <v>296</v>
      </c>
      <c r="H241" s="210">
        <v>2</v>
      </c>
      <c r="I241" s="211"/>
      <c r="J241" s="212">
        <f>ROUND(I241*H241,2)</f>
        <v>0</v>
      </c>
      <c r="K241" s="208" t="s">
        <v>195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196</v>
      </c>
      <c r="AT241" s="217" t="s">
        <v>191</v>
      </c>
      <c r="AU241" s="217" t="s">
        <v>82</v>
      </c>
      <c r="AY241" s="19" t="s">
        <v>188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196</v>
      </c>
      <c r="BM241" s="217" t="s">
        <v>2019</v>
      </c>
    </row>
    <row r="242" s="2" customFormat="1">
      <c r="A242" s="40"/>
      <c r="B242" s="41"/>
      <c r="C242" s="42"/>
      <c r="D242" s="219" t="s">
        <v>198</v>
      </c>
      <c r="E242" s="42"/>
      <c r="F242" s="220" t="s">
        <v>1608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198</v>
      </c>
      <c r="AU242" s="19" t="s">
        <v>82</v>
      </c>
    </row>
    <row r="243" s="13" customFormat="1">
      <c r="A243" s="13"/>
      <c r="B243" s="224"/>
      <c r="C243" s="225"/>
      <c r="D243" s="226" t="s">
        <v>200</v>
      </c>
      <c r="E243" s="227" t="s">
        <v>19</v>
      </c>
      <c r="F243" s="228" t="s">
        <v>1461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200</v>
      </c>
      <c r="AU243" s="234" t="s">
        <v>82</v>
      </c>
      <c r="AV243" s="13" t="s">
        <v>80</v>
      </c>
      <c r="AW243" s="13" t="s">
        <v>33</v>
      </c>
      <c r="AX243" s="13" t="s">
        <v>72</v>
      </c>
      <c r="AY243" s="234" t="s">
        <v>188</v>
      </c>
    </row>
    <row r="244" s="14" customFormat="1">
      <c r="A244" s="14"/>
      <c r="B244" s="235"/>
      <c r="C244" s="236"/>
      <c r="D244" s="226" t="s">
        <v>200</v>
      </c>
      <c r="E244" s="237" t="s">
        <v>19</v>
      </c>
      <c r="F244" s="238" t="s">
        <v>82</v>
      </c>
      <c r="G244" s="236"/>
      <c r="H244" s="239">
        <v>2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200</v>
      </c>
      <c r="AU244" s="245" t="s">
        <v>82</v>
      </c>
      <c r="AV244" s="14" t="s">
        <v>82</v>
      </c>
      <c r="AW244" s="14" t="s">
        <v>33</v>
      </c>
      <c r="AX244" s="14" t="s">
        <v>72</v>
      </c>
      <c r="AY244" s="245" t="s">
        <v>188</v>
      </c>
    </row>
    <row r="245" s="15" customFormat="1">
      <c r="A245" s="15"/>
      <c r="B245" s="246"/>
      <c r="C245" s="247"/>
      <c r="D245" s="226" t="s">
        <v>200</v>
      </c>
      <c r="E245" s="248" t="s">
        <v>19</v>
      </c>
      <c r="F245" s="249" t="s">
        <v>206</v>
      </c>
      <c r="G245" s="247"/>
      <c r="H245" s="250">
        <v>2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200</v>
      </c>
      <c r="AU245" s="256" t="s">
        <v>82</v>
      </c>
      <c r="AV245" s="15" t="s">
        <v>196</v>
      </c>
      <c r="AW245" s="15" t="s">
        <v>33</v>
      </c>
      <c r="AX245" s="15" t="s">
        <v>80</v>
      </c>
      <c r="AY245" s="256" t="s">
        <v>188</v>
      </c>
    </row>
    <row r="246" s="2" customFormat="1" ht="16.5" customHeight="1">
      <c r="A246" s="40"/>
      <c r="B246" s="41"/>
      <c r="C246" s="257" t="s">
        <v>383</v>
      </c>
      <c r="D246" s="257" t="s">
        <v>300</v>
      </c>
      <c r="E246" s="258" t="s">
        <v>1609</v>
      </c>
      <c r="F246" s="259" t="s">
        <v>1610</v>
      </c>
      <c r="G246" s="260" t="s">
        <v>296</v>
      </c>
      <c r="H246" s="261">
        <v>2</v>
      </c>
      <c r="I246" s="262"/>
      <c r="J246" s="263">
        <f>ROUND(I246*H246,2)</f>
        <v>0</v>
      </c>
      <c r="K246" s="259" t="s">
        <v>19</v>
      </c>
      <c r="L246" s="264"/>
      <c r="M246" s="265" t="s">
        <v>19</v>
      </c>
      <c r="N246" s="266" t="s">
        <v>43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250</v>
      </c>
      <c r="AT246" s="217" t="s">
        <v>300</v>
      </c>
      <c r="AU246" s="217" t="s">
        <v>82</v>
      </c>
      <c r="AY246" s="19" t="s">
        <v>188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196</v>
      </c>
      <c r="BM246" s="217" t="s">
        <v>2020</v>
      </c>
    </row>
    <row r="247" s="2" customFormat="1">
      <c r="A247" s="40"/>
      <c r="B247" s="41"/>
      <c r="C247" s="42"/>
      <c r="D247" s="226" t="s">
        <v>571</v>
      </c>
      <c r="E247" s="42"/>
      <c r="F247" s="273" t="s">
        <v>1498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571</v>
      </c>
      <c r="AU247" s="19" t="s">
        <v>82</v>
      </c>
    </row>
    <row r="248" s="13" customFormat="1">
      <c r="A248" s="13"/>
      <c r="B248" s="224"/>
      <c r="C248" s="225"/>
      <c r="D248" s="226" t="s">
        <v>200</v>
      </c>
      <c r="E248" s="227" t="s">
        <v>19</v>
      </c>
      <c r="F248" s="228" t="s">
        <v>1461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200</v>
      </c>
      <c r="AU248" s="234" t="s">
        <v>82</v>
      </c>
      <c r="AV248" s="13" t="s">
        <v>80</v>
      </c>
      <c r="AW248" s="13" t="s">
        <v>33</v>
      </c>
      <c r="AX248" s="13" t="s">
        <v>72</v>
      </c>
      <c r="AY248" s="234" t="s">
        <v>188</v>
      </c>
    </row>
    <row r="249" s="14" customFormat="1">
      <c r="A249" s="14"/>
      <c r="B249" s="235"/>
      <c r="C249" s="236"/>
      <c r="D249" s="226" t="s">
        <v>200</v>
      </c>
      <c r="E249" s="237" t="s">
        <v>19</v>
      </c>
      <c r="F249" s="238" t="s">
        <v>82</v>
      </c>
      <c r="G249" s="236"/>
      <c r="H249" s="239">
        <v>2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200</v>
      </c>
      <c r="AU249" s="245" t="s">
        <v>82</v>
      </c>
      <c r="AV249" s="14" t="s">
        <v>82</v>
      </c>
      <c r="AW249" s="14" t="s">
        <v>33</v>
      </c>
      <c r="AX249" s="14" t="s">
        <v>72</v>
      </c>
      <c r="AY249" s="245" t="s">
        <v>188</v>
      </c>
    </row>
    <row r="250" s="15" customFormat="1">
      <c r="A250" s="15"/>
      <c r="B250" s="246"/>
      <c r="C250" s="247"/>
      <c r="D250" s="226" t="s">
        <v>200</v>
      </c>
      <c r="E250" s="248" t="s">
        <v>19</v>
      </c>
      <c r="F250" s="249" t="s">
        <v>206</v>
      </c>
      <c r="G250" s="247"/>
      <c r="H250" s="250">
        <v>2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200</v>
      </c>
      <c r="AU250" s="256" t="s">
        <v>82</v>
      </c>
      <c r="AV250" s="15" t="s">
        <v>196</v>
      </c>
      <c r="AW250" s="15" t="s">
        <v>33</v>
      </c>
      <c r="AX250" s="15" t="s">
        <v>80</v>
      </c>
      <c r="AY250" s="256" t="s">
        <v>188</v>
      </c>
    </row>
    <row r="251" s="2" customFormat="1" ht="16.5" customHeight="1">
      <c r="A251" s="40"/>
      <c r="B251" s="41"/>
      <c r="C251" s="257" t="s">
        <v>388</v>
      </c>
      <c r="D251" s="257" t="s">
        <v>300</v>
      </c>
      <c r="E251" s="258" t="s">
        <v>1612</v>
      </c>
      <c r="F251" s="259" t="s">
        <v>1613</v>
      </c>
      <c r="G251" s="260" t="s">
        <v>296</v>
      </c>
      <c r="H251" s="261">
        <v>2</v>
      </c>
      <c r="I251" s="262"/>
      <c r="J251" s="263">
        <f>ROUND(I251*H251,2)</f>
        <v>0</v>
      </c>
      <c r="K251" s="259" t="s">
        <v>19</v>
      </c>
      <c r="L251" s="264"/>
      <c r="M251" s="265" t="s">
        <v>19</v>
      </c>
      <c r="N251" s="266" t="s">
        <v>43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250</v>
      </c>
      <c r="AT251" s="217" t="s">
        <v>300</v>
      </c>
      <c r="AU251" s="217" t="s">
        <v>82</v>
      </c>
      <c r="AY251" s="19" t="s">
        <v>188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196</v>
      </c>
      <c r="BM251" s="217" t="s">
        <v>2021</v>
      </c>
    </row>
    <row r="252" s="2" customFormat="1">
      <c r="A252" s="40"/>
      <c r="B252" s="41"/>
      <c r="C252" s="42"/>
      <c r="D252" s="226" t="s">
        <v>571</v>
      </c>
      <c r="E252" s="42"/>
      <c r="F252" s="273" t="s">
        <v>1498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571</v>
      </c>
      <c r="AU252" s="19" t="s">
        <v>82</v>
      </c>
    </row>
    <row r="253" s="13" customFormat="1">
      <c r="A253" s="13"/>
      <c r="B253" s="224"/>
      <c r="C253" s="225"/>
      <c r="D253" s="226" t="s">
        <v>200</v>
      </c>
      <c r="E253" s="227" t="s">
        <v>19</v>
      </c>
      <c r="F253" s="228" t="s">
        <v>1461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200</v>
      </c>
      <c r="AU253" s="234" t="s">
        <v>82</v>
      </c>
      <c r="AV253" s="13" t="s">
        <v>80</v>
      </c>
      <c r="AW253" s="13" t="s">
        <v>33</v>
      </c>
      <c r="AX253" s="13" t="s">
        <v>72</v>
      </c>
      <c r="AY253" s="234" t="s">
        <v>188</v>
      </c>
    </row>
    <row r="254" s="14" customFormat="1">
      <c r="A254" s="14"/>
      <c r="B254" s="235"/>
      <c r="C254" s="236"/>
      <c r="D254" s="226" t="s">
        <v>200</v>
      </c>
      <c r="E254" s="237" t="s">
        <v>19</v>
      </c>
      <c r="F254" s="238" t="s">
        <v>82</v>
      </c>
      <c r="G254" s="236"/>
      <c r="H254" s="239">
        <v>2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200</v>
      </c>
      <c r="AU254" s="245" t="s">
        <v>82</v>
      </c>
      <c r="AV254" s="14" t="s">
        <v>82</v>
      </c>
      <c r="AW254" s="14" t="s">
        <v>33</v>
      </c>
      <c r="AX254" s="14" t="s">
        <v>72</v>
      </c>
      <c r="AY254" s="245" t="s">
        <v>188</v>
      </c>
    </row>
    <row r="255" s="15" customFormat="1">
      <c r="A255" s="15"/>
      <c r="B255" s="246"/>
      <c r="C255" s="247"/>
      <c r="D255" s="226" t="s">
        <v>200</v>
      </c>
      <c r="E255" s="248" t="s">
        <v>19</v>
      </c>
      <c r="F255" s="249" t="s">
        <v>206</v>
      </c>
      <c r="G255" s="247"/>
      <c r="H255" s="250">
        <v>2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6" t="s">
        <v>200</v>
      </c>
      <c r="AU255" s="256" t="s">
        <v>82</v>
      </c>
      <c r="AV255" s="15" t="s">
        <v>196</v>
      </c>
      <c r="AW255" s="15" t="s">
        <v>33</v>
      </c>
      <c r="AX255" s="15" t="s">
        <v>80</v>
      </c>
      <c r="AY255" s="256" t="s">
        <v>188</v>
      </c>
    </row>
    <row r="256" s="2" customFormat="1" ht="16.5" customHeight="1">
      <c r="A256" s="40"/>
      <c r="B256" s="41"/>
      <c r="C256" s="257" t="s">
        <v>393</v>
      </c>
      <c r="D256" s="257" t="s">
        <v>300</v>
      </c>
      <c r="E256" s="258" t="s">
        <v>1615</v>
      </c>
      <c r="F256" s="259" t="s">
        <v>1616</v>
      </c>
      <c r="G256" s="260" t="s">
        <v>296</v>
      </c>
      <c r="H256" s="261">
        <v>2</v>
      </c>
      <c r="I256" s="262"/>
      <c r="J256" s="263">
        <f>ROUND(I256*H256,2)</f>
        <v>0</v>
      </c>
      <c r="K256" s="259" t="s">
        <v>19</v>
      </c>
      <c r="L256" s="264"/>
      <c r="M256" s="265" t="s">
        <v>19</v>
      </c>
      <c r="N256" s="266" t="s">
        <v>43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250</v>
      </c>
      <c r="AT256" s="217" t="s">
        <v>300</v>
      </c>
      <c r="AU256" s="217" t="s">
        <v>82</v>
      </c>
      <c r="AY256" s="19" t="s">
        <v>188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196</v>
      </c>
      <c r="BM256" s="217" t="s">
        <v>2022</v>
      </c>
    </row>
    <row r="257" s="2" customFormat="1">
      <c r="A257" s="40"/>
      <c r="B257" s="41"/>
      <c r="C257" s="42"/>
      <c r="D257" s="226" t="s">
        <v>571</v>
      </c>
      <c r="E257" s="42"/>
      <c r="F257" s="273" t="s">
        <v>1498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571</v>
      </c>
      <c r="AU257" s="19" t="s">
        <v>82</v>
      </c>
    </row>
    <row r="258" s="13" customFormat="1">
      <c r="A258" s="13"/>
      <c r="B258" s="224"/>
      <c r="C258" s="225"/>
      <c r="D258" s="226" t="s">
        <v>200</v>
      </c>
      <c r="E258" s="227" t="s">
        <v>19</v>
      </c>
      <c r="F258" s="228" t="s">
        <v>1461</v>
      </c>
      <c r="G258" s="225"/>
      <c r="H258" s="227" t="s">
        <v>19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200</v>
      </c>
      <c r="AU258" s="234" t="s">
        <v>82</v>
      </c>
      <c r="AV258" s="13" t="s">
        <v>80</v>
      </c>
      <c r="AW258" s="13" t="s">
        <v>33</v>
      </c>
      <c r="AX258" s="13" t="s">
        <v>72</v>
      </c>
      <c r="AY258" s="234" t="s">
        <v>188</v>
      </c>
    </row>
    <row r="259" s="14" customFormat="1">
      <c r="A259" s="14"/>
      <c r="B259" s="235"/>
      <c r="C259" s="236"/>
      <c r="D259" s="226" t="s">
        <v>200</v>
      </c>
      <c r="E259" s="237" t="s">
        <v>19</v>
      </c>
      <c r="F259" s="238" t="s">
        <v>82</v>
      </c>
      <c r="G259" s="236"/>
      <c r="H259" s="239">
        <v>2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200</v>
      </c>
      <c r="AU259" s="245" t="s">
        <v>82</v>
      </c>
      <c r="AV259" s="14" t="s">
        <v>82</v>
      </c>
      <c r="AW259" s="14" t="s">
        <v>33</v>
      </c>
      <c r="AX259" s="14" t="s">
        <v>72</v>
      </c>
      <c r="AY259" s="245" t="s">
        <v>188</v>
      </c>
    </row>
    <row r="260" s="15" customFormat="1">
      <c r="A260" s="15"/>
      <c r="B260" s="246"/>
      <c r="C260" s="247"/>
      <c r="D260" s="226" t="s">
        <v>200</v>
      </c>
      <c r="E260" s="248" t="s">
        <v>19</v>
      </c>
      <c r="F260" s="249" t="s">
        <v>206</v>
      </c>
      <c r="G260" s="247"/>
      <c r="H260" s="250">
        <v>2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200</v>
      </c>
      <c r="AU260" s="256" t="s">
        <v>82</v>
      </c>
      <c r="AV260" s="15" t="s">
        <v>196</v>
      </c>
      <c r="AW260" s="15" t="s">
        <v>33</v>
      </c>
      <c r="AX260" s="15" t="s">
        <v>80</v>
      </c>
      <c r="AY260" s="256" t="s">
        <v>188</v>
      </c>
    </row>
    <row r="261" s="2" customFormat="1" ht="16.5" customHeight="1">
      <c r="A261" s="40"/>
      <c r="B261" s="41"/>
      <c r="C261" s="206" t="s">
        <v>398</v>
      </c>
      <c r="D261" s="206" t="s">
        <v>191</v>
      </c>
      <c r="E261" s="207" t="s">
        <v>2023</v>
      </c>
      <c r="F261" s="208" t="s">
        <v>2024</v>
      </c>
      <c r="G261" s="209" t="s">
        <v>478</v>
      </c>
      <c r="H261" s="210">
        <v>1</v>
      </c>
      <c r="I261" s="211"/>
      <c r="J261" s="212">
        <f>ROUND(I261*H261,2)</f>
        <v>0</v>
      </c>
      <c r="K261" s="208" t="s">
        <v>19</v>
      </c>
      <c r="L261" s="46"/>
      <c r="M261" s="213" t="s">
        <v>19</v>
      </c>
      <c r="N261" s="214" t="s">
        <v>43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196</v>
      </c>
      <c r="AT261" s="217" t="s">
        <v>191</v>
      </c>
      <c r="AU261" s="217" t="s">
        <v>82</v>
      </c>
      <c r="AY261" s="19" t="s">
        <v>188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196</v>
      </c>
      <c r="BM261" s="217" t="s">
        <v>2025</v>
      </c>
    </row>
    <row r="262" s="12" customFormat="1" ht="22.8" customHeight="1">
      <c r="A262" s="12"/>
      <c r="B262" s="190"/>
      <c r="C262" s="191"/>
      <c r="D262" s="192" t="s">
        <v>71</v>
      </c>
      <c r="E262" s="204" t="s">
        <v>1629</v>
      </c>
      <c r="F262" s="204" t="s">
        <v>1630</v>
      </c>
      <c r="G262" s="191"/>
      <c r="H262" s="191"/>
      <c r="I262" s="194"/>
      <c r="J262" s="205">
        <f>BK262</f>
        <v>0</v>
      </c>
      <c r="K262" s="191"/>
      <c r="L262" s="196"/>
      <c r="M262" s="197"/>
      <c r="N262" s="198"/>
      <c r="O262" s="198"/>
      <c r="P262" s="199">
        <f>P263</f>
        <v>0</v>
      </c>
      <c r="Q262" s="198"/>
      <c r="R262" s="199">
        <f>R263</f>
        <v>0</v>
      </c>
      <c r="S262" s="198"/>
      <c r="T262" s="200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1" t="s">
        <v>231</v>
      </c>
      <c r="AT262" s="202" t="s">
        <v>71</v>
      </c>
      <c r="AU262" s="202" t="s">
        <v>80</v>
      </c>
      <c r="AY262" s="201" t="s">
        <v>188</v>
      </c>
      <c r="BK262" s="203">
        <f>BK263</f>
        <v>0</v>
      </c>
    </row>
    <row r="263" s="12" customFormat="1" ht="20.88" customHeight="1">
      <c r="A263" s="12"/>
      <c r="B263" s="190"/>
      <c r="C263" s="191"/>
      <c r="D263" s="192" t="s">
        <v>71</v>
      </c>
      <c r="E263" s="204" t="s">
        <v>542</v>
      </c>
      <c r="F263" s="204" t="s">
        <v>543</v>
      </c>
      <c r="G263" s="191"/>
      <c r="H263" s="191"/>
      <c r="I263" s="194"/>
      <c r="J263" s="205">
        <f>BK263</f>
        <v>0</v>
      </c>
      <c r="K263" s="191"/>
      <c r="L263" s="196"/>
      <c r="M263" s="197"/>
      <c r="N263" s="198"/>
      <c r="O263" s="198"/>
      <c r="P263" s="199">
        <f>SUM(P264:P267)</f>
        <v>0</v>
      </c>
      <c r="Q263" s="198"/>
      <c r="R263" s="199">
        <f>SUM(R264:R267)</f>
        <v>0</v>
      </c>
      <c r="S263" s="198"/>
      <c r="T263" s="200">
        <f>SUM(T264:T267)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1" t="s">
        <v>231</v>
      </c>
      <c r="AT263" s="202" t="s">
        <v>71</v>
      </c>
      <c r="AU263" s="202" t="s">
        <v>82</v>
      </c>
      <c r="AY263" s="201" t="s">
        <v>188</v>
      </c>
      <c r="BK263" s="203">
        <f>SUM(BK264:BK267)</f>
        <v>0</v>
      </c>
    </row>
    <row r="264" s="2" customFormat="1" ht="24.15" customHeight="1">
      <c r="A264" s="40"/>
      <c r="B264" s="41"/>
      <c r="C264" s="206" t="s">
        <v>403</v>
      </c>
      <c r="D264" s="206" t="s">
        <v>191</v>
      </c>
      <c r="E264" s="207" t="s">
        <v>1631</v>
      </c>
      <c r="F264" s="208" t="s">
        <v>1632</v>
      </c>
      <c r="G264" s="209" t="s">
        <v>296</v>
      </c>
      <c r="H264" s="210">
        <v>1</v>
      </c>
      <c r="I264" s="211"/>
      <c r="J264" s="212">
        <f>ROUND(I264*H264,2)</f>
        <v>0</v>
      </c>
      <c r="K264" s="208" t="s">
        <v>195</v>
      </c>
      <c r="L264" s="46"/>
      <c r="M264" s="213" t="s">
        <v>19</v>
      </c>
      <c r="N264" s="214" t="s">
        <v>43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196</v>
      </c>
      <c r="AT264" s="217" t="s">
        <v>191</v>
      </c>
      <c r="AU264" s="217" t="s">
        <v>216</v>
      </c>
      <c r="AY264" s="19" t="s">
        <v>188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80</v>
      </c>
      <c r="BK264" s="218">
        <f>ROUND(I264*H264,2)</f>
        <v>0</v>
      </c>
      <c r="BL264" s="19" t="s">
        <v>196</v>
      </c>
      <c r="BM264" s="217" t="s">
        <v>2026</v>
      </c>
    </row>
    <row r="265" s="2" customFormat="1">
      <c r="A265" s="40"/>
      <c r="B265" s="41"/>
      <c r="C265" s="42"/>
      <c r="D265" s="219" t="s">
        <v>198</v>
      </c>
      <c r="E265" s="42"/>
      <c r="F265" s="220" t="s">
        <v>1634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198</v>
      </c>
      <c r="AU265" s="19" t="s">
        <v>216</v>
      </c>
    </row>
    <row r="266" s="2" customFormat="1" ht="16.5" customHeight="1">
      <c r="A266" s="40"/>
      <c r="B266" s="41"/>
      <c r="C266" s="206" t="s">
        <v>408</v>
      </c>
      <c r="D266" s="206" t="s">
        <v>191</v>
      </c>
      <c r="E266" s="207" t="s">
        <v>1635</v>
      </c>
      <c r="F266" s="208" t="s">
        <v>1636</v>
      </c>
      <c r="G266" s="209" t="s">
        <v>1567</v>
      </c>
      <c r="H266" s="210">
        <v>1</v>
      </c>
      <c r="I266" s="211"/>
      <c r="J266" s="212">
        <f>ROUND(I266*H266,2)</f>
        <v>0</v>
      </c>
      <c r="K266" s="208" t="s">
        <v>19</v>
      </c>
      <c r="L266" s="46"/>
      <c r="M266" s="213" t="s">
        <v>19</v>
      </c>
      <c r="N266" s="214" t="s">
        <v>43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196</v>
      </c>
      <c r="AT266" s="217" t="s">
        <v>191</v>
      </c>
      <c r="AU266" s="217" t="s">
        <v>216</v>
      </c>
      <c r="AY266" s="19" t="s">
        <v>188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80</v>
      </c>
      <c r="BK266" s="218">
        <f>ROUND(I266*H266,2)</f>
        <v>0</v>
      </c>
      <c r="BL266" s="19" t="s">
        <v>196</v>
      </c>
      <c r="BM266" s="217" t="s">
        <v>2027</v>
      </c>
    </row>
    <row r="267" s="2" customFormat="1" ht="16.5" customHeight="1">
      <c r="A267" s="40"/>
      <c r="B267" s="41"/>
      <c r="C267" s="206" t="s">
        <v>414</v>
      </c>
      <c r="D267" s="206" t="s">
        <v>191</v>
      </c>
      <c r="E267" s="207" t="s">
        <v>1638</v>
      </c>
      <c r="F267" s="208" t="s">
        <v>1639</v>
      </c>
      <c r="G267" s="209" t="s">
        <v>307</v>
      </c>
      <c r="H267" s="267"/>
      <c r="I267" s="211"/>
      <c r="J267" s="212">
        <f>ROUND(I267*H267,2)</f>
        <v>0</v>
      </c>
      <c r="K267" s="208" t="s">
        <v>19</v>
      </c>
      <c r="L267" s="46"/>
      <c r="M267" s="213" t="s">
        <v>19</v>
      </c>
      <c r="N267" s="214" t="s">
        <v>43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196</v>
      </c>
      <c r="AT267" s="217" t="s">
        <v>191</v>
      </c>
      <c r="AU267" s="217" t="s">
        <v>216</v>
      </c>
      <c r="AY267" s="19" t="s">
        <v>188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80</v>
      </c>
      <c r="BK267" s="218">
        <f>ROUND(I267*H267,2)</f>
        <v>0</v>
      </c>
      <c r="BL267" s="19" t="s">
        <v>196</v>
      </c>
      <c r="BM267" s="217" t="s">
        <v>2028</v>
      </c>
    </row>
    <row r="268" s="12" customFormat="1" ht="25.92" customHeight="1">
      <c r="A268" s="12"/>
      <c r="B268" s="190"/>
      <c r="C268" s="191"/>
      <c r="D268" s="192" t="s">
        <v>71</v>
      </c>
      <c r="E268" s="193" t="s">
        <v>186</v>
      </c>
      <c r="F268" s="193" t="s">
        <v>187</v>
      </c>
      <c r="G268" s="191"/>
      <c r="H268" s="191"/>
      <c r="I268" s="194"/>
      <c r="J268" s="195">
        <f>BK268</f>
        <v>0</v>
      </c>
      <c r="K268" s="191"/>
      <c r="L268" s="196"/>
      <c r="M268" s="197"/>
      <c r="N268" s="198"/>
      <c r="O268" s="198"/>
      <c r="P268" s="199">
        <f>P269+P278</f>
        <v>0</v>
      </c>
      <c r="Q268" s="198"/>
      <c r="R268" s="199">
        <f>R269+R278</f>
        <v>3.7500000000000003E-05</v>
      </c>
      <c r="S268" s="198"/>
      <c r="T268" s="200">
        <f>T269+T278</f>
        <v>0.0013500000000000001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1" t="s">
        <v>80</v>
      </c>
      <c r="AT268" s="202" t="s">
        <v>71</v>
      </c>
      <c r="AU268" s="202" t="s">
        <v>72</v>
      </c>
      <c r="AY268" s="201" t="s">
        <v>188</v>
      </c>
      <c r="BK268" s="203">
        <f>BK269+BK278</f>
        <v>0</v>
      </c>
    </row>
    <row r="269" s="12" customFormat="1" ht="22.8" customHeight="1">
      <c r="A269" s="12"/>
      <c r="B269" s="190"/>
      <c r="C269" s="191"/>
      <c r="D269" s="192" t="s">
        <v>71</v>
      </c>
      <c r="E269" s="204" t="s">
        <v>229</v>
      </c>
      <c r="F269" s="204" t="s">
        <v>230</v>
      </c>
      <c r="G269" s="191"/>
      <c r="H269" s="191"/>
      <c r="I269" s="194"/>
      <c r="J269" s="205">
        <f>BK269</f>
        <v>0</v>
      </c>
      <c r="K269" s="191"/>
      <c r="L269" s="196"/>
      <c r="M269" s="197"/>
      <c r="N269" s="198"/>
      <c r="O269" s="198"/>
      <c r="P269" s="199">
        <f>SUM(P270:P277)</f>
        <v>0</v>
      </c>
      <c r="Q269" s="198"/>
      <c r="R269" s="199">
        <f>SUM(R270:R277)</f>
        <v>3.7500000000000003E-05</v>
      </c>
      <c r="S269" s="198"/>
      <c r="T269" s="200">
        <f>SUM(T270:T277)</f>
        <v>0.0013500000000000001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1" t="s">
        <v>80</v>
      </c>
      <c r="AT269" s="202" t="s">
        <v>71</v>
      </c>
      <c r="AU269" s="202" t="s">
        <v>80</v>
      </c>
      <c r="AY269" s="201" t="s">
        <v>188</v>
      </c>
      <c r="BK269" s="203">
        <f>SUM(BK270:BK277)</f>
        <v>0</v>
      </c>
    </row>
    <row r="270" s="2" customFormat="1" ht="16.5" customHeight="1">
      <c r="A270" s="40"/>
      <c r="B270" s="41"/>
      <c r="C270" s="206" t="s">
        <v>419</v>
      </c>
      <c r="D270" s="206" t="s">
        <v>191</v>
      </c>
      <c r="E270" s="207" t="s">
        <v>1641</v>
      </c>
      <c r="F270" s="208" t="s">
        <v>1642</v>
      </c>
      <c r="G270" s="209" t="s">
        <v>357</v>
      </c>
      <c r="H270" s="210">
        <v>0.29999999999999999</v>
      </c>
      <c r="I270" s="211"/>
      <c r="J270" s="212">
        <f>ROUND(I270*H270,2)</f>
        <v>0</v>
      </c>
      <c r="K270" s="208" t="s">
        <v>195</v>
      </c>
      <c r="L270" s="46"/>
      <c r="M270" s="213" t="s">
        <v>19</v>
      </c>
      <c r="N270" s="214" t="s">
        <v>43</v>
      </c>
      <c r="O270" s="86"/>
      <c r="P270" s="215">
        <f>O270*H270</f>
        <v>0</v>
      </c>
      <c r="Q270" s="215">
        <v>2.0000000000000002E-05</v>
      </c>
      <c r="R270" s="215">
        <f>Q270*H270</f>
        <v>6.0000000000000002E-06</v>
      </c>
      <c r="S270" s="215">
        <v>0.001</v>
      </c>
      <c r="T270" s="216">
        <f>S270*H270</f>
        <v>0.00029999999999999997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196</v>
      </c>
      <c r="AT270" s="217" t="s">
        <v>191</v>
      </c>
      <c r="AU270" s="217" t="s">
        <v>82</v>
      </c>
      <c r="AY270" s="19" t="s">
        <v>188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80</v>
      </c>
      <c r="BK270" s="218">
        <f>ROUND(I270*H270,2)</f>
        <v>0</v>
      </c>
      <c r="BL270" s="19" t="s">
        <v>196</v>
      </c>
      <c r="BM270" s="217" t="s">
        <v>2029</v>
      </c>
    </row>
    <row r="271" s="2" customFormat="1">
      <c r="A271" s="40"/>
      <c r="B271" s="41"/>
      <c r="C271" s="42"/>
      <c r="D271" s="219" t="s">
        <v>198</v>
      </c>
      <c r="E271" s="42"/>
      <c r="F271" s="220" t="s">
        <v>1644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198</v>
      </c>
      <c r="AU271" s="19" t="s">
        <v>82</v>
      </c>
    </row>
    <row r="272" s="14" customFormat="1">
      <c r="A272" s="14"/>
      <c r="B272" s="235"/>
      <c r="C272" s="236"/>
      <c r="D272" s="226" t="s">
        <v>200</v>
      </c>
      <c r="E272" s="237" t="s">
        <v>19</v>
      </c>
      <c r="F272" s="238" t="s">
        <v>2030</v>
      </c>
      <c r="G272" s="236"/>
      <c r="H272" s="239">
        <v>0.29999999999999999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200</v>
      </c>
      <c r="AU272" s="245" t="s">
        <v>82</v>
      </c>
      <c r="AV272" s="14" t="s">
        <v>82</v>
      </c>
      <c r="AW272" s="14" t="s">
        <v>33</v>
      </c>
      <c r="AX272" s="14" t="s">
        <v>80</v>
      </c>
      <c r="AY272" s="245" t="s">
        <v>188</v>
      </c>
    </row>
    <row r="273" s="2" customFormat="1" ht="16.5" customHeight="1">
      <c r="A273" s="40"/>
      <c r="B273" s="41"/>
      <c r="C273" s="206" t="s">
        <v>424</v>
      </c>
      <c r="D273" s="206" t="s">
        <v>191</v>
      </c>
      <c r="E273" s="207" t="s">
        <v>1646</v>
      </c>
      <c r="F273" s="208" t="s">
        <v>1647</v>
      </c>
      <c r="G273" s="209" t="s">
        <v>357</v>
      </c>
      <c r="H273" s="210">
        <v>0.29999999999999999</v>
      </c>
      <c r="I273" s="211"/>
      <c r="J273" s="212">
        <f>ROUND(I273*H273,2)</f>
        <v>0</v>
      </c>
      <c r="K273" s="208" t="s">
        <v>195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6.0000000000000002E-05</v>
      </c>
      <c r="R273" s="215">
        <f>Q273*H273</f>
        <v>1.8E-05</v>
      </c>
      <c r="S273" s="215">
        <v>0.002</v>
      </c>
      <c r="T273" s="216">
        <f>S273*H273</f>
        <v>0.00059999999999999995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196</v>
      </c>
      <c r="AT273" s="217" t="s">
        <v>191</v>
      </c>
      <c r="AU273" s="217" t="s">
        <v>82</v>
      </c>
      <c r="AY273" s="19" t="s">
        <v>188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196</v>
      </c>
      <c r="BM273" s="217" t="s">
        <v>2031</v>
      </c>
    </row>
    <row r="274" s="2" customFormat="1">
      <c r="A274" s="40"/>
      <c r="B274" s="41"/>
      <c r="C274" s="42"/>
      <c r="D274" s="219" t="s">
        <v>198</v>
      </c>
      <c r="E274" s="42"/>
      <c r="F274" s="220" t="s">
        <v>1649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198</v>
      </c>
      <c r="AU274" s="19" t="s">
        <v>82</v>
      </c>
    </row>
    <row r="275" s="14" customFormat="1">
      <c r="A275" s="14"/>
      <c r="B275" s="235"/>
      <c r="C275" s="236"/>
      <c r="D275" s="226" t="s">
        <v>200</v>
      </c>
      <c r="E275" s="237" t="s">
        <v>19</v>
      </c>
      <c r="F275" s="238" t="s">
        <v>2030</v>
      </c>
      <c r="G275" s="236"/>
      <c r="H275" s="239">
        <v>0.29999999999999999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200</v>
      </c>
      <c r="AU275" s="245" t="s">
        <v>82</v>
      </c>
      <c r="AV275" s="14" t="s">
        <v>82</v>
      </c>
      <c r="AW275" s="14" t="s">
        <v>33</v>
      </c>
      <c r="AX275" s="14" t="s">
        <v>80</v>
      </c>
      <c r="AY275" s="245" t="s">
        <v>188</v>
      </c>
    </row>
    <row r="276" s="2" customFormat="1" ht="16.5" customHeight="1">
      <c r="A276" s="40"/>
      <c r="B276" s="41"/>
      <c r="C276" s="206" t="s">
        <v>429</v>
      </c>
      <c r="D276" s="206" t="s">
        <v>191</v>
      </c>
      <c r="E276" s="207" t="s">
        <v>1945</v>
      </c>
      <c r="F276" s="208" t="s">
        <v>1946</v>
      </c>
      <c r="G276" s="209" t="s">
        <v>357</v>
      </c>
      <c r="H276" s="210">
        <v>0.14999999999999999</v>
      </c>
      <c r="I276" s="211"/>
      <c r="J276" s="212">
        <f>ROUND(I276*H276,2)</f>
        <v>0</v>
      </c>
      <c r="K276" s="208" t="s">
        <v>195</v>
      </c>
      <c r="L276" s="46"/>
      <c r="M276" s="213" t="s">
        <v>19</v>
      </c>
      <c r="N276" s="214" t="s">
        <v>43</v>
      </c>
      <c r="O276" s="86"/>
      <c r="P276" s="215">
        <f>O276*H276</f>
        <v>0</v>
      </c>
      <c r="Q276" s="215">
        <v>9.0000000000000006E-05</v>
      </c>
      <c r="R276" s="215">
        <f>Q276*H276</f>
        <v>1.3500000000000001E-05</v>
      </c>
      <c r="S276" s="215">
        <v>0.0030000000000000001</v>
      </c>
      <c r="T276" s="216">
        <f>S276*H276</f>
        <v>0.00044999999999999999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196</v>
      </c>
      <c r="AT276" s="217" t="s">
        <v>191</v>
      </c>
      <c r="AU276" s="217" t="s">
        <v>82</v>
      </c>
      <c r="AY276" s="19" t="s">
        <v>188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80</v>
      </c>
      <c r="BK276" s="218">
        <f>ROUND(I276*H276,2)</f>
        <v>0</v>
      </c>
      <c r="BL276" s="19" t="s">
        <v>196</v>
      </c>
      <c r="BM276" s="217" t="s">
        <v>2032</v>
      </c>
    </row>
    <row r="277" s="2" customFormat="1">
      <c r="A277" s="40"/>
      <c r="B277" s="41"/>
      <c r="C277" s="42"/>
      <c r="D277" s="219" t="s">
        <v>198</v>
      </c>
      <c r="E277" s="42"/>
      <c r="F277" s="220" t="s">
        <v>2033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198</v>
      </c>
      <c r="AU277" s="19" t="s">
        <v>82</v>
      </c>
    </row>
    <row r="278" s="12" customFormat="1" ht="22.8" customHeight="1">
      <c r="A278" s="12"/>
      <c r="B278" s="190"/>
      <c r="C278" s="191"/>
      <c r="D278" s="192" t="s">
        <v>71</v>
      </c>
      <c r="E278" s="204" t="s">
        <v>256</v>
      </c>
      <c r="F278" s="204" t="s">
        <v>257</v>
      </c>
      <c r="G278" s="191"/>
      <c r="H278" s="191"/>
      <c r="I278" s="194"/>
      <c r="J278" s="205">
        <f>BK278</f>
        <v>0</v>
      </c>
      <c r="K278" s="191"/>
      <c r="L278" s="196"/>
      <c r="M278" s="197"/>
      <c r="N278" s="198"/>
      <c r="O278" s="198"/>
      <c r="P278" s="199">
        <f>SUM(P279:P289)</f>
        <v>0</v>
      </c>
      <c r="Q278" s="198"/>
      <c r="R278" s="199">
        <f>SUM(R279:R289)</f>
        <v>0</v>
      </c>
      <c r="S278" s="198"/>
      <c r="T278" s="200">
        <f>SUM(T279:T289)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1" t="s">
        <v>80</v>
      </c>
      <c r="AT278" s="202" t="s">
        <v>71</v>
      </c>
      <c r="AU278" s="202" t="s">
        <v>80</v>
      </c>
      <c r="AY278" s="201" t="s">
        <v>188</v>
      </c>
      <c r="BK278" s="203">
        <f>SUM(BK279:BK289)</f>
        <v>0</v>
      </c>
    </row>
    <row r="279" s="2" customFormat="1" ht="16.5" customHeight="1">
      <c r="A279" s="40"/>
      <c r="B279" s="41"/>
      <c r="C279" s="206" t="s">
        <v>436</v>
      </c>
      <c r="D279" s="206" t="s">
        <v>191</v>
      </c>
      <c r="E279" s="207" t="s">
        <v>258</v>
      </c>
      <c r="F279" s="208" t="s">
        <v>259</v>
      </c>
      <c r="G279" s="209" t="s">
        <v>260</v>
      </c>
      <c r="H279" s="210">
        <v>0.001</v>
      </c>
      <c r="I279" s="211"/>
      <c r="J279" s="212">
        <f>ROUND(I279*H279,2)</f>
        <v>0</v>
      </c>
      <c r="K279" s="208" t="s">
        <v>195</v>
      </c>
      <c r="L279" s="46"/>
      <c r="M279" s="213" t="s">
        <v>19</v>
      </c>
      <c r="N279" s="214" t="s">
        <v>43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196</v>
      </c>
      <c r="AT279" s="217" t="s">
        <v>191</v>
      </c>
      <c r="AU279" s="217" t="s">
        <v>82</v>
      </c>
      <c r="AY279" s="19" t="s">
        <v>188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196</v>
      </c>
      <c r="BM279" s="217" t="s">
        <v>2034</v>
      </c>
    </row>
    <row r="280" s="2" customFormat="1">
      <c r="A280" s="40"/>
      <c r="B280" s="41"/>
      <c r="C280" s="42"/>
      <c r="D280" s="219" t="s">
        <v>198</v>
      </c>
      <c r="E280" s="42"/>
      <c r="F280" s="220" t="s">
        <v>262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198</v>
      </c>
      <c r="AU280" s="19" t="s">
        <v>82</v>
      </c>
    </row>
    <row r="281" s="2" customFormat="1" ht="24.15" customHeight="1">
      <c r="A281" s="40"/>
      <c r="B281" s="41"/>
      <c r="C281" s="206" t="s">
        <v>443</v>
      </c>
      <c r="D281" s="206" t="s">
        <v>191</v>
      </c>
      <c r="E281" s="207" t="s">
        <v>263</v>
      </c>
      <c r="F281" s="208" t="s">
        <v>264</v>
      </c>
      <c r="G281" s="209" t="s">
        <v>260</v>
      </c>
      <c r="H281" s="210">
        <v>0.001</v>
      </c>
      <c r="I281" s="211"/>
      <c r="J281" s="212">
        <f>ROUND(I281*H281,2)</f>
        <v>0</v>
      </c>
      <c r="K281" s="208" t="s">
        <v>195</v>
      </c>
      <c r="L281" s="46"/>
      <c r="M281" s="213" t="s">
        <v>19</v>
      </c>
      <c r="N281" s="214" t="s">
        <v>43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196</v>
      </c>
      <c r="AT281" s="217" t="s">
        <v>191</v>
      </c>
      <c r="AU281" s="217" t="s">
        <v>82</v>
      </c>
      <c r="AY281" s="19" t="s">
        <v>188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196</v>
      </c>
      <c r="BM281" s="217" t="s">
        <v>2035</v>
      </c>
    </row>
    <row r="282" s="2" customFormat="1">
      <c r="A282" s="40"/>
      <c r="B282" s="41"/>
      <c r="C282" s="42"/>
      <c r="D282" s="219" t="s">
        <v>198</v>
      </c>
      <c r="E282" s="42"/>
      <c r="F282" s="220" t="s">
        <v>266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198</v>
      </c>
      <c r="AU282" s="19" t="s">
        <v>82</v>
      </c>
    </row>
    <row r="283" s="2" customFormat="1" ht="21.75" customHeight="1">
      <c r="A283" s="40"/>
      <c r="B283" s="41"/>
      <c r="C283" s="206" t="s">
        <v>448</v>
      </c>
      <c r="D283" s="206" t="s">
        <v>191</v>
      </c>
      <c r="E283" s="207" t="s">
        <v>267</v>
      </c>
      <c r="F283" s="208" t="s">
        <v>268</v>
      </c>
      <c r="G283" s="209" t="s">
        <v>260</v>
      </c>
      <c r="H283" s="210">
        <v>0.001</v>
      </c>
      <c r="I283" s="211"/>
      <c r="J283" s="212">
        <f>ROUND(I283*H283,2)</f>
        <v>0</v>
      </c>
      <c r="K283" s="208" t="s">
        <v>195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196</v>
      </c>
      <c r="AT283" s="217" t="s">
        <v>191</v>
      </c>
      <c r="AU283" s="217" t="s">
        <v>82</v>
      </c>
      <c r="AY283" s="19" t="s">
        <v>188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196</v>
      </c>
      <c r="BM283" s="217" t="s">
        <v>2036</v>
      </c>
    </row>
    <row r="284" s="2" customFormat="1">
      <c r="A284" s="40"/>
      <c r="B284" s="41"/>
      <c r="C284" s="42"/>
      <c r="D284" s="219" t="s">
        <v>198</v>
      </c>
      <c r="E284" s="42"/>
      <c r="F284" s="220" t="s">
        <v>270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198</v>
      </c>
      <c r="AU284" s="19" t="s">
        <v>82</v>
      </c>
    </row>
    <row r="285" s="2" customFormat="1" ht="24.15" customHeight="1">
      <c r="A285" s="40"/>
      <c r="B285" s="41"/>
      <c r="C285" s="206" t="s">
        <v>453</v>
      </c>
      <c r="D285" s="206" t="s">
        <v>191</v>
      </c>
      <c r="E285" s="207" t="s">
        <v>271</v>
      </c>
      <c r="F285" s="208" t="s">
        <v>272</v>
      </c>
      <c r="G285" s="209" t="s">
        <v>260</v>
      </c>
      <c r="H285" s="210">
        <v>0.0060000000000000001</v>
      </c>
      <c r="I285" s="211"/>
      <c r="J285" s="212">
        <f>ROUND(I285*H285,2)</f>
        <v>0</v>
      </c>
      <c r="K285" s="208" t="s">
        <v>195</v>
      </c>
      <c r="L285" s="46"/>
      <c r="M285" s="213" t="s">
        <v>19</v>
      </c>
      <c r="N285" s="214" t="s">
        <v>43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196</v>
      </c>
      <c r="AT285" s="217" t="s">
        <v>191</v>
      </c>
      <c r="AU285" s="217" t="s">
        <v>82</v>
      </c>
      <c r="AY285" s="19" t="s">
        <v>188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80</v>
      </c>
      <c r="BK285" s="218">
        <f>ROUND(I285*H285,2)</f>
        <v>0</v>
      </c>
      <c r="BL285" s="19" t="s">
        <v>196</v>
      </c>
      <c r="BM285" s="217" t="s">
        <v>2037</v>
      </c>
    </row>
    <row r="286" s="2" customFormat="1">
      <c r="A286" s="40"/>
      <c r="B286" s="41"/>
      <c r="C286" s="42"/>
      <c r="D286" s="219" t="s">
        <v>198</v>
      </c>
      <c r="E286" s="42"/>
      <c r="F286" s="220" t="s">
        <v>274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198</v>
      </c>
      <c r="AU286" s="19" t="s">
        <v>82</v>
      </c>
    </row>
    <row r="287" s="14" customFormat="1">
      <c r="A287" s="14"/>
      <c r="B287" s="235"/>
      <c r="C287" s="236"/>
      <c r="D287" s="226" t="s">
        <v>200</v>
      </c>
      <c r="E287" s="237" t="s">
        <v>19</v>
      </c>
      <c r="F287" s="238" t="s">
        <v>1655</v>
      </c>
      <c r="G287" s="236"/>
      <c r="H287" s="239">
        <v>0.0060000000000000001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200</v>
      </c>
      <c r="AU287" s="245" t="s">
        <v>82</v>
      </c>
      <c r="AV287" s="14" t="s">
        <v>82</v>
      </c>
      <c r="AW287" s="14" t="s">
        <v>33</v>
      </c>
      <c r="AX287" s="14" t="s">
        <v>80</v>
      </c>
      <c r="AY287" s="245" t="s">
        <v>188</v>
      </c>
    </row>
    <row r="288" s="2" customFormat="1" ht="24.15" customHeight="1">
      <c r="A288" s="40"/>
      <c r="B288" s="41"/>
      <c r="C288" s="206" t="s">
        <v>461</v>
      </c>
      <c r="D288" s="206" t="s">
        <v>191</v>
      </c>
      <c r="E288" s="207" t="s">
        <v>1656</v>
      </c>
      <c r="F288" s="208" t="s">
        <v>1657</v>
      </c>
      <c r="G288" s="209" t="s">
        <v>260</v>
      </c>
      <c r="H288" s="210">
        <v>0.001</v>
      </c>
      <c r="I288" s="211"/>
      <c r="J288" s="212">
        <f>ROUND(I288*H288,2)</f>
        <v>0</v>
      </c>
      <c r="K288" s="208" t="s">
        <v>195</v>
      </c>
      <c r="L288" s="46"/>
      <c r="M288" s="213" t="s">
        <v>19</v>
      </c>
      <c r="N288" s="214" t="s">
        <v>43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196</v>
      </c>
      <c r="AT288" s="217" t="s">
        <v>191</v>
      </c>
      <c r="AU288" s="217" t="s">
        <v>82</v>
      </c>
      <c r="AY288" s="19" t="s">
        <v>188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80</v>
      </c>
      <c r="BK288" s="218">
        <f>ROUND(I288*H288,2)</f>
        <v>0</v>
      </c>
      <c r="BL288" s="19" t="s">
        <v>196</v>
      </c>
      <c r="BM288" s="217" t="s">
        <v>2038</v>
      </c>
    </row>
    <row r="289" s="2" customFormat="1">
      <c r="A289" s="40"/>
      <c r="B289" s="41"/>
      <c r="C289" s="42"/>
      <c r="D289" s="219" t="s">
        <v>198</v>
      </c>
      <c r="E289" s="42"/>
      <c r="F289" s="220" t="s">
        <v>1659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198</v>
      </c>
      <c r="AU289" s="19" t="s">
        <v>82</v>
      </c>
    </row>
    <row r="290" s="12" customFormat="1" ht="25.92" customHeight="1">
      <c r="A290" s="12"/>
      <c r="B290" s="190"/>
      <c r="C290" s="191"/>
      <c r="D290" s="192" t="s">
        <v>71</v>
      </c>
      <c r="E290" s="193" t="s">
        <v>300</v>
      </c>
      <c r="F290" s="193" t="s">
        <v>1660</v>
      </c>
      <c r="G290" s="191"/>
      <c r="H290" s="191"/>
      <c r="I290" s="194"/>
      <c r="J290" s="195">
        <f>BK290</f>
        <v>0</v>
      </c>
      <c r="K290" s="191"/>
      <c r="L290" s="196"/>
      <c r="M290" s="197"/>
      <c r="N290" s="198"/>
      <c r="O290" s="198"/>
      <c r="P290" s="199">
        <f>P291</f>
        <v>0</v>
      </c>
      <c r="Q290" s="198"/>
      <c r="R290" s="199">
        <f>R291</f>
        <v>0.0056100000000000004</v>
      </c>
      <c r="S290" s="198"/>
      <c r="T290" s="200">
        <f>T291</f>
        <v>0.070000000000000007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1" t="s">
        <v>216</v>
      </c>
      <c r="AT290" s="202" t="s">
        <v>71</v>
      </c>
      <c r="AU290" s="202" t="s">
        <v>72</v>
      </c>
      <c r="AY290" s="201" t="s">
        <v>188</v>
      </c>
      <c r="BK290" s="203">
        <f>BK291</f>
        <v>0</v>
      </c>
    </row>
    <row r="291" s="12" customFormat="1" ht="22.8" customHeight="1">
      <c r="A291" s="12"/>
      <c r="B291" s="190"/>
      <c r="C291" s="191"/>
      <c r="D291" s="192" t="s">
        <v>71</v>
      </c>
      <c r="E291" s="204" t="s">
        <v>1661</v>
      </c>
      <c r="F291" s="204" t="s">
        <v>1662</v>
      </c>
      <c r="G291" s="191"/>
      <c r="H291" s="191"/>
      <c r="I291" s="194"/>
      <c r="J291" s="205">
        <f>BK291</f>
        <v>0</v>
      </c>
      <c r="K291" s="191"/>
      <c r="L291" s="196"/>
      <c r="M291" s="197"/>
      <c r="N291" s="198"/>
      <c r="O291" s="198"/>
      <c r="P291" s="199">
        <f>SUM(P292:P312)</f>
        <v>0</v>
      </c>
      <c r="Q291" s="198"/>
      <c r="R291" s="199">
        <f>SUM(R292:R312)</f>
        <v>0.0056100000000000004</v>
      </c>
      <c r="S291" s="198"/>
      <c r="T291" s="200">
        <f>SUM(T292:T312)</f>
        <v>0.070000000000000007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1" t="s">
        <v>216</v>
      </c>
      <c r="AT291" s="202" t="s">
        <v>71</v>
      </c>
      <c r="AU291" s="202" t="s">
        <v>80</v>
      </c>
      <c r="AY291" s="201" t="s">
        <v>188</v>
      </c>
      <c r="BK291" s="203">
        <f>SUM(BK292:BK312)</f>
        <v>0</v>
      </c>
    </row>
    <row r="292" s="2" customFormat="1" ht="16.5" customHeight="1">
      <c r="A292" s="40"/>
      <c r="B292" s="41"/>
      <c r="C292" s="206" t="s">
        <v>467</v>
      </c>
      <c r="D292" s="206" t="s">
        <v>191</v>
      </c>
      <c r="E292" s="207" t="s">
        <v>1663</v>
      </c>
      <c r="F292" s="208" t="s">
        <v>1664</v>
      </c>
      <c r="G292" s="209" t="s">
        <v>357</v>
      </c>
      <c r="H292" s="210">
        <v>15</v>
      </c>
      <c r="I292" s="211"/>
      <c r="J292" s="212">
        <f>ROUND(I292*H292,2)</f>
        <v>0</v>
      </c>
      <c r="K292" s="208" t="s">
        <v>195</v>
      </c>
      <c r="L292" s="46"/>
      <c r="M292" s="213" t="s">
        <v>19</v>
      </c>
      <c r="N292" s="214" t="s">
        <v>43</v>
      </c>
      <c r="O292" s="86"/>
      <c r="P292" s="215">
        <f>O292*H292</f>
        <v>0</v>
      </c>
      <c r="Q292" s="215">
        <v>0.00014999999999999999</v>
      </c>
      <c r="R292" s="215">
        <f>Q292*H292</f>
        <v>0.0022499999999999998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1665</v>
      </c>
      <c r="AT292" s="217" t="s">
        <v>191</v>
      </c>
      <c r="AU292" s="217" t="s">
        <v>82</v>
      </c>
      <c r="AY292" s="19" t="s">
        <v>188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80</v>
      </c>
      <c r="BK292" s="218">
        <f>ROUND(I292*H292,2)</f>
        <v>0</v>
      </c>
      <c r="BL292" s="19" t="s">
        <v>1665</v>
      </c>
      <c r="BM292" s="217" t="s">
        <v>2039</v>
      </c>
    </row>
    <row r="293" s="2" customFormat="1">
      <c r="A293" s="40"/>
      <c r="B293" s="41"/>
      <c r="C293" s="42"/>
      <c r="D293" s="219" t="s">
        <v>198</v>
      </c>
      <c r="E293" s="42"/>
      <c r="F293" s="220" t="s">
        <v>1667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198</v>
      </c>
      <c r="AU293" s="19" t="s">
        <v>82</v>
      </c>
    </row>
    <row r="294" s="2" customFormat="1" ht="16.5" customHeight="1">
      <c r="A294" s="40"/>
      <c r="B294" s="41"/>
      <c r="C294" s="206" t="s">
        <v>471</v>
      </c>
      <c r="D294" s="206" t="s">
        <v>191</v>
      </c>
      <c r="E294" s="207" t="s">
        <v>1672</v>
      </c>
      <c r="F294" s="208" t="s">
        <v>1673</v>
      </c>
      <c r="G294" s="209" t="s">
        <v>357</v>
      </c>
      <c r="H294" s="210">
        <v>8</v>
      </c>
      <c r="I294" s="211"/>
      <c r="J294" s="212">
        <f>ROUND(I294*H294,2)</f>
        <v>0</v>
      </c>
      <c r="K294" s="208" t="s">
        <v>195</v>
      </c>
      <c r="L294" s="46"/>
      <c r="M294" s="213" t="s">
        <v>19</v>
      </c>
      <c r="N294" s="214" t="s">
        <v>43</v>
      </c>
      <c r="O294" s="86"/>
      <c r="P294" s="215">
        <f>O294*H294</f>
        <v>0</v>
      </c>
      <c r="Q294" s="215">
        <v>0.00042000000000000002</v>
      </c>
      <c r="R294" s="215">
        <f>Q294*H294</f>
        <v>0.0033600000000000001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1665</v>
      </c>
      <c r="AT294" s="217" t="s">
        <v>191</v>
      </c>
      <c r="AU294" s="217" t="s">
        <v>82</v>
      </c>
      <c r="AY294" s="19" t="s">
        <v>188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80</v>
      </c>
      <c r="BK294" s="218">
        <f>ROUND(I294*H294,2)</f>
        <v>0</v>
      </c>
      <c r="BL294" s="19" t="s">
        <v>1665</v>
      </c>
      <c r="BM294" s="217" t="s">
        <v>2040</v>
      </c>
    </row>
    <row r="295" s="2" customFormat="1">
      <c r="A295" s="40"/>
      <c r="B295" s="41"/>
      <c r="C295" s="42"/>
      <c r="D295" s="219" t="s">
        <v>198</v>
      </c>
      <c r="E295" s="42"/>
      <c r="F295" s="220" t="s">
        <v>1675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198</v>
      </c>
      <c r="AU295" s="19" t="s">
        <v>82</v>
      </c>
    </row>
    <row r="296" s="2" customFormat="1" ht="16.5" customHeight="1">
      <c r="A296" s="40"/>
      <c r="B296" s="41"/>
      <c r="C296" s="206" t="s">
        <v>475</v>
      </c>
      <c r="D296" s="206" t="s">
        <v>191</v>
      </c>
      <c r="E296" s="207" t="s">
        <v>1681</v>
      </c>
      <c r="F296" s="208" t="s">
        <v>1682</v>
      </c>
      <c r="G296" s="209" t="s">
        <v>357</v>
      </c>
      <c r="H296" s="210">
        <v>15</v>
      </c>
      <c r="I296" s="211"/>
      <c r="J296" s="212">
        <f>ROUND(I296*H296,2)</f>
        <v>0</v>
      </c>
      <c r="K296" s="208" t="s">
        <v>195</v>
      </c>
      <c r="L296" s="46"/>
      <c r="M296" s="213" t="s">
        <v>19</v>
      </c>
      <c r="N296" s="214" t="s">
        <v>43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0.002</v>
      </c>
      <c r="T296" s="216">
        <f>S296*H296</f>
        <v>0.029999999999999999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1665</v>
      </c>
      <c r="AT296" s="217" t="s">
        <v>191</v>
      </c>
      <c r="AU296" s="217" t="s">
        <v>82</v>
      </c>
      <c r="AY296" s="19" t="s">
        <v>188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1665</v>
      </c>
      <c r="BM296" s="217" t="s">
        <v>2041</v>
      </c>
    </row>
    <row r="297" s="2" customFormat="1">
      <c r="A297" s="40"/>
      <c r="B297" s="41"/>
      <c r="C297" s="42"/>
      <c r="D297" s="219" t="s">
        <v>198</v>
      </c>
      <c r="E297" s="42"/>
      <c r="F297" s="220" t="s">
        <v>1684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198</v>
      </c>
      <c r="AU297" s="19" t="s">
        <v>82</v>
      </c>
    </row>
    <row r="298" s="2" customFormat="1" ht="21.75" customHeight="1">
      <c r="A298" s="40"/>
      <c r="B298" s="41"/>
      <c r="C298" s="206" t="s">
        <v>482</v>
      </c>
      <c r="D298" s="206" t="s">
        <v>191</v>
      </c>
      <c r="E298" s="207" t="s">
        <v>1690</v>
      </c>
      <c r="F298" s="208" t="s">
        <v>1691</v>
      </c>
      <c r="G298" s="209" t="s">
        <v>357</v>
      </c>
      <c r="H298" s="210">
        <v>8</v>
      </c>
      <c r="I298" s="211"/>
      <c r="J298" s="212">
        <f>ROUND(I298*H298,2)</f>
        <v>0</v>
      </c>
      <c r="K298" s="208" t="s">
        <v>195</v>
      </c>
      <c r="L298" s="46"/>
      <c r="M298" s="213" t="s">
        <v>19</v>
      </c>
      <c r="N298" s="214" t="s">
        <v>43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0.0050000000000000001</v>
      </c>
      <c r="T298" s="216">
        <f>S298*H298</f>
        <v>0.040000000000000001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1665</v>
      </c>
      <c r="AT298" s="217" t="s">
        <v>191</v>
      </c>
      <c r="AU298" s="217" t="s">
        <v>82</v>
      </c>
      <c r="AY298" s="19" t="s">
        <v>188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80</v>
      </c>
      <c r="BK298" s="218">
        <f>ROUND(I298*H298,2)</f>
        <v>0</v>
      </c>
      <c r="BL298" s="19" t="s">
        <v>1665</v>
      </c>
      <c r="BM298" s="217" t="s">
        <v>2042</v>
      </c>
    </row>
    <row r="299" s="2" customFormat="1">
      <c r="A299" s="40"/>
      <c r="B299" s="41"/>
      <c r="C299" s="42"/>
      <c r="D299" s="219" t="s">
        <v>198</v>
      </c>
      <c r="E299" s="42"/>
      <c r="F299" s="220" t="s">
        <v>1693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198</v>
      </c>
      <c r="AU299" s="19" t="s">
        <v>82</v>
      </c>
    </row>
    <row r="300" s="2" customFormat="1" ht="16.5" customHeight="1">
      <c r="A300" s="40"/>
      <c r="B300" s="41"/>
      <c r="C300" s="206" t="s">
        <v>492</v>
      </c>
      <c r="D300" s="206" t="s">
        <v>191</v>
      </c>
      <c r="E300" s="207" t="s">
        <v>1700</v>
      </c>
      <c r="F300" s="208" t="s">
        <v>1701</v>
      </c>
      <c r="G300" s="209" t="s">
        <v>260</v>
      </c>
      <c r="H300" s="210">
        <v>0.070000000000000007</v>
      </c>
      <c r="I300" s="211"/>
      <c r="J300" s="212">
        <f>ROUND(I300*H300,2)</f>
        <v>0</v>
      </c>
      <c r="K300" s="208" t="s">
        <v>195</v>
      </c>
      <c r="L300" s="46"/>
      <c r="M300" s="213" t="s">
        <v>19</v>
      </c>
      <c r="N300" s="214" t="s">
        <v>43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1665</v>
      </c>
      <c r="AT300" s="217" t="s">
        <v>191</v>
      </c>
      <c r="AU300" s="217" t="s">
        <v>82</v>
      </c>
      <c r="AY300" s="19" t="s">
        <v>188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80</v>
      </c>
      <c r="BK300" s="218">
        <f>ROUND(I300*H300,2)</f>
        <v>0</v>
      </c>
      <c r="BL300" s="19" t="s">
        <v>1665</v>
      </c>
      <c r="BM300" s="217" t="s">
        <v>2043</v>
      </c>
    </row>
    <row r="301" s="2" customFormat="1">
      <c r="A301" s="40"/>
      <c r="B301" s="41"/>
      <c r="C301" s="42"/>
      <c r="D301" s="219" t="s">
        <v>198</v>
      </c>
      <c r="E301" s="42"/>
      <c r="F301" s="220" t="s">
        <v>1703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198</v>
      </c>
      <c r="AU301" s="19" t="s">
        <v>82</v>
      </c>
    </row>
    <row r="302" s="2" customFormat="1" ht="21.75" customHeight="1">
      <c r="A302" s="40"/>
      <c r="B302" s="41"/>
      <c r="C302" s="206" t="s">
        <v>501</v>
      </c>
      <c r="D302" s="206" t="s">
        <v>191</v>
      </c>
      <c r="E302" s="207" t="s">
        <v>1705</v>
      </c>
      <c r="F302" s="208" t="s">
        <v>1706</v>
      </c>
      <c r="G302" s="209" t="s">
        <v>260</v>
      </c>
      <c r="H302" s="210">
        <v>0.070000000000000007</v>
      </c>
      <c r="I302" s="211"/>
      <c r="J302" s="212">
        <f>ROUND(I302*H302,2)</f>
        <v>0</v>
      </c>
      <c r="K302" s="208" t="s">
        <v>195</v>
      </c>
      <c r="L302" s="46"/>
      <c r="M302" s="213" t="s">
        <v>19</v>
      </c>
      <c r="N302" s="214" t="s">
        <v>43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1665</v>
      </c>
      <c r="AT302" s="217" t="s">
        <v>191</v>
      </c>
      <c r="AU302" s="217" t="s">
        <v>82</v>
      </c>
      <c r="AY302" s="19" t="s">
        <v>188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80</v>
      </c>
      <c r="BK302" s="218">
        <f>ROUND(I302*H302,2)</f>
        <v>0</v>
      </c>
      <c r="BL302" s="19" t="s">
        <v>1665</v>
      </c>
      <c r="BM302" s="217" t="s">
        <v>2044</v>
      </c>
    </row>
    <row r="303" s="2" customFormat="1">
      <c r="A303" s="40"/>
      <c r="B303" s="41"/>
      <c r="C303" s="42"/>
      <c r="D303" s="219" t="s">
        <v>198</v>
      </c>
      <c r="E303" s="42"/>
      <c r="F303" s="220" t="s">
        <v>1708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198</v>
      </c>
      <c r="AU303" s="19" t="s">
        <v>82</v>
      </c>
    </row>
    <row r="304" s="2" customFormat="1" ht="16.5" customHeight="1">
      <c r="A304" s="40"/>
      <c r="B304" s="41"/>
      <c r="C304" s="206" t="s">
        <v>510</v>
      </c>
      <c r="D304" s="206" t="s">
        <v>191</v>
      </c>
      <c r="E304" s="207" t="s">
        <v>1710</v>
      </c>
      <c r="F304" s="208" t="s">
        <v>1711</v>
      </c>
      <c r="G304" s="209" t="s">
        <v>260</v>
      </c>
      <c r="H304" s="210">
        <v>0.070000000000000007</v>
      </c>
      <c r="I304" s="211"/>
      <c r="J304" s="212">
        <f>ROUND(I304*H304,2)</f>
        <v>0</v>
      </c>
      <c r="K304" s="208" t="s">
        <v>195</v>
      </c>
      <c r="L304" s="46"/>
      <c r="M304" s="213" t="s">
        <v>19</v>
      </c>
      <c r="N304" s="214" t="s">
        <v>43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1665</v>
      </c>
      <c r="AT304" s="217" t="s">
        <v>191</v>
      </c>
      <c r="AU304" s="217" t="s">
        <v>82</v>
      </c>
      <c r="AY304" s="19" t="s">
        <v>188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80</v>
      </c>
      <c r="BK304" s="218">
        <f>ROUND(I304*H304,2)</f>
        <v>0</v>
      </c>
      <c r="BL304" s="19" t="s">
        <v>1665</v>
      </c>
      <c r="BM304" s="217" t="s">
        <v>2045</v>
      </c>
    </row>
    <row r="305" s="2" customFormat="1">
      <c r="A305" s="40"/>
      <c r="B305" s="41"/>
      <c r="C305" s="42"/>
      <c r="D305" s="219" t="s">
        <v>198</v>
      </c>
      <c r="E305" s="42"/>
      <c r="F305" s="220" t="s">
        <v>1713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198</v>
      </c>
      <c r="AU305" s="19" t="s">
        <v>82</v>
      </c>
    </row>
    <row r="306" s="2" customFormat="1" ht="21.75" customHeight="1">
      <c r="A306" s="40"/>
      <c r="B306" s="41"/>
      <c r="C306" s="206" t="s">
        <v>515</v>
      </c>
      <c r="D306" s="206" t="s">
        <v>191</v>
      </c>
      <c r="E306" s="207" t="s">
        <v>1715</v>
      </c>
      <c r="F306" s="208" t="s">
        <v>1716</v>
      </c>
      <c r="G306" s="209" t="s">
        <v>260</v>
      </c>
      <c r="H306" s="210">
        <v>0.41999999999999998</v>
      </c>
      <c r="I306" s="211"/>
      <c r="J306" s="212">
        <f>ROUND(I306*H306,2)</f>
        <v>0</v>
      </c>
      <c r="K306" s="208" t="s">
        <v>195</v>
      </c>
      <c r="L306" s="46"/>
      <c r="M306" s="213" t="s">
        <v>19</v>
      </c>
      <c r="N306" s="214" t="s">
        <v>43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1665</v>
      </c>
      <c r="AT306" s="217" t="s">
        <v>191</v>
      </c>
      <c r="AU306" s="217" t="s">
        <v>82</v>
      </c>
      <c r="AY306" s="19" t="s">
        <v>188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1665</v>
      </c>
      <c r="BM306" s="217" t="s">
        <v>2046</v>
      </c>
    </row>
    <row r="307" s="2" customFormat="1">
      <c r="A307" s="40"/>
      <c r="B307" s="41"/>
      <c r="C307" s="42"/>
      <c r="D307" s="219" t="s">
        <v>198</v>
      </c>
      <c r="E307" s="42"/>
      <c r="F307" s="220" t="s">
        <v>1718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198</v>
      </c>
      <c r="AU307" s="19" t="s">
        <v>82</v>
      </c>
    </row>
    <row r="308" s="14" customFormat="1">
      <c r="A308" s="14"/>
      <c r="B308" s="235"/>
      <c r="C308" s="236"/>
      <c r="D308" s="226" t="s">
        <v>200</v>
      </c>
      <c r="E308" s="237" t="s">
        <v>19</v>
      </c>
      <c r="F308" s="238" t="s">
        <v>2047</v>
      </c>
      <c r="G308" s="236"/>
      <c r="H308" s="239">
        <v>0.41999999999999998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5" t="s">
        <v>200</v>
      </c>
      <c r="AU308" s="245" t="s">
        <v>82</v>
      </c>
      <c r="AV308" s="14" t="s">
        <v>82</v>
      </c>
      <c r="AW308" s="14" t="s">
        <v>33</v>
      </c>
      <c r="AX308" s="14" t="s">
        <v>80</v>
      </c>
      <c r="AY308" s="245" t="s">
        <v>188</v>
      </c>
    </row>
    <row r="309" s="2" customFormat="1" ht="24.15" customHeight="1">
      <c r="A309" s="40"/>
      <c r="B309" s="41"/>
      <c r="C309" s="206" t="s">
        <v>522</v>
      </c>
      <c r="D309" s="206" t="s">
        <v>191</v>
      </c>
      <c r="E309" s="207" t="s">
        <v>1721</v>
      </c>
      <c r="F309" s="208" t="s">
        <v>1722</v>
      </c>
      <c r="G309" s="209" t="s">
        <v>260</v>
      </c>
      <c r="H309" s="210">
        <v>0.070000000000000007</v>
      </c>
      <c r="I309" s="211"/>
      <c r="J309" s="212">
        <f>ROUND(I309*H309,2)</f>
        <v>0</v>
      </c>
      <c r="K309" s="208" t="s">
        <v>195</v>
      </c>
      <c r="L309" s="46"/>
      <c r="M309" s="213" t="s">
        <v>19</v>
      </c>
      <c r="N309" s="214" t="s">
        <v>43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1665</v>
      </c>
      <c r="AT309" s="217" t="s">
        <v>191</v>
      </c>
      <c r="AU309" s="217" t="s">
        <v>82</v>
      </c>
      <c r="AY309" s="19" t="s">
        <v>188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80</v>
      </c>
      <c r="BK309" s="218">
        <f>ROUND(I309*H309,2)</f>
        <v>0</v>
      </c>
      <c r="BL309" s="19" t="s">
        <v>1665</v>
      </c>
      <c r="BM309" s="217" t="s">
        <v>2048</v>
      </c>
    </row>
    <row r="310" s="2" customFormat="1">
      <c r="A310" s="40"/>
      <c r="B310" s="41"/>
      <c r="C310" s="42"/>
      <c r="D310" s="219" t="s">
        <v>198</v>
      </c>
      <c r="E310" s="42"/>
      <c r="F310" s="220" t="s">
        <v>1724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198</v>
      </c>
      <c r="AU310" s="19" t="s">
        <v>82</v>
      </c>
    </row>
    <row r="311" s="2" customFormat="1" ht="16.5" customHeight="1">
      <c r="A311" s="40"/>
      <c r="B311" s="41"/>
      <c r="C311" s="206" t="s">
        <v>527</v>
      </c>
      <c r="D311" s="206" t="s">
        <v>191</v>
      </c>
      <c r="E311" s="207" t="s">
        <v>1726</v>
      </c>
      <c r="F311" s="208" t="s">
        <v>1727</v>
      </c>
      <c r="G311" s="209" t="s">
        <v>260</v>
      </c>
      <c r="H311" s="210">
        <v>0.0060000000000000001</v>
      </c>
      <c r="I311" s="211"/>
      <c r="J311" s="212">
        <f>ROUND(I311*H311,2)</f>
        <v>0</v>
      </c>
      <c r="K311" s="208" t="s">
        <v>195</v>
      </c>
      <c r="L311" s="46"/>
      <c r="M311" s="213" t="s">
        <v>19</v>
      </c>
      <c r="N311" s="214" t="s">
        <v>43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1665</v>
      </c>
      <c r="AT311" s="217" t="s">
        <v>191</v>
      </c>
      <c r="AU311" s="217" t="s">
        <v>82</v>
      </c>
      <c r="AY311" s="19" t="s">
        <v>188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80</v>
      </c>
      <c r="BK311" s="218">
        <f>ROUND(I311*H311,2)</f>
        <v>0</v>
      </c>
      <c r="BL311" s="19" t="s">
        <v>1665</v>
      </c>
      <c r="BM311" s="217" t="s">
        <v>2049</v>
      </c>
    </row>
    <row r="312" s="2" customFormat="1">
      <c r="A312" s="40"/>
      <c r="B312" s="41"/>
      <c r="C312" s="42"/>
      <c r="D312" s="219" t="s">
        <v>198</v>
      </c>
      <c r="E312" s="42"/>
      <c r="F312" s="220" t="s">
        <v>1729</v>
      </c>
      <c r="G312" s="42"/>
      <c r="H312" s="42"/>
      <c r="I312" s="221"/>
      <c r="J312" s="42"/>
      <c r="K312" s="42"/>
      <c r="L312" s="46"/>
      <c r="M312" s="274"/>
      <c r="N312" s="275"/>
      <c r="O312" s="270"/>
      <c r="P312" s="270"/>
      <c r="Q312" s="270"/>
      <c r="R312" s="270"/>
      <c r="S312" s="270"/>
      <c r="T312" s="276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198</v>
      </c>
      <c r="AU312" s="19" t="s">
        <v>82</v>
      </c>
    </row>
    <row r="313" s="2" customFormat="1" ht="6.96" customHeight="1">
      <c r="A313" s="40"/>
      <c r="B313" s="61"/>
      <c r="C313" s="62"/>
      <c r="D313" s="62"/>
      <c r="E313" s="62"/>
      <c r="F313" s="62"/>
      <c r="G313" s="62"/>
      <c r="H313" s="62"/>
      <c r="I313" s="62"/>
      <c r="J313" s="62"/>
      <c r="K313" s="62"/>
      <c r="L313" s="46"/>
      <c r="M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</row>
  </sheetData>
  <sheetProtection sheet="1" autoFilter="0" formatColumns="0" formatRows="0" objects="1" scenarios="1" spinCount="100000" saltValue="LisRtGdjZIE59SI//FTFJ8zdl9zGGMo+ShJoe3dcLFELtt9LIpVhedbxe9bACPglFVppRIzQ5O1rgtFQMTc0pg==" hashValue="LN86mCBwZPS1m7CGKf5Q4BBbSXsgOiR0hNB3lO9mhlAueEe1PCuIjj9Te77VhtzZ78waLQ+HXBjxB9QGj+JCoA==" algorithmName="SHA-512" password="80EB"/>
  <autoFilter ref="C88:K31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7" r:id="rId1" display="https://podminky.urs.cz/item/CS_URS_2024_01/741122016"/>
    <hyperlink ref="F107" r:id="rId2" display="https://podminky.urs.cz/item/CS_URS_2024_01/741122015"/>
    <hyperlink ref="F117" r:id="rId3" display="https://podminky.urs.cz/item/CS_URS_2024_01/741130001"/>
    <hyperlink ref="F122" r:id="rId4" display="https://podminky.urs.cz/item/CS_URS_2024_01/741372062"/>
    <hyperlink ref="F132" r:id="rId5" display="https://podminky.urs.cz/item/CS_URS_2024_01/741313001"/>
    <hyperlink ref="F142" r:id="rId6" display="https://podminky.urs.cz/item/CS_URS_2024_01/741313005"/>
    <hyperlink ref="F152" r:id="rId7" display="https://podminky.urs.cz/item/CS_URS_2024_01/741310101"/>
    <hyperlink ref="F187" r:id="rId8" display="https://podminky.urs.cz/item/CS_URS_2024_01/741112061"/>
    <hyperlink ref="F197" r:id="rId9" display="https://podminky.urs.cz/item/CS_URS_2024_01/741112001"/>
    <hyperlink ref="F212" r:id="rId10" display="https://podminky.urs.cz/item/CS_URS_2024_01/HZS2232"/>
    <hyperlink ref="F221" r:id="rId11" display="https://podminky.urs.cz/item/CS_URS_2024_01/741110062"/>
    <hyperlink ref="F231" r:id="rId12" display="https://podminky.urs.cz/item/CS_URS_2024_01/742121001"/>
    <hyperlink ref="F242" r:id="rId13" display="https://podminky.urs.cz/item/CS_URS_2024_01/742330041"/>
    <hyperlink ref="F265" r:id="rId14" display="https://podminky.urs.cz/item/CS_URS_2024_01/741810001"/>
    <hyperlink ref="F271" r:id="rId15" display="https://podminky.urs.cz/item/CS_URS_2024_01/977131110"/>
    <hyperlink ref="F274" r:id="rId16" display="https://podminky.urs.cz/item/CS_URS_2024_01/977131117"/>
    <hyperlink ref="F277" r:id="rId17" display="https://podminky.urs.cz/item/CS_URS_2024_01/977131119"/>
    <hyperlink ref="F280" r:id="rId18" display="https://podminky.urs.cz/item/CS_URS_2024_01/997002611"/>
    <hyperlink ref="F282" r:id="rId19" display="https://podminky.urs.cz/item/CS_URS_2024_01/997013212"/>
    <hyperlink ref="F284" r:id="rId20" display="https://podminky.urs.cz/item/CS_URS_2024_01/997013501"/>
    <hyperlink ref="F286" r:id="rId21" display="https://podminky.urs.cz/item/CS_URS_2024_01/997013509"/>
    <hyperlink ref="F289" r:id="rId22" display="https://podminky.urs.cz/item/CS_URS_2024_01/997013603"/>
    <hyperlink ref="F293" r:id="rId23" display="https://podminky.urs.cz/item/CS_URS_2024_01/460941211"/>
    <hyperlink ref="F295" r:id="rId24" display="https://podminky.urs.cz/item/CS_URS_2024_01/460941221"/>
    <hyperlink ref="F297" r:id="rId25" display="https://podminky.urs.cz/item/CS_URS_2024_01/468101411"/>
    <hyperlink ref="F299" r:id="rId26" display="https://podminky.urs.cz/item/CS_URS_2024_01/468101421"/>
    <hyperlink ref="F301" r:id="rId27" display="https://podminky.urs.cz/item/CS_URS_2024_01/469971111"/>
    <hyperlink ref="F303" r:id="rId28" display="https://podminky.urs.cz/item/CS_URS_2024_01/469971121"/>
    <hyperlink ref="F305" r:id="rId29" display="https://podminky.urs.cz/item/CS_URS_2024_01/469972111"/>
    <hyperlink ref="F307" r:id="rId30" display="https://podminky.urs.cz/item/CS_URS_2024_01/469972121"/>
    <hyperlink ref="F310" r:id="rId31" display="https://podminky.urs.cz/item/CS_URS_2024_01/469973113"/>
    <hyperlink ref="F312" r:id="rId32" display="https://podminky.urs.cz/item/CS_URS_2024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2050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ROUND((SUM(BE89:BE309)),  2)</f>
        <v>0</v>
      </c>
      <c r="G33" s="40"/>
      <c r="H33" s="40"/>
      <c r="I33" s="150">
        <v>0.20999999999999999</v>
      </c>
      <c r="J33" s="149">
        <f>ROUND(((SUM(BE89:BE309))*I33),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ROUND((SUM(BF89:BF309)),  2)</f>
        <v>0</v>
      </c>
      <c r="G34" s="40"/>
      <c r="H34" s="40"/>
      <c r="I34" s="150">
        <v>0.14999999999999999</v>
      </c>
      <c r="J34" s="149">
        <f>ROUND(((SUM(BF89:BF309))*I34),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ROUND((SUM(BG89:BG309)),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ROUND((SUM(BH89:BH309)),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ROUND((SUM(BI89:BI309)),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19 - elektroinstalace m.č. 209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1447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1449</v>
      </c>
      <c r="E62" s="176"/>
      <c r="F62" s="176"/>
      <c r="G62" s="176"/>
      <c r="H62" s="176"/>
      <c r="I62" s="176"/>
      <c r="J62" s="177">
        <f>J215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1450</v>
      </c>
      <c r="E63" s="176"/>
      <c r="F63" s="176"/>
      <c r="G63" s="176"/>
      <c r="H63" s="176"/>
      <c r="I63" s="176"/>
      <c r="J63" s="177">
        <f>J261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1451</v>
      </c>
      <c r="E64" s="176"/>
      <c r="F64" s="176"/>
      <c r="G64" s="176"/>
      <c r="H64" s="176"/>
      <c r="I64" s="176"/>
      <c r="J64" s="177">
        <f>J262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160</v>
      </c>
      <c r="E65" s="170"/>
      <c r="F65" s="170"/>
      <c r="G65" s="170"/>
      <c r="H65" s="170"/>
      <c r="I65" s="170"/>
      <c r="J65" s="171">
        <f>J267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162</v>
      </c>
      <c r="E66" s="176"/>
      <c r="F66" s="176"/>
      <c r="G66" s="176"/>
      <c r="H66" s="176"/>
      <c r="I66" s="176"/>
      <c r="J66" s="177">
        <f>J268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163</v>
      </c>
      <c r="E67" s="176"/>
      <c r="F67" s="176"/>
      <c r="G67" s="176"/>
      <c r="H67" s="176"/>
      <c r="I67" s="176"/>
      <c r="J67" s="177">
        <f>J275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1452</v>
      </c>
      <c r="E68" s="170"/>
      <c r="F68" s="170"/>
      <c r="G68" s="170"/>
      <c r="H68" s="170"/>
      <c r="I68" s="170"/>
      <c r="J68" s="171">
        <f>J287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1453</v>
      </c>
      <c r="E69" s="176"/>
      <c r="F69" s="176"/>
      <c r="G69" s="176"/>
      <c r="H69" s="176"/>
      <c r="I69" s="176"/>
      <c r="J69" s="177">
        <f>J288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ZŠ Pionýrů, Sokolov - Oprava elektroinstalace učeben v 2.NP 2. stupně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154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19 - elektroinstalace m.č. 209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Sokolov, Pionýrů 1614</v>
      </c>
      <c r="G83" s="42"/>
      <c r="H83" s="42"/>
      <c r="I83" s="34" t="s">
        <v>23</v>
      </c>
      <c r="J83" s="74" t="str">
        <f>IF(J12="","",J12)</f>
        <v>8. 2. 2024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Sokolov</v>
      </c>
      <c r="G85" s="42"/>
      <c r="H85" s="42"/>
      <c r="I85" s="34" t="s">
        <v>31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Michal Kubelka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174</v>
      </c>
      <c r="D88" s="182" t="s">
        <v>57</v>
      </c>
      <c r="E88" s="182" t="s">
        <v>53</v>
      </c>
      <c r="F88" s="182" t="s">
        <v>54</v>
      </c>
      <c r="G88" s="182" t="s">
        <v>175</v>
      </c>
      <c r="H88" s="182" t="s">
        <v>176</v>
      </c>
      <c r="I88" s="182" t="s">
        <v>177</v>
      </c>
      <c r="J88" s="182" t="s">
        <v>158</v>
      </c>
      <c r="K88" s="183" t="s">
        <v>178</v>
      </c>
      <c r="L88" s="184"/>
      <c r="M88" s="94" t="s">
        <v>19</v>
      </c>
      <c r="N88" s="95" t="s">
        <v>42</v>
      </c>
      <c r="O88" s="95" t="s">
        <v>179</v>
      </c>
      <c r="P88" s="95" t="s">
        <v>180</v>
      </c>
      <c r="Q88" s="95" t="s">
        <v>181</v>
      </c>
      <c r="R88" s="95" t="s">
        <v>182</v>
      </c>
      <c r="S88" s="95" t="s">
        <v>183</v>
      </c>
      <c r="T88" s="96" t="s">
        <v>184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185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P90+P267+P287</f>
        <v>0</v>
      </c>
      <c r="Q89" s="98"/>
      <c r="R89" s="187">
        <f>R90+R267+R287</f>
        <v>0.0056340000000000001</v>
      </c>
      <c r="S89" s="98"/>
      <c r="T89" s="188">
        <f>T90+T267+T287</f>
        <v>0.070900000000000005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159</v>
      </c>
      <c r="BK89" s="189">
        <f>BK90+BK267+BK287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1454</v>
      </c>
      <c r="F90" s="193" t="s">
        <v>1455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P91+P215+P261</f>
        <v>0</v>
      </c>
      <c r="Q90" s="198"/>
      <c r="R90" s="199">
        <f>R91+R215+R261</f>
        <v>0</v>
      </c>
      <c r="S90" s="198"/>
      <c r="T90" s="200">
        <f>T91+T215+T261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188</v>
      </c>
      <c r="BK90" s="203">
        <f>BK91+BK215+BK261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1456</v>
      </c>
      <c r="F91" s="204" t="s">
        <v>1457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SUM(P92:P214)</f>
        <v>0</v>
      </c>
      <c r="Q91" s="198"/>
      <c r="R91" s="199">
        <f>SUM(R92:R214)</f>
        <v>0</v>
      </c>
      <c r="S91" s="198"/>
      <c r="T91" s="200">
        <f>SUM(T92:T214)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188</v>
      </c>
      <c r="BK91" s="203">
        <f>SUM(BK92:BK214)</f>
        <v>0</v>
      </c>
    </row>
    <row r="92" s="2" customFormat="1" ht="24.15" customHeight="1">
      <c r="A92" s="40"/>
      <c r="B92" s="41"/>
      <c r="C92" s="257" t="s">
        <v>80</v>
      </c>
      <c r="D92" s="257" t="s">
        <v>300</v>
      </c>
      <c r="E92" s="258" t="s">
        <v>1458</v>
      </c>
      <c r="F92" s="259" t="s">
        <v>1459</v>
      </c>
      <c r="G92" s="260" t="s">
        <v>296</v>
      </c>
      <c r="H92" s="261">
        <v>1</v>
      </c>
      <c r="I92" s="262"/>
      <c r="J92" s="263">
        <f>ROUND(I92*H92,2)</f>
        <v>0</v>
      </c>
      <c r="K92" s="259" t="s">
        <v>19</v>
      </c>
      <c r="L92" s="264"/>
      <c r="M92" s="265" t="s">
        <v>19</v>
      </c>
      <c r="N92" s="266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250</v>
      </c>
      <c r="AT92" s="217" t="s">
        <v>300</v>
      </c>
      <c r="AU92" s="217" t="s">
        <v>82</v>
      </c>
      <c r="AY92" s="19" t="s">
        <v>188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196</v>
      </c>
      <c r="BM92" s="217" t="s">
        <v>2051</v>
      </c>
    </row>
    <row r="93" s="13" customFormat="1">
      <c r="A93" s="13"/>
      <c r="B93" s="224"/>
      <c r="C93" s="225"/>
      <c r="D93" s="226" t="s">
        <v>200</v>
      </c>
      <c r="E93" s="227" t="s">
        <v>19</v>
      </c>
      <c r="F93" s="228" t="s">
        <v>1461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200</v>
      </c>
      <c r="AU93" s="234" t="s">
        <v>82</v>
      </c>
      <c r="AV93" s="13" t="s">
        <v>80</v>
      </c>
      <c r="AW93" s="13" t="s">
        <v>33</v>
      </c>
      <c r="AX93" s="13" t="s">
        <v>72</v>
      </c>
      <c r="AY93" s="234" t="s">
        <v>188</v>
      </c>
    </row>
    <row r="94" s="14" customFormat="1">
      <c r="A94" s="14"/>
      <c r="B94" s="235"/>
      <c r="C94" s="236"/>
      <c r="D94" s="226" t="s">
        <v>200</v>
      </c>
      <c r="E94" s="237" t="s">
        <v>19</v>
      </c>
      <c r="F94" s="238" t="s">
        <v>80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200</v>
      </c>
      <c r="AU94" s="245" t="s">
        <v>82</v>
      </c>
      <c r="AV94" s="14" t="s">
        <v>82</v>
      </c>
      <c r="AW94" s="14" t="s">
        <v>33</v>
      </c>
      <c r="AX94" s="14" t="s">
        <v>72</v>
      </c>
      <c r="AY94" s="245" t="s">
        <v>188</v>
      </c>
    </row>
    <row r="95" s="15" customFormat="1">
      <c r="A95" s="15"/>
      <c r="B95" s="246"/>
      <c r="C95" s="247"/>
      <c r="D95" s="226" t="s">
        <v>200</v>
      </c>
      <c r="E95" s="248" t="s">
        <v>19</v>
      </c>
      <c r="F95" s="249" t="s">
        <v>206</v>
      </c>
      <c r="G95" s="247"/>
      <c r="H95" s="250">
        <v>1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200</v>
      </c>
      <c r="AU95" s="256" t="s">
        <v>82</v>
      </c>
      <c r="AV95" s="15" t="s">
        <v>196</v>
      </c>
      <c r="AW95" s="15" t="s">
        <v>33</v>
      </c>
      <c r="AX95" s="15" t="s">
        <v>80</v>
      </c>
      <c r="AY95" s="256" t="s">
        <v>188</v>
      </c>
    </row>
    <row r="96" s="2" customFormat="1" ht="24.15" customHeight="1">
      <c r="A96" s="40"/>
      <c r="B96" s="41"/>
      <c r="C96" s="206" t="s">
        <v>82</v>
      </c>
      <c r="D96" s="206" t="s">
        <v>191</v>
      </c>
      <c r="E96" s="207" t="s">
        <v>1470</v>
      </c>
      <c r="F96" s="208" t="s">
        <v>1471</v>
      </c>
      <c r="G96" s="209" t="s">
        <v>357</v>
      </c>
      <c r="H96" s="210">
        <v>41</v>
      </c>
      <c r="I96" s="211"/>
      <c r="J96" s="212">
        <f>ROUND(I96*H96,2)</f>
        <v>0</v>
      </c>
      <c r="K96" s="208" t="s">
        <v>195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196</v>
      </c>
      <c r="AT96" s="217" t="s">
        <v>191</v>
      </c>
      <c r="AU96" s="217" t="s">
        <v>82</v>
      </c>
      <c r="AY96" s="19" t="s">
        <v>188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196</v>
      </c>
      <c r="BM96" s="217" t="s">
        <v>2052</v>
      </c>
    </row>
    <row r="97" s="2" customFormat="1">
      <c r="A97" s="40"/>
      <c r="B97" s="41"/>
      <c r="C97" s="42"/>
      <c r="D97" s="219" t="s">
        <v>198</v>
      </c>
      <c r="E97" s="42"/>
      <c r="F97" s="220" t="s">
        <v>1473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198</v>
      </c>
      <c r="AU97" s="19" t="s">
        <v>82</v>
      </c>
    </row>
    <row r="98" s="13" customFormat="1">
      <c r="A98" s="13"/>
      <c r="B98" s="224"/>
      <c r="C98" s="225"/>
      <c r="D98" s="226" t="s">
        <v>200</v>
      </c>
      <c r="E98" s="227" t="s">
        <v>19</v>
      </c>
      <c r="F98" s="228" t="s">
        <v>1461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200</v>
      </c>
      <c r="AU98" s="234" t="s">
        <v>82</v>
      </c>
      <c r="AV98" s="13" t="s">
        <v>80</v>
      </c>
      <c r="AW98" s="13" t="s">
        <v>33</v>
      </c>
      <c r="AX98" s="13" t="s">
        <v>72</v>
      </c>
      <c r="AY98" s="234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419</v>
      </c>
      <c r="G99" s="236"/>
      <c r="H99" s="239">
        <v>41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5" customFormat="1">
      <c r="A100" s="15"/>
      <c r="B100" s="246"/>
      <c r="C100" s="247"/>
      <c r="D100" s="226" t="s">
        <v>200</v>
      </c>
      <c r="E100" s="248" t="s">
        <v>19</v>
      </c>
      <c r="F100" s="249" t="s">
        <v>206</v>
      </c>
      <c r="G100" s="247"/>
      <c r="H100" s="250">
        <v>41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200</v>
      </c>
      <c r="AU100" s="256" t="s">
        <v>82</v>
      </c>
      <c r="AV100" s="15" t="s">
        <v>196</v>
      </c>
      <c r="AW100" s="15" t="s">
        <v>33</v>
      </c>
      <c r="AX100" s="15" t="s">
        <v>80</v>
      </c>
      <c r="AY100" s="256" t="s">
        <v>188</v>
      </c>
    </row>
    <row r="101" s="2" customFormat="1" ht="16.5" customHeight="1">
      <c r="A101" s="40"/>
      <c r="B101" s="41"/>
      <c r="C101" s="257" t="s">
        <v>216</v>
      </c>
      <c r="D101" s="257" t="s">
        <v>300</v>
      </c>
      <c r="E101" s="258" t="s">
        <v>1475</v>
      </c>
      <c r="F101" s="259" t="s">
        <v>1476</v>
      </c>
      <c r="G101" s="260" t="s">
        <v>357</v>
      </c>
      <c r="H101" s="261">
        <v>41</v>
      </c>
      <c r="I101" s="262"/>
      <c r="J101" s="263">
        <f>ROUND(I101*H101,2)</f>
        <v>0</v>
      </c>
      <c r="K101" s="259" t="s">
        <v>19</v>
      </c>
      <c r="L101" s="264"/>
      <c r="M101" s="265" t="s">
        <v>19</v>
      </c>
      <c r="N101" s="266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250</v>
      </c>
      <c r="AT101" s="217" t="s">
        <v>300</v>
      </c>
      <c r="AU101" s="217" t="s">
        <v>82</v>
      </c>
      <c r="AY101" s="19" t="s">
        <v>188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196</v>
      </c>
      <c r="BM101" s="217" t="s">
        <v>2053</v>
      </c>
    </row>
    <row r="102" s="2" customFormat="1">
      <c r="A102" s="40"/>
      <c r="B102" s="41"/>
      <c r="C102" s="42"/>
      <c r="D102" s="226" t="s">
        <v>571</v>
      </c>
      <c r="E102" s="42"/>
      <c r="F102" s="273" t="s">
        <v>1469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571</v>
      </c>
      <c r="AU102" s="19" t="s">
        <v>82</v>
      </c>
    </row>
    <row r="103" s="13" customFormat="1">
      <c r="A103" s="13"/>
      <c r="B103" s="224"/>
      <c r="C103" s="225"/>
      <c r="D103" s="226" t="s">
        <v>200</v>
      </c>
      <c r="E103" s="227" t="s">
        <v>19</v>
      </c>
      <c r="F103" s="228" t="s">
        <v>1461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200</v>
      </c>
      <c r="AU103" s="234" t="s">
        <v>82</v>
      </c>
      <c r="AV103" s="13" t="s">
        <v>80</v>
      </c>
      <c r="AW103" s="13" t="s">
        <v>33</v>
      </c>
      <c r="AX103" s="13" t="s">
        <v>72</v>
      </c>
      <c r="AY103" s="234" t="s">
        <v>188</v>
      </c>
    </row>
    <row r="104" s="14" customFormat="1">
      <c r="A104" s="14"/>
      <c r="B104" s="235"/>
      <c r="C104" s="236"/>
      <c r="D104" s="226" t="s">
        <v>200</v>
      </c>
      <c r="E104" s="237" t="s">
        <v>19</v>
      </c>
      <c r="F104" s="238" t="s">
        <v>419</v>
      </c>
      <c r="G104" s="236"/>
      <c r="H104" s="239">
        <v>41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200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188</v>
      </c>
    </row>
    <row r="105" s="15" customFormat="1">
      <c r="A105" s="15"/>
      <c r="B105" s="246"/>
      <c r="C105" s="247"/>
      <c r="D105" s="226" t="s">
        <v>200</v>
      </c>
      <c r="E105" s="248" t="s">
        <v>19</v>
      </c>
      <c r="F105" s="249" t="s">
        <v>206</v>
      </c>
      <c r="G105" s="247"/>
      <c r="H105" s="250">
        <v>41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200</v>
      </c>
      <c r="AU105" s="256" t="s">
        <v>82</v>
      </c>
      <c r="AV105" s="15" t="s">
        <v>196</v>
      </c>
      <c r="AW105" s="15" t="s">
        <v>33</v>
      </c>
      <c r="AX105" s="15" t="s">
        <v>80</v>
      </c>
      <c r="AY105" s="256" t="s">
        <v>188</v>
      </c>
    </row>
    <row r="106" s="2" customFormat="1" ht="24.15" customHeight="1">
      <c r="A106" s="40"/>
      <c r="B106" s="41"/>
      <c r="C106" s="206" t="s">
        <v>196</v>
      </c>
      <c r="D106" s="206" t="s">
        <v>191</v>
      </c>
      <c r="E106" s="207" t="s">
        <v>1478</v>
      </c>
      <c r="F106" s="208" t="s">
        <v>1479</v>
      </c>
      <c r="G106" s="209" t="s">
        <v>357</v>
      </c>
      <c r="H106" s="210">
        <v>21</v>
      </c>
      <c r="I106" s="211"/>
      <c r="J106" s="212">
        <f>ROUND(I106*H106,2)</f>
        <v>0</v>
      </c>
      <c r="K106" s="208" t="s">
        <v>195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196</v>
      </c>
      <c r="AT106" s="217" t="s">
        <v>191</v>
      </c>
      <c r="AU106" s="217" t="s">
        <v>82</v>
      </c>
      <c r="AY106" s="19" t="s">
        <v>188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196</v>
      </c>
      <c r="BM106" s="217" t="s">
        <v>2054</v>
      </c>
    </row>
    <row r="107" s="2" customFormat="1">
      <c r="A107" s="40"/>
      <c r="B107" s="41"/>
      <c r="C107" s="42"/>
      <c r="D107" s="219" t="s">
        <v>198</v>
      </c>
      <c r="E107" s="42"/>
      <c r="F107" s="220" t="s">
        <v>1481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198</v>
      </c>
      <c r="AU107" s="19" t="s">
        <v>82</v>
      </c>
    </row>
    <row r="108" s="13" customFormat="1">
      <c r="A108" s="13"/>
      <c r="B108" s="224"/>
      <c r="C108" s="225"/>
      <c r="D108" s="226" t="s">
        <v>200</v>
      </c>
      <c r="E108" s="227" t="s">
        <v>19</v>
      </c>
      <c r="F108" s="228" t="s">
        <v>1461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200</v>
      </c>
      <c r="AU108" s="234" t="s">
        <v>82</v>
      </c>
      <c r="AV108" s="13" t="s">
        <v>80</v>
      </c>
      <c r="AW108" s="13" t="s">
        <v>33</v>
      </c>
      <c r="AX108" s="13" t="s">
        <v>72</v>
      </c>
      <c r="AY108" s="234" t="s">
        <v>188</v>
      </c>
    </row>
    <row r="109" s="14" customFormat="1">
      <c r="A109" s="14"/>
      <c r="B109" s="235"/>
      <c r="C109" s="236"/>
      <c r="D109" s="226" t="s">
        <v>200</v>
      </c>
      <c r="E109" s="237" t="s">
        <v>19</v>
      </c>
      <c r="F109" s="238" t="s">
        <v>7</v>
      </c>
      <c r="G109" s="236"/>
      <c r="H109" s="239">
        <v>21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200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188</v>
      </c>
    </row>
    <row r="110" s="15" customFormat="1">
      <c r="A110" s="15"/>
      <c r="B110" s="246"/>
      <c r="C110" s="247"/>
      <c r="D110" s="226" t="s">
        <v>200</v>
      </c>
      <c r="E110" s="248" t="s">
        <v>19</v>
      </c>
      <c r="F110" s="249" t="s">
        <v>206</v>
      </c>
      <c r="G110" s="247"/>
      <c r="H110" s="250">
        <v>21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200</v>
      </c>
      <c r="AU110" s="256" t="s">
        <v>82</v>
      </c>
      <c r="AV110" s="15" t="s">
        <v>196</v>
      </c>
      <c r="AW110" s="15" t="s">
        <v>33</v>
      </c>
      <c r="AX110" s="15" t="s">
        <v>80</v>
      </c>
      <c r="AY110" s="256" t="s">
        <v>188</v>
      </c>
    </row>
    <row r="111" s="2" customFormat="1" ht="16.5" customHeight="1">
      <c r="A111" s="40"/>
      <c r="B111" s="41"/>
      <c r="C111" s="257" t="s">
        <v>231</v>
      </c>
      <c r="D111" s="257" t="s">
        <v>300</v>
      </c>
      <c r="E111" s="258" t="s">
        <v>1483</v>
      </c>
      <c r="F111" s="259" t="s">
        <v>1484</v>
      </c>
      <c r="G111" s="260" t="s">
        <v>357</v>
      </c>
      <c r="H111" s="261">
        <v>21</v>
      </c>
      <c r="I111" s="262"/>
      <c r="J111" s="263">
        <f>ROUND(I111*H111,2)</f>
        <v>0</v>
      </c>
      <c r="K111" s="259" t="s">
        <v>19</v>
      </c>
      <c r="L111" s="264"/>
      <c r="M111" s="265" t="s">
        <v>19</v>
      </c>
      <c r="N111" s="266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250</v>
      </c>
      <c r="AT111" s="217" t="s">
        <v>300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2055</v>
      </c>
    </row>
    <row r="112" s="2" customFormat="1">
      <c r="A112" s="40"/>
      <c r="B112" s="41"/>
      <c r="C112" s="42"/>
      <c r="D112" s="226" t="s">
        <v>571</v>
      </c>
      <c r="E112" s="42"/>
      <c r="F112" s="273" t="s">
        <v>1469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571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1461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7</v>
      </c>
      <c r="G114" s="236"/>
      <c r="H114" s="239">
        <v>21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5" customFormat="1">
      <c r="A115" s="15"/>
      <c r="B115" s="246"/>
      <c r="C115" s="247"/>
      <c r="D115" s="226" t="s">
        <v>200</v>
      </c>
      <c r="E115" s="248" t="s">
        <v>19</v>
      </c>
      <c r="F115" s="249" t="s">
        <v>206</v>
      </c>
      <c r="G115" s="247"/>
      <c r="H115" s="250">
        <v>21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200</v>
      </c>
      <c r="AU115" s="256" t="s">
        <v>82</v>
      </c>
      <c r="AV115" s="15" t="s">
        <v>196</v>
      </c>
      <c r="AW115" s="15" t="s">
        <v>33</v>
      </c>
      <c r="AX115" s="15" t="s">
        <v>80</v>
      </c>
      <c r="AY115" s="256" t="s">
        <v>188</v>
      </c>
    </row>
    <row r="116" s="2" customFormat="1" ht="21.75" customHeight="1">
      <c r="A116" s="40"/>
      <c r="B116" s="41"/>
      <c r="C116" s="206" t="s">
        <v>189</v>
      </c>
      <c r="D116" s="206" t="s">
        <v>191</v>
      </c>
      <c r="E116" s="207" t="s">
        <v>1486</v>
      </c>
      <c r="F116" s="208" t="s">
        <v>1487</v>
      </c>
      <c r="G116" s="209" t="s">
        <v>296</v>
      </c>
      <c r="H116" s="210">
        <v>6</v>
      </c>
      <c r="I116" s="211"/>
      <c r="J116" s="212">
        <f>ROUND(I116*H116,2)</f>
        <v>0</v>
      </c>
      <c r="K116" s="208" t="s">
        <v>195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196</v>
      </c>
      <c r="AT116" s="217" t="s">
        <v>191</v>
      </c>
      <c r="AU116" s="217" t="s">
        <v>82</v>
      </c>
      <c r="AY116" s="19" t="s">
        <v>188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196</v>
      </c>
      <c r="BM116" s="217" t="s">
        <v>2056</v>
      </c>
    </row>
    <row r="117" s="2" customFormat="1">
      <c r="A117" s="40"/>
      <c r="B117" s="41"/>
      <c r="C117" s="42"/>
      <c r="D117" s="219" t="s">
        <v>198</v>
      </c>
      <c r="E117" s="42"/>
      <c r="F117" s="220" t="s">
        <v>1489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198</v>
      </c>
      <c r="AU117" s="19" t="s">
        <v>82</v>
      </c>
    </row>
    <row r="118" s="13" customFormat="1">
      <c r="A118" s="13"/>
      <c r="B118" s="224"/>
      <c r="C118" s="225"/>
      <c r="D118" s="226" t="s">
        <v>200</v>
      </c>
      <c r="E118" s="227" t="s">
        <v>19</v>
      </c>
      <c r="F118" s="228" t="s">
        <v>1461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200</v>
      </c>
      <c r="AU118" s="234" t="s">
        <v>82</v>
      </c>
      <c r="AV118" s="13" t="s">
        <v>80</v>
      </c>
      <c r="AW118" s="13" t="s">
        <v>33</v>
      </c>
      <c r="AX118" s="13" t="s">
        <v>72</v>
      </c>
      <c r="AY118" s="234" t="s">
        <v>188</v>
      </c>
    </row>
    <row r="119" s="14" customFormat="1">
      <c r="A119" s="14"/>
      <c r="B119" s="235"/>
      <c r="C119" s="236"/>
      <c r="D119" s="226" t="s">
        <v>200</v>
      </c>
      <c r="E119" s="237" t="s">
        <v>19</v>
      </c>
      <c r="F119" s="238" t="s">
        <v>189</v>
      </c>
      <c r="G119" s="236"/>
      <c r="H119" s="239">
        <v>6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200</v>
      </c>
      <c r="AU119" s="245" t="s">
        <v>82</v>
      </c>
      <c r="AV119" s="14" t="s">
        <v>82</v>
      </c>
      <c r="AW119" s="14" t="s">
        <v>33</v>
      </c>
      <c r="AX119" s="14" t="s">
        <v>72</v>
      </c>
      <c r="AY119" s="245" t="s">
        <v>188</v>
      </c>
    </row>
    <row r="120" s="15" customFormat="1">
      <c r="A120" s="15"/>
      <c r="B120" s="246"/>
      <c r="C120" s="247"/>
      <c r="D120" s="226" t="s">
        <v>200</v>
      </c>
      <c r="E120" s="248" t="s">
        <v>19</v>
      </c>
      <c r="F120" s="249" t="s">
        <v>206</v>
      </c>
      <c r="G120" s="247"/>
      <c r="H120" s="250">
        <v>6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200</v>
      </c>
      <c r="AU120" s="256" t="s">
        <v>82</v>
      </c>
      <c r="AV120" s="15" t="s">
        <v>196</v>
      </c>
      <c r="AW120" s="15" t="s">
        <v>33</v>
      </c>
      <c r="AX120" s="15" t="s">
        <v>80</v>
      </c>
      <c r="AY120" s="256" t="s">
        <v>188</v>
      </c>
    </row>
    <row r="121" s="2" customFormat="1" ht="24.15" customHeight="1">
      <c r="A121" s="40"/>
      <c r="B121" s="41"/>
      <c r="C121" s="206" t="s">
        <v>241</v>
      </c>
      <c r="D121" s="206" t="s">
        <v>191</v>
      </c>
      <c r="E121" s="207" t="s">
        <v>1490</v>
      </c>
      <c r="F121" s="208" t="s">
        <v>1491</v>
      </c>
      <c r="G121" s="209" t="s">
        <v>296</v>
      </c>
      <c r="H121" s="210">
        <v>1</v>
      </c>
      <c r="I121" s="211"/>
      <c r="J121" s="212">
        <f>ROUND(I121*H121,2)</f>
        <v>0</v>
      </c>
      <c r="K121" s="208" t="s">
        <v>195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196</v>
      </c>
      <c r="AT121" s="217" t="s">
        <v>191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2057</v>
      </c>
    </row>
    <row r="122" s="2" customFormat="1">
      <c r="A122" s="40"/>
      <c r="B122" s="41"/>
      <c r="C122" s="42"/>
      <c r="D122" s="219" t="s">
        <v>198</v>
      </c>
      <c r="E122" s="42"/>
      <c r="F122" s="220" t="s">
        <v>1493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198</v>
      </c>
      <c r="AU122" s="19" t="s">
        <v>82</v>
      </c>
    </row>
    <row r="123" s="13" customFormat="1">
      <c r="A123" s="13"/>
      <c r="B123" s="224"/>
      <c r="C123" s="225"/>
      <c r="D123" s="226" t="s">
        <v>200</v>
      </c>
      <c r="E123" s="227" t="s">
        <v>19</v>
      </c>
      <c r="F123" s="228" t="s">
        <v>1461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200</v>
      </c>
      <c r="AU123" s="234" t="s">
        <v>82</v>
      </c>
      <c r="AV123" s="13" t="s">
        <v>80</v>
      </c>
      <c r="AW123" s="13" t="s">
        <v>33</v>
      </c>
      <c r="AX123" s="13" t="s">
        <v>72</v>
      </c>
      <c r="AY123" s="234" t="s">
        <v>188</v>
      </c>
    </row>
    <row r="124" s="14" customFormat="1">
      <c r="A124" s="14"/>
      <c r="B124" s="235"/>
      <c r="C124" s="236"/>
      <c r="D124" s="226" t="s">
        <v>200</v>
      </c>
      <c r="E124" s="237" t="s">
        <v>19</v>
      </c>
      <c r="F124" s="238" t="s">
        <v>80</v>
      </c>
      <c r="G124" s="236"/>
      <c r="H124" s="239">
        <v>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200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188</v>
      </c>
    </row>
    <row r="125" s="15" customFormat="1">
      <c r="A125" s="15"/>
      <c r="B125" s="246"/>
      <c r="C125" s="247"/>
      <c r="D125" s="226" t="s">
        <v>200</v>
      </c>
      <c r="E125" s="248" t="s">
        <v>19</v>
      </c>
      <c r="F125" s="249" t="s">
        <v>206</v>
      </c>
      <c r="G125" s="247"/>
      <c r="H125" s="250">
        <v>1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200</v>
      </c>
      <c r="AU125" s="256" t="s">
        <v>82</v>
      </c>
      <c r="AV125" s="15" t="s">
        <v>196</v>
      </c>
      <c r="AW125" s="15" t="s">
        <v>33</v>
      </c>
      <c r="AX125" s="15" t="s">
        <v>80</v>
      </c>
      <c r="AY125" s="256" t="s">
        <v>188</v>
      </c>
    </row>
    <row r="126" s="2" customFormat="1" ht="24.15" customHeight="1">
      <c r="A126" s="40"/>
      <c r="B126" s="41"/>
      <c r="C126" s="257" t="s">
        <v>250</v>
      </c>
      <c r="D126" s="257" t="s">
        <v>300</v>
      </c>
      <c r="E126" s="258" t="s">
        <v>1892</v>
      </c>
      <c r="F126" s="259" t="s">
        <v>1893</v>
      </c>
      <c r="G126" s="260" t="s">
        <v>296</v>
      </c>
      <c r="H126" s="261">
        <v>1</v>
      </c>
      <c r="I126" s="262"/>
      <c r="J126" s="263">
        <f>ROUND(I126*H126,2)</f>
        <v>0</v>
      </c>
      <c r="K126" s="259" t="s">
        <v>19</v>
      </c>
      <c r="L126" s="264"/>
      <c r="M126" s="265" t="s">
        <v>19</v>
      </c>
      <c r="N126" s="266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250</v>
      </c>
      <c r="AT126" s="217" t="s">
        <v>300</v>
      </c>
      <c r="AU126" s="217" t="s">
        <v>82</v>
      </c>
      <c r="AY126" s="19" t="s">
        <v>188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196</v>
      </c>
      <c r="BM126" s="217" t="s">
        <v>2058</v>
      </c>
    </row>
    <row r="127" s="2" customFormat="1">
      <c r="A127" s="40"/>
      <c r="B127" s="41"/>
      <c r="C127" s="42"/>
      <c r="D127" s="226" t="s">
        <v>571</v>
      </c>
      <c r="E127" s="42"/>
      <c r="F127" s="273" t="s">
        <v>1498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571</v>
      </c>
      <c r="AU127" s="19" t="s">
        <v>82</v>
      </c>
    </row>
    <row r="128" s="13" customFormat="1">
      <c r="A128" s="13"/>
      <c r="B128" s="224"/>
      <c r="C128" s="225"/>
      <c r="D128" s="226" t="s">
        <v>200</v>
      </c>
      <c r="E128" s="227" t="s">
        <v>19</v>
      </c>
      <c r="F128" s="228" t="s">
        <v>1461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200</v>
      </c>
      <c r="AU128" s="234" t="s">
        <v>82</v>
      </c>
      <c r="AV128" s="13" t="s">
        <v>80</v>
      </c>
      <c r="AW128" s="13" t="s">
        <v>33</v>
      </c>
      <c r="AX128" s="13" t="s">
        <v>72</v>
      </c>
      <c r="AY128" s="234" t="s">
        <v>188</v>
      </c>
    </row>
    <row r="129" s="14" customFormat="1">
      <c r="A129" s="14"/>
      <c r="B129" s="235"/>
      <c r="C129" s="236"/>
      <c r="D129" s="226" t="s">
        <v>200</v>
      </c>
      <c r="E129" s="237" t="s">
        <v>19</v>
      </c>
      <c r="F129" s="238" t="s">
        <v>80</v>
      </c>
      <c r="G129" s="236"/>
      <c r="H129" s="239">
        <v>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200</v>
      </c>
      <c r="AU129" s="245" t="s">
        <v>82</v>
      </c>
      <c r="AV129" s="14" t="s">
        <v>82</v>
      </c>
      <c r="AW129" s="14" t="s">
        <v>33</v>
      </c>
      <c r="AX129" s="14" t="s">
        <v>72</v>
      </c>
      <c r="AY129" s="245" t="s">
        <v>188</v>
      </c>
    </row>
    <row r="130" s="15" customFormat="1">
      <c r="A130" s="15"/>
      <c r="B130" s="246"/>
      <c r="C130" s="247"/>
      <c r="D130" s="226" t="s">
        <v>200</v>
      </c>
      <c r="E130" s="248" t="s">
        <v>19</v>
      </c>
      <c r="F130" s="249" t="s">
        <v>206</v>
      </c>
      <c r="G130" s="247"/>
      <c r="H130" s="250">
        <v>1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200</v>
      </c>
      <c r="AU130" s="256" t="s">
        <v>82</v>
      </c>
      <c r="AV130" s="15" t="s">
        <v>196</v>
      </c>
      <c r="AW130" s="15" t="s">
        <v>33</v>
      </c>
      <c r="AX130" s="15" t="s">
        <v>80</v>
      </c>
      <c r="AY130" s="256" t="s">
        <v>188</v>
      </c>
    </row>
    <row r="131" s="2" customFormat="1" ht="24.15" customHeight="1">
      <c r="A131" s="40"/>
      <c r="B131" s="41"/>
      <c r="C131" s="206" t="s">
        <v>229</v>
      </c>
      <c r="D131" s="206" t="s">
        <v>191</v>
      </c>
      <c r="E131" s="207" t="s">
        <v>1508</v>
      </c>
      <c r="F131" s="208" t="s">
        <v>1509</v>
      </c>
      <c r="G131" s="209" t="s">
        <v>296</v>
      </c>
      <c r="H131" s="210">
        <v>7</v>
      </c>
      <c r="I131" s="211"/>
      <c r="J131" s="212">
        <f>ROUND(I131*H131,2)</f>
        <v>0</v>
      </c>
      <c r="K131" s="208" t="s">
        <v>195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2059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1511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3" customFormat="1">
      <c r="A133" s="13"/>
      <c r="B133" s="224"/>
      <c r="C133" s="225"/>
      <c r="D133" s="226" t="s">
        <v>200</v>
      </c>
      <c r="E133" s="227" t="s">
        <v>19</v>
      </c>
      <c r="F133" s="228" t="s">
        <v>1461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200</v>
      </c>
      <c r="AU133" s="234" t="s">
        <v>82</v>
      </c>
      <c r="AV133" s="13" t="s">
        <v>80</v>
      </c>
      <c r="AW133" s="13" t="s">
        <v>33</v>
      </c>
      <c r="AX133" s="13" t="s">
        <v>72</v>
      </c>
      <c r="AY133" s="234" t="s">
        <v>188</v>
      </c>
    </row>
    <row r="134" s="14" customFormat="1">
      <c r="A134" s="14"/>
      <c r="B134" s="235"/>
      <c r="C134" s="236"/>
      <c r="D134" s="226" t="s">
        <v>200</v>
      </c>
      <c r="E134" s="237" t="s">
        <v>19</v>
      </c>
      <c r="F134" s="238" t="s">
        <v>241</v>
      </c>
      <c r="G134" s="236"/>
      <c r="H134" s="239">
        <v>7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200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188</v>
      </c>
    </row>
    <row r="135" s="15" customFormat="1">
      <c r="A135" s="15"/>
      <c r="B135" s="246"/>
      <c r="C135" s="247"/>
      <c r="D135" s="226" t="s">
        <v>200</v>
      </c>
      <c r="E135" s="248" t="s">
        <v>19</v>
      </c>
      <c r="F135" s="249" t="s">
        <v>206</v>
      </c>
      <c r="G135" s="247"/>
      <c r="H135" s="250">
        <v>7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200</v>
      </c>
      <c r="AU135" s="256" t="s">
        <v>82</v>
      </c>
      <c r="AV135" s="15" t="s">
        <v>196</v>
      </c>
      <c r="AW135" s="15" t="s">
        <v>33</v>
      </c>
      <c r="AX135" s="15" t="s">
        <v>80</v>
      </c>
      <c r="AY135" s="256" t="s">
        <v>188</v>
      </c>
    </row>
    <row r="136" s="2" customFormat="1" ht="21.75" customHeight="1">
      <c r="A136" s="40"/>
      <c r="B136" s="41"/>
      <c r="C136" s="257" t="s">
        <v>107</v>
      </c>
      <c r="D136" s="257" t="s">
        <v>300</v>
      </c>
      <c r="E136" s="258" t="s">
        <v>1512</v>
      </c>
      <c r="F136" s="259" t="s">
        <v>1513</v>
      </c>
      <c r="G136" s="260" t="s">
        <v>1514</v>
      </c>
      <c r="H136" s="261">
        <v>7</v>
      </c>
      <c r="I136" s="262"/>
      <c r="J136" s="263">
        <f>ROUND(I136*H136,2)</f>
        <v>0</v>
      </c>
      <c r="K136" s="259" t="s">
        <v>19</v>
      </c>
      <c r="L136" s="264"/>
      <c r="M136" s="265" t="s">
        <v>19</v>
      </c>
      <c r="N136" s="266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250</v>
      </c>
      <c r="AT136" s="217" t="s">
        <v>300</v>
      </c>
      <c r="AU136" s="217" t="s">
        <v>82</v>
      </c>
      <c r="AY136" s="19" t="s">
        <v>188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196</v>
      </c>
      <c r="BM136" s="217" t="s">
        <v>2060</v>
      </c>
    </row>
    <row r="137" s="2" customFormat="1">
      <c r="A137" s="40"/>
      <c r="B137" s="41"/>
      <c r="C137" s="42"/>
      <c r="D137" s="226" t="s">
        <v>571</v>
      </c>
      <c r="E137" s="42"/>
      <c r="F137" s="273" t="s">
        <v>1498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571</v>
      </c>
      <c r="AU137" s="19" t="s">
        <v>82</v>
      </c>
    </row>
    <row r="138" s="13" customFormat="1">
      <c r="A138" s="13"/>
      <c r="B138" s="224"/>
      <c r="C138" s="225"/>
      <c r="D138" s="226" t="s">
        <v>200</v>
      </c>
      <c r="E138" s="227" t="s">
        <v>19</v>
      </c>
      <c r="F138" s="228" t="s">
        <v>1461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200</v>
      </c>
      <c r="AU138" s="234" t="s">
        <v>82</v>
      </c>
      <c r="AV138" s="13" t="s">
        <v>80</v>
      </c>
      <c r="AW138" s="13" t="s">
        <v>33</v>
      </c>
      <c r="AX138" s="13" t="s">
        <v>72</v>
      </c>
      <c r="AY138" s="234" t="s">
        <v>188</v>
      </c>
    </row>
    <row r="139" s="14" customFormat="1">
      <c r="A139" s="14"/>
      <c r="B139" s="235"/>
      <c r="C139" s="236"/>
      <c r="D139" s="226" t="s">
        <v>200</v>
      </c>
      <c r="E139" s="237" t="s">
        <v>19</v>
      </c>
      <c r="F139" s="238" t="s">
        <v>241</v>
      </c>
      <c r="G139" s="236"/>
      <c r="H139" s="239">
        <v>7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200</v>
      </c>
      <c r="AU139" s="245" t="s">
        <v>82</v>
      </c>
      <c r="AV139" s="14" t="s">
        <v>82</v>
      </c>
      <c r="AW139" s="14" t="s">
        <v>33</v>
      </c>
      <c r="AX139" s="14" t="s">
        <v>72</v>
      </c>
      <c r="AY139" s="245" t="s">
        <v>188</v>
      </c>
    </row>
    <row r="140" s="15" customFormat="1">
      <c r="A140" s="15"/>
      <c r="B140" s="246"/>
      <c r="C140" s="247"/>
      <c r="D140" s="226" t="s">
        <v>200</v>
      </c>
      <c r="E140" s="248" t="s">
        <v>19</v>
      </c>
      <c r="F140" s="249" t="s">
        <v>206</v>
      </c>
      <c r="G140" s="247"/>
      <c r="H140" s="250">
        <v>7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200</v>
      </c>
      <c r="AU140" s="256" t="s">
        <v>82</v>
      </c>
      <c r="AV140" s="15" t="s">
        <v>196</v>
      </c>
      <c r="AW140" s="15" t="s">
        <v>33</v>
      </c>
      <c r="AX140" s="15" t="s">
        <v>80</v>
      </c>
      <c r="AY140" s="256" t="s">
        <v>188</v>
      </c>
    </row>
    <row r="141" s="2" customFormat="1" ht="24.15" customHeight="1">
      <c r="A141" s="40"/>
      <c r="B141" s="41"/>
      <c r="C141" s="206" t="s">
        <v>110</v>
      </c>
      <c r="D141" s="206" t="s">
        <v>191</v>
      </c>
      <c r="E141" s="207" t="s">
        <v>1516</v>
      </c>
      <c r="F141" s="208" t="s">
        <v>1517</v>
      </c>
      <c r="G141" s="209" t="s">
        <v>296</v>
      </c>
      <c r="H141" s="210">
        <v>2</v>
      </c>
      <c r="I141" s="211"/>
      <c r="J141" s="212">
        <f>ROUND(I141*H141,2)</f>
        <v>0</v>
      </c>
      <c r="K141" s="208" t="s">
        <v>195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196</v>
      </c>
      <c r="AT141" s="217" t="s">
        <v>191</v>
      </c>
      <c r="AU141" s="217" t="s">
        <v>82</v>
      </c>
      <c r="AY141" s="19" t="s">
        <v>188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196</v>
      </c>
      <c r="BM141" s="217" t="s">
        <v>2061</v>
      </c>
    </row>
    <row r="142" s="2" customFormat="1">
      <c r="A142" s="40"/>
      <c r="B142" s="41"/>
      <c r="C142" s="42"/>
      <c r="D142" s="219" t="s">
        <v>198</v>
      </c>
      <c r="E142" s="42"/>
      <c r="F142" s="220" t="s">
        <v>1519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198</v>
      </c>
      <c r="AU142" s="19" t="s">
        <v>82</v>
      </c>
    </row>
    <row r="143" s="13" customFormat="1">
      <c r="A143" s="13"/>
      <c r="B143" s="224"/>
      <c r="C143" s="225"/>
      <c r="D143" s="226" t="s">
        <v>200</v>
      </c>
      <c r="E143" s="227" t="s">
        <v>19</v>
      </c>
      <c r="F143" s="228" t="s">
        <v>1461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200</v>
      </c>
      <c r="AU143" s="234" t="s">
        <v>82</v>
      </c>
      <c r="AV143" s="13" t="s">
        <v>80</v>
      </c>
      <c r="AW143" s="13" t="s">
        <v>33</v>
      </c>
      <c r="AX143" s="13" t="s">
        <v>72</v>
      </c>
      <c r="AY143" s="234" t="s">
        <v>188</v>
      </c>
    </row>
    <row r="144" s="14" customFormat="1">
      <c r="A144" s="14"/>
      <c r="B144" s="235"/>
      <c r="C144" s="236"/>
      <c r="D144" s="226" t="s">
        <v>200</v>
      </c>
      <c r="E144" s="237" t="s">
        <v>19</v>
      </c>
      <c r="F144" s="238" t="s">
        <v>82</v>
      </c>
      <c r="G144" s="236"/>
      <c r="H144" s="239">
        <v>2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200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188</v>
      </c>
    </row>
    <row r="145" s="15" customFormat="1">
      <c r="A145" s="15"/>
      <c r="B145" s="246"/>
      <c r="C145" s="247"/>
      <c r="D145" s="226" t="s">
        <v>200</v>
      </c>
      <c r="E145" s="248" t="s">
        <v>19</v>
      </c>
      <c r="F145" s="249" t="s">
        <v>206</v>
      </c>
      <c r="G145" s="247"/>
      <c r="H145" s="250">
        <v>2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200</v>
      </c>
      <c r="AU145" s="256" t="s">
        <v>82</v>
      </c>
      <c r="AV145" s="15" t="s">
        <v>196</v>
      </c>
      <c r="AW145" s="15" t="s">
        <v>33</v>
      </c>
      <c r="AX145" s="15" t="s">
        <v>80</v>
      </c>
      <c r="AY145" s="256" t="s">
        <v>188</v>
      </c>
    </row>
    <row r="146" s="2" customFormat="1" ht="24.15" customHeight="1">
      <c r="A146" s="40"/>
      <c r="B146" s="41"/>
      <c r="C146" s="257" t="s">
        <v>113</v>
      </c>
      <c r="D146" s="257" t="s">
        <v>300</v>
      </c>
      <c r="E146" s="258" t="s">
        <v>1520</v>
      </c>
      <c r="F146" s="259" t="s">
        <v>1521</v>
      </c>
      <c r="G146" s="260" t="s">
        <v>1514</v>
      </c>
      <c r="H146" s="261">
        <v>2</v>
      </c>
      <c r="I146" s="262"/>
      <c r="J146" s="263">
        <f>ROUND(I146*H146,2)</f>
        <v>0</v>
      </c>
      <c r="K146" s="259" t="s">
        <v>19</v>
      </c>
      <c r="L146" s="264"/>
      <c r="M146" s="265" t="s">
        <v>19</v>
      </c>
      <c r="N146" s="266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250</v>
      </c>
      <c r="AT146" s="217" t="s">
        <v>300</v>
      </c>
      <c r="AU146" s="217" t="s">
        <v>82</v>
      </c>
      <c r="AY146" s="19" t="s">
        <v>188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196</v>
      </c>
      <c r="BM146" s="217" t="s">
        <v>2062</v>
      </c>
    </row>
    <row r="147" s="2" customFormat="1">
      <c r="A147" s="40"/>
      <c r="B147" s="41"/>
      <c r="C147" s="42"/>
      <c r="D147" s="226" t="s">
        <v>571</v>
      </c>
      <c r="E147" s="42"/>
      <c r="F147" s="273" t="s">
        <v>1498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571</v>
      </c>
      <c r="AU147" s="19" t="s">
        <v>82</v>
      </c>
    </row>
    <row r="148" s="13" customFormat="1">
      <c r="A148" s="13"/>
      <c r="B148" s="224"/>
      <c r="C148" s="225"/>
      <c r="D148" s="226" t="s">
        <v>200</v>
      </c>
      <c r="E148" s="227" t="s">
        <v>19</v>
      </c>
      <c r="F148" s="228" t="s">
        <v>1461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200</v>
      </c>
      <c r="AU148" s="234" t="s">
        <v>82</v>
      </c>
      <c r="AV148" s="13" t="s">
        <v>80</v>
      </c>
      <c r="AW148" s="13" t="s">
        <v>33</v>
      </c>
      <c r="AX148" s="13" t="s">
        <v>72</v>
      </c>
      <c r="AY148" s="234" t="s">
        <v>188</v>
      </c>
    </row>
    <row r="149" s="14" customFormat="1">
      <c r="A149" s="14"/>
      <c r="B149" s="235"/>
      <c r="C149" s="236"/>
      <c r="D149" s="226" t="s">
        <v>200</v>
      </c>
      <c r="E149" s="237" t="s">
        <v>19</v>
      </c>
      <c r="F149" s="238" t="s">
        <v>82</v>
      </c>
      <c r="G149" s="236"/>
      <c r="H149" s="239">
        <v>2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200</v>
      </c>
      <c r="AU149" s="245" t="s">
        <v>82</v>
      </c>
      <c r="AV149" s="14" t="s">
        <v>82</v>
      </c>
      <c r="AW149" s="14" t="s">
        <v>33</v>
      </c>
      <c r="AX149" s="14" t="s">
        <v>72</v>
      </c>
      <c r="AY149" s="245" t="s">
        <v>188</v>
      </c>
    </row>
    <row r="150" s="15" customFormat="1">
      <c r="A150" s="15"/>
      <c r="B150" s="246"/>
      <c r="C150" s="247"/>
      <c r="D150" s="226" t="s">
        <v>200</v>
      </c>
      <c r="E150" s="248" t="s">
        <v>19</v>
      </c>
      <c r="F150" s="249" t="s">
        <v>206</v>
      </c>
      <c r="G150" s="247"/>
      <c r="H150" s="250">
        <v>2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200</v>
      </c>
      <c r="AU150" s="256" t="s">
        <v>82</v>
      </c>
      <c r="AV150" s="15" t="s">
        <v>196</v>
      </c>
      <c r="AW150" s="15" t="s">
        <v>33</v>
      </c>
      <c r="AX150" s="15" t="s">
        <v>80</v>
      </c>
      <c r="AY150" s="256" t="s">
        <v>188</v>
      </c>
    </row>
    <row r="151" s="2" customFormat="1" ht="24.15" customHeight="1">
      <c r="A151" s="40"/>
      <c r="B151" s="41"/>
      <c r="C151" s="206" t="s">
        <v>116</v>
      </c>
      <c r="D151" s="206" t="s">
        <v>191</v>
      </c>
      <c r="E151" s="207" t="s">
        <v>1900</v>
      </c>
      <c r="F151" s="208" t="s">
        <v>1901</v>
      </c>
      <c r="G151" s="209" t="s">
        <v>296</v>
      </c>
      <c r="H151" s="210">
        <v>1</v>
      </c>
      <c r="I151" s="211"/>
      <c r="J151" s="212">
        <f>ROUND(I151*H151,2)</f>
        <v>0</v>
      </c>
      <c r="K151" s="208" t="s">
        <v>195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196</v>
      </c>
      <c r="AT151" s="217" t="s">
        <v>191</v>
      </c>
      <c r="AU151" s="217" t="s">
        <v>82</v>
      </c>
      <c r="AY151" s="19" t="s">
        <v>188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196</v>
      </c>
      <c r="BM151" s="217" t="s">
        <v>2063</v>
      </c>
    </row>
    <row r="152" s="2" customFormat="1">
      <c r="A152" s="40"/>
      <c r="B152" s="41"/>
      <c r="C152" s="42"/>
      <c r="D152" s="219" t="s">
        <v>198</v>
      </c>
      <c r="E152" s="42"/>
      <c r="F152" s="220" t="s">
        <v>1999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198</v>
      </c>
      <c r="AU152" s="19" t="s">
        <v>82</v>
      </c>
    </row>
    <row r="153" s="13" customFormat="1">
      <c r="A153" s="13"/>
      <c r="B153" s="224"/>
      <c r="C153" s="225"/>
      <c r="D153" s="226" t="s">
        <v>200</v>
      </c>
      <c r="E153" s="227" t="s">
        <v>19</v>
      </c>
      <c r="F153" s="228" t="s">
        <v>1461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200</v>
      </c>
      <c r="AU153" s="234" t="s">
        <v>82</v>
      </c>
      <c r="AV153" s="13" t="s">
        <v>80</v>
      </c>
      <c r="AW153" s="13" t="s">
        <v>33</v>
      </c>
      <c r="AX153" s="13" t="s">
        <v>72</v>
      </c>
      <c r="AY153" s="234" t="s">
        <v>188</v>
      </c>
    </row>
    <row r="154" s="14" customFormat="1">
      <c r="A154" s="14"/>
      <c r="B154" s="235"/>
      <c r="C154" s="236"/>
      <c r="D154" s="226" t="s">
        <v>200</v>
      </c>
      <c r="E154" s="237" t="s">
        <v>19</v>
      </c>
      <c r="F154" s="238" t="s">
        <v>80</v>
      </c>
      <c r="G154" s="236"/>
      <c r="H154" s="239">
        <v>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200</v>
      </c>
      <c r="AU154" s="245" t="s">
        <v>82</v>
      </c>
      <c r="AV154" s="14" t="s">
        <v>82</v>
      </c>
      <c r="AW154" s="14" t="s">
        <v>33</v>
      </c>
      <c r="AX154" s="14" t="s">
        <v>72</v>
      </c>
      <c r="AY154" s="245" t="s">
        <v>188</v>
      </c>
    </row>
    <row r="155" s="15" customFormat="1">
      <c r="A155" s="15"/>
      <c r="B155" s="246"/>
      <c r="C155" s="247"/>
      <c r="D155" s="226" t="s">
        <v>200</v>
      </c>
      <c r="E155" s="248" t="s">
        <v>19</v>
      </c>
      <c r="F155" s="249" t="s">
        <v>206</v>
      </c>
      <c r="G155" s="247"/>
      <c r="H155" s="250">
        <v>1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200</v>
      </c>
      <c r="AU155" s="256" t="s">
        <v>82</v>
      </c>
      <c r="AV155" s="15" t="s">
        <v>196</v>
      </c>
      <c r="AW155" s="15" t="s">
        <v>33</v>
      </c>
      <c r="AX155" s="15" t="s">
        <v>80</v>
      </c>
      <c r="AY155" s="256" t="s">
        <v>188</v>
      </c>
    </row>
    <row r="156" s="2" customFormat="1" ht="16.5" customHeight="1">
      <c r="A156" s="40"/>
      <c r="B156" s="41"/>
      <c r="C156" s="257" t="s">
        <v>119</v>
      </c>
      <c r="D156" s="257" t="s">
        <v>300</v>
      </c>
      <c r="E156" s="258" t="s">
        <v>1904</v>
      </c>
      <c r="F156" s="259" t="s">
        <v>1905</v>
      </c>
      <c r="G156" s="260" t="s">
        <v>296</v>
      </c>
      <c r="H156" s="261">
        <v>1</v>
      </c>
      <c r="I156" s="262"/>
      <c r="J156" s="263">
        <f>ROUND(I156*H156,2)</f>
        <v>0</v>
      </c>
      <c r="K156" s="259" t="s">
        <v>19</v>
      </c>
      <c r="L156" s="264"/>
      <c r="M156" s="265" t="s">
        <v>19</v>
      </c>
      <c r="N156" s="266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250</v>
      </c>
      <c r="AT156" s="217" t="s">
        <v>300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196</v>
      </c>
      <c r="BM156" s="217" t="s">
        <v>2064</v>
      </c>
    </row>
    <row r="157" s="2" customFormat="1">
      <c r="A157" s="40"/>
      <c r="B157" s="41"/>
      <c r="C157" s="42"/>
      <c r="D157" s="226" t="s">
        <v>571</v>
      </c>
      <c r="E157" s="42"/>
      <c r="F157" s="273" t="s">
        <v>1498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571</v>
      </c>
      <c r="AU157" s="19" t="s">
        <v>82</v>
      </c>
    </row>
    <row r="158" s="13" customFormat="1">
      <c r="A158" s="13"/>
      <c r="B158" s="224"/>
      <c r="C158" s="225"/>
      <c r="D158" s="226" t="s">
        <v>200</v>
      </c>
      <c r="E158" s="227" t="s">
        <v>19</v>
      </c>
      <c r="F158" s="228" t="s">
        <v>1461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200</v>
      </c>
      <c r="AU158" s="234" t="s">
        <v>82</v>
      </c>
      <c r="AV158" s="13" t="s">
        <v>80</v>
      </c>
      <c r="AW158" s="13" t="s">
        <v>33</v>
      </c>
      <c r="AX158" s="13" t="s">
        <v>72</v>
      </c>
      <c r="AY158" s="234" t="s">
        <v>188</v>
      </c>
    </row>
    <row r="159" s="14" customFormat="1">
      <c r="A159" s="14"/>
      <c r="B159" s="235"/>
      <c r="C159" s="236"/>
      <c r="D159" s="226" t="s">
        <v>200</v>
      </c>
      <c r="E159" s="237" t="s">
        <v>19</v>
      </c>
      <c r="F159" s="238" t="s">
        <v>80</v>
      </c>
      <c r="G159" s="236"/>
      <c r="H159" s="239">
        <v>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200</v>
      </c>
      <c r="AU159" s="245" t="s">
        <v>82</v>
      </c>
      <c r="AV159" s="14" t="s">
        <v>82</v>
      </c>
      <c r="AW159" s="14" t="s">
        <v>33</v>
      </c>
      <c r="AX159" s="14" t="s">
        <v>72</v>
      </c>
      <c r="AY159" s="245" t="s">
        <v>188</v>
      </c>
    </row>
    <row r="160" s="15" customFormat="1">
      <c r="A160" s="15"/>
      <c r="B160" s="246"/>
      <c r="C160" s="247"/>
      <c r="D160" s="226" t="s">
        <v>200</v>
      </c>
      <c r="E160" s="248" t="s">
        <v>19</v>
      </c>
      <c r="F160" s="249" t="s">
        <v>206</v>
      </c>
      <c r="G160" s="247"/>
      <c r="H160" s="250">
        <v>1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200</v>
      </c>
      <c r="AU160" s="256" t="s">
        <v>82</v>
      </c>
      <c r="AV160" s="15" t="s">
        <v>196</v>
      </c>
      <c r="AW160" s="15" t="s">
        <v>33</v>
      </c>
      <c r="AX160" s="15" t="s">
        <v>80</v>
      </c>
      <c r="AY160" s="256" t="s">
        <v>188</v>
      </c>
    </row>
    <row r="161" s="2" customFormat="1" ht="16.5" customHeight="1">
      <c r="A161" s="40"/>
      <c r="B161" s="41"/>
      <c r="C161" s="257" t="s">
        <v>8</v>
      </c>
      <c r="D161" s="257" t="s">
        <v>300</v>
      </c>
      <c r="E161" s="258" t="s">
        <v>1907</v>
      </c>
      <c r="F161" s="259" t="s">
        <v>1908</v>
      </c>
      <c r="G161" s="260" t="s">
        <v>296</v>
      </c>
      <c r="H161" s="261">
        <v>1</v>
      </c>
      <c r="I161" s="262"/>
      <c r="J161" s="263">
        <f>ROUND(I161*H161,2)</f>
        <v>0</v>
      </c>
      <c r="K161" s="259" t="s">
        <v>19</v>
      </c>
      <c r="L161" s="264"/>
      <c r="M161" s="265" t="s">
        <v>19</v>
      </c>
      <c r="N161" s="266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250</v>
      </c>
      <c r="AT161" s="217" t="s">
        <v>300</v>
      </c>
      <c r="AU161" s="217" t="s">
        <v>82</v>
      </c>
      <c r="AY161" s="19" t="s">
        <v>188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196</v>
      </c>
      <c r="BM161" s="217" t="s">
        <v>2065</v>
      </c>
    </row>
    <row r="162" s="2" customFormat="1">
      <c r="A162" s="40"/>
      <c r="B162" s="41"/>
      <c r="C162" s="42"/>
      <c r="D162" s="226" t="s">
        <v>571</v>
      </c>
      <c r="E162" s="42"/>
      <c r="F162" s="273" t="s">
        <v>1498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571</v>
      </c>
      <c r="AU162" s="19" t="s">
        <v>82</v>
      </c>
    </row>
    <row r="163" s="13" customFormat="1">
      <c r="A163" s="13"/>
      <c r="B163" s="224"/>
      <c r="C163" s="225"/>
      <c r="D163" s="226" t="s">
        <v>200</v>
      </c>
      <c r="E163" s="227" t="s">
        <v>19</v>
      </c>
      <c r="F163" s="228" t="s">
        <v>1461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200</v>
      </c>
      <c r="AU163" s="234" t="s">
        <v>82</v>
      </c>
      <c r="AV163" s="13" t="s">
        <v>80</v>
      </c>
      <c r="AW163" s="13" t="s">
        <v>33</v>
      </c>
      <c r="AX163" s="13" t="s">
        <v>72</v>
      </c>
      <c r="AY163" s="234" t="s">
        <v>188</v>
      </c>
    </row>
    <row r="164" s="14" customFormat="1">
      <c r="A164" s="14"/>
      <c r="B164" s="235"/>
      <c r="C164" s="236"/>
      <c r="D164" s="226" t="s">
        <v>200</v>
      </c>
      <c r="E164" s="237" t="s">
        <v>19</v>
      </c>
      <c r="F164" s="238" t="s">
        <v>80</v>
      </c>
      <c r="G164" s="236"/>
      <c r="H164" s="239">
        <v>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200</v>
      </c>
      <c r="AU164" s="245" t="s">
        <v>82</v>
      </c>
      <c r="AV164" s="14" t="s">
        <v>82</v>
      </c>
      <c r="AW164" s="14" t="s">
        <v>33</v>
      </c>
      <c r="AX164" s="14" t="s">
        <v>72</v>
      </c>
      <c r="AY164" s="245" t="s">
        <v>188</v>
      </c>
    </row>
    <row r="165" s="15" customFormat="1">
      <c r="A165" s="15"/>
      <c r="B165" s="246"/>
      <c r="C165" s="247"/>
      <c r="D165" s="226" t="s">
        <v>200</v>
      </c>
      <c r="E165" s="248" t="s">
        <v>19</v>
      </c>
      <c r="F165" s="249" t="s">
        <v>206</v>
      </c>
      <c r="G165" s="247"/>
      <c r="H165" s="250">
        <v>1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200</v>
      </c>
      <c r="AU165" s="256" t="s">
        <v>82</v>
      </c>
      <c r="AV165" s="15" t="s">
        <v>196</v>
      </c>
      <c r="AW165" s="15" t="s">
        <v>33</v>
      </c>
      <c r="AX165" s="15" t="s">
        <v>80</v>
      </c>
      <c r="AY165" s="256" t="s">
        <v>188</v>
      </c>
    </row>
    <row r="166" s="2" customFormat="1" ht="16.5" customHeight="1">
      <c r="A166" s="40"/>
      <c r="B166" s="41"/>
      <c r="C166" s="257" t="s">
        <v>124</v>
      </c>
      <c r="D166" s="257" t="s">
        <v>300</v>
      </c>
      <c r="E166" s="258" t="s">
        <v>1533</v>
      </c>
      <c r="F166" s="259" t="s">
        <v>1534</v>
      </c>
      <c r="G166" s="260" t="s">
        <v>296</v>
      </c>
      <c r="H166" s="261">
        <v>1</v>
      </c>
      <c r="I166" s="262"/>
      <c r="J166" s="263">
        <f>ROUND(I166*H166,2)</f>
        <v>0</v>
      </c>
      <c r="K166" s="259" t="s">
        <v>19</v>
      </c>
      <c r="L166" s="264"/>
      <c r="M166" s="265" t="s">
        <v>19</v>
      </c>
      <c r="N166" s="266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250</v>
      </c>
      <c r="AT166" s="217" t="s">
        <v>300</v>
      </c>
      <c r="AU166" s="217" t="s">
        <v>82</v>
      </c>
      <c r="AY166" s="19" t="s">
        <v>188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196</v>
      </c>
      <c r="BM166" s="217" t="s">
        <v>2066</v>
      </c>
    </row>
    <row r="167" s="2" customFormat="1">
      <c r="A167" s="40"/>
      <c r="B167" s="41"/>
      <c r="C167" s="42"/>
      <c r="D167" s="226" t="s">
        <v>571</v>
      </c>
      <c r="E167" s="42"/>
      <c r="F167" s="273" t="s">
        <v>1498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571</v>
      </c>
      <c r="AU167" s="19" t="s">
        <v>82</v>
      </c>
    </row>
    <row r="168" s="13" customFormat="1">
      <c r="A168" s="13"/>
      <c r="B168" s="224"/>
      <c r="C168" s="225"/>
      <c r="D168" s="226" t="s">
        <v>200</v>
      </c>
      <c r="E168" s="227" t="s">
        <v>19</v>
      </c>
      <c r="F168" s="228" t="s">
        <v>1461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200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188</v>
      </c>
    </row>
    <row r="169" s="14" customFormat="1">
      <c r="A169" s="14"/>
      <c r="B169" s="235"/>
      <c r="C169" s="236"/>
      <c r="D169" s="226" t="s">
        <v>200</v>
      </c>
      <c r="E169" s="237" t="s">
        <v>19</v>
      </c>
      <c r="F169" s="238" t="s">
        <v>80</v>
      </c>
      <c r="G169" s="236"/>
      <c r="H169" s="239">
        <v>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200</v>
      </c>
      <c r="AU169" s="245" t="s">
        <v>82</v>
      </c>
      <c r="AV169" s="14" t="s">
        <v>82</v>
      </c>
      <c r="AW169" s="14" t="s">
        <v>33</v>
      </c>
      <c r="AX169" s="14" t="s">
        <v>72</v>
      </c>
      <c r="AY169" s="245" t="s">
        <v>188</v>
      </c>
    </row>
    <row r="170" s="15" customFormat="1">
      <c r="A170" s="15"/>
      <c r="B170" s="246"/>
      <c r="C170" s="247"/>
      <c r="D170" s="226" t="s">
        <v>200</v>
      </c>
      <c r="E170" s="248" t="s">
        <v>19</v>
      </c>
      <c r="F170" s="249" t="s">
        <v>206</v>
      </c>
      <c r="G170" s="247"/>
      <c r="H170" s="250">
        <v>1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200</v>
      </c>
      <c r="AU170" s="256" t="s">
        <v>82</v>
      </c>
      <c r="AV170" s="15" t="s">
        <v>196</v>
      </c>
      <c r="AW170" s="15" t="s">
        <v>33</v>
      </c>
      <c r="AX170" s="15" t="s">
        <v>80</v>
      </c>
      <c r="AY170" s="256" t="s">
        <v>188</v>
      </c>
    </row>
    <row r="171" s="2" customFormat="1" ht="16.5" customHeight="1">
      <c r="A171" s="40"/>
      <c r="B171" s="41"/>
      <c r="C171" s="257" t="s">
        <v>127</v>
      </c>
      <c r="D171" s="257" t="s">
        <v>300</v>
      </c>
      <c r="E171" s="258" t="s">
        <v>1536</v>
      </c>
      <c r="F171" s="259" t="s">
        <v>1537</v>
      </c>
      <c r="G171" s="260" t="s">
        <v>296</v>
      </c>
      <c r="H171" s="261">
        <v>1</v>
      </c>
      <c r="I171" s="262"/>
      <c r="J171" s="263">
        <f>ROUND(I171*H171,2)</f>
        <v>0</v>
      </c>
      <c r="K171" s="259" t="s">
        <v>19</v>
      </c>
      <c r="L171" s="264"/>
      <c r="M171" s="265" t="s">
        <v>19</v>
      </c>
      <c r="N171" s="266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250</v>
      </c>
      <c r="AT171" s="217" t="s">
        <v>300</v>
      </c>
      <c r="AU171" s="217" t="s">
        <v>82</v>
      </c>
      <c r="AY171" s="19" t="s">
        <v>188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196</v>
      </c>
      <c r="BM171" s="217" t="s">
        <v>2067</v>
      </c>
    </row>
    <row r="172" s="2" customFormat="1">
      <c r="A172" s="40"/>
      <c r="B172" s="41"/>
      <c r="C172" s="42"/>
      <c r="D172" s="226" t="s">
        <v>571</v>
      </c>
      <c r="E172" s="42"/>
      <c r="F172" s="273" t="s">
        <v>1498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571</v>
      </c>
      <c r="AU172" s="19" t="s">
        <v>82</v>
      </c>
    </row>
    <row r="173" s="13" customFormat="1">
      <c r="A173" s="13"/>
      <c r="B173" s="224"/>
      <c r="C173" s="225"/>
      <c r="D173" s="226" t="s">
        <v>200</v>
      </c>
      <c r="E173" s="227" t="s">
        <v>19</v>
      </c>
      <c r="F173" s="228" t="s">
        <v>1461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200</v>
      </c>
      <c r="AU173" s="234" t="s">
        <v>82</v>
      </c>
      <c r="AV173" s="13" t="s">
        <v>80</v>
      </c>
      <c r="AW173" s="13" t="s">
        <v>33</v>
      </c>
      <c r="AX173" s="13" t="s">
        <v>72</v>
      </c>
      <c r="AY173" s="234" t="s">
        <v>188</v>
      </c>
    </row>
    <row r="174" s="14" customFormat="1">
      <c r="A174" s="14"/>
      <c r="B174" s="235"/>
      <c r="C174" s="236"/>
      <c r="D174" s="226" t="s">
        <v>200</v>
      </c>
      <c r="E174" s="237" t="s">
        <v>19</v>
      </c>
      <c r="F174" s="238" t="s">
        <v>80</v>
      </c>
      <c r="G174" s="236"/>
      <c r="H174" s="239">
        <v>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200</v>
      </c>
      <c r="AU174" s="245" t="s">
        <v>82</v>
      </c>
      <c r="AV174" s="14" t="s">
        <v>82</v>
      </c>
      <c r="AW174" s="14" t="s">
        <v>33</v>
      </c>
      <c r="AX174" s="14" t="s">
        <v>72</v>
      </c>
      <c r="AY174" s="245" t="s">
        <v>188</v>
      </c>
    </row>
    <row r="175" s="15" customFormat="1">
      <c r="A175" s="15"/>
      <c r="B175" s="246"/>
      <c r="C175" s="247"/>
      <c r="D175" s="226" t="s">
        <v>200</v>
      </c>
      <c r="E175" s="248" t="s">
        <v>19</v>
      </c>
      <c r="F175" s="249" t="s">
        <v>206</v>
      </c>
      <c r="G175" s="247"/>
      <c r="H175" s="250">
        <v>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200</v>
      </c>
      <c r="AU175" s="256" t="s">
        <v>82</v>
      </c>
      <c r="AV175" s="15" t="s">
        <v>196</v>
      </c>
      <c r="AW175" s="15" t="s">
        <v>33</v>
      </c>
      <c r="AX175" s="15" t="s">
        <v>80</v>
      </c>
      <c r="AY175" s="256" t="s">
        <v>188</v>
      </c>
    </row>
    <row r="176" s="2" customFormat="1" ht="16.5" customHeight="1">
      <c r="A176" s="40"/>
      <c r="B176" s="41"/>
      <c r="C176" s="257" t="s">
        <v>130</v>
      </c>
      <c r="D176" s="257" t="s">
        <v>300</v>
      </c>
      <c r="E176" s="258" t="s">
        <v>1539</v>
      </c>
      <c r="F176" s="259" t="s">
        <v>1540</v>
      </c>
      <c r="G176" s="260" t="s">
        <v>296</v>
      </c>
      <c r="H176" s="261">
        <v>1</v>
      </c>
      <c r="I176" s="262"/>
      <c r="J176" s="263">
        <f>ROUND(I176*H176,2)</f>
        <v>0</v>
      </c>
      <c r="K176" s="259" t="s">
        <v>19</v>
      </c>
      <c r="L176" s="264"/>
      <c r="M176" s="265" t="s">
        <v>19</v>
      </c>
      <c r="N176" s="266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250</v>
      </c>
      <c r="AT176" s="217" t="s">
        <v>300</v>
      </c>
      <c r="AU176" s="217" t="s">
        <v>82</v>
      </c>
      <c r="AY176" s="19" t="s">
        <v>188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196</v>
      </c>
      <c r="BM176" s="217" t="s">
        <v>2068</v>
      </c>
    </row>
    <row r="177" s="2" customFormat="1">
      <c r="A177" s="40"/>
      <c r="B177" s="41"/>
      <c r="C177" s="42"/>
      <c r="D177" s="226" t="s">
        <v>571</v>
      </c>
      <c r="E177" s="42"/>
      <c r="F177" s="273" t="s">
        <v>1498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571</v>
      </c>
      <c r="AU177" s="19" t="s">
        <v>82</v>
      </c>
    </row>
    <row r="178" s="13" customFormat="1">
      <c r="A178" s="13"/>
      <c r="B178" s="224"/>
      <c r="C178" s="225"/>
      <c r="D178" s="226" t="s">
        <v>200</v>
      </c>
      <c r="E178" s="227" t="s">
        <v>19</v>
      </c>
      <c r="F178" s="228" t="s">
        <v>1461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200</v>
      </c>
      <c r="AU178" s="234" t="s">
        <v>82</v>
      </c>
      <c r="AV178" s="13" t="s">
        <v>80</v>
      </c>
      <c r="AW178" s="13" t="s">
        <v>33</v>
      </c>
      <c r="AX178" s="13" t="s">
        <v>72</v>
      </c>
      <c r="AY178" s="234" t="s">
        <v>188</v>
      </c>
    </row>
    <row r="179" s="14" customFormat="1">
      <c r="A179" s="14"/>
      <c r="B179" s="235"/>
      <c r="C179" s="236"/>
      <c r="D179" s="226" t="s">
        <v>200</v>
      </c>
      <c r="E179" s="237" t="s">
        <v>19</v>
      </c>
      <c r="F179" s="238" t="s">
        <v>80</v>
      </c>
      <c r="G179" s="236"/>
      <c r="H179" s="239">
        <v>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200</v>
      </c>
      <c r="AU179" s="245" t="s">
        <v>82</v>
      </c>
      <c r="AV179" s="14" t="s">
        <v>82</v>
      </c>
      <c r="AW179" s="14" t="s">
        <v>33</v>
      </c>
      <c r="AX179" s="14" t="s">
        <v>72</v>
      </c>
      <c r="AY179" s="245" t="s">
        <v>188</v>
      </c>
    </row>
    <row r="180" s="15" customFormat="1">
      <c r="A180" s="15"/>
      <c r="B180" s="246"/>
      <c r="C180" s="247"/>
      <c r="D180" s="226" t="s">
        <v>200</v>
      </c>
      <c r="E180" s="248" t="s">
        <v>19</v>
      </c>
      <c r="F180" s="249" t="s">
        <v>206</v>
      </c>
      <c r="G180" s="247"/>
      <c r="H180" s="250">
        <v>1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200</v>
      </c>
      <c r="AU180" s="256" t="s">
        <v>82</v>
      </c>
      <c r="AV180" s="15" t="s">
        <v>196</v>
      </c>
      <c r="AW180" s="15" t="s">
        <v>33</v>
      </c>
      <c r="AX180" s="15" t="s">
        <v>80</v>
      </c>
      <c r="AY180" s="256" t="s">
        <v>188</v>
      </c>
    </row>
    <row r="181" s="2" customFormat="1" ht="16.5" customHeight="1">
      <c r="A181" s="40"/>
      <c r="B181" s="41"/>
      <c r="C181" s="257" t="s">
        <v>133</v>
      </c>
      <c r="D181" s="257" t="s">
        <v>300</v>
      </c>
      <c r="E181" s="258" t="s">
        <v>1548</v>
      </c>
      <c r="F181" s="259" t="s">
        <v>1549</v>
      </c>
      <c r="G181" s="260" t="s">
        <v>296</v>
      </c>
      <c r="H181" s="261">
        <v>2</v>
      </c>
      <c r="I181" s="262"/>
      <c r="J181" s="263">
        <f>ROUND(I181*H181,2)</f>
        <v>0</v>
      </c>
      <c r="K181" s="259" t="s">
        <v>19</v>
      </c>
      <c r="L181" s="264"/>
      <c r="M181" s="265" t="s">
        <v>19</v>
      </c>
      <c r="N181" s="266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250</v>
      </c>
      <c r="AT181" s="217" t="s">
        <v>300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196</v>
      </c>
      <c r="BM181" s="217" t="s">
        <v>2069</v>
      </c>
    </row>
    <row r="182" s="2" customFormat="1">
      <c r="A182" s="40"/>
      <c r="B182" s="41"/>
      <c r="C182" s="42"/>
      <c r="D182" s="226" t="s">
        <v>571</v>
      </c>
      <c r="E182" s="42"/>
      <c r="F182" s="273" t="s">
        <v>1498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571</v>
      </c>
      <c r="AU182" s="19" t="s">
        <v>82</v>
      </c>
    </row>
    <row r="183" s="13" customFormat="1">
      <c r="A183" s="13"/>
      <c r="B183" s="224"/>
      <c r="C183" s="225"/>
      <c r="D183" s="226" t="s">
        <v>200</v>
      </c>
      <c r="E183" s="227" t="s">
        <v>19</v>
      </c>
      <c r="F183" s="228" t="s">
        <v>1461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200</v>
      </c>
      <c r="AU183" s="234" t="s">
        <v>82</v>
      </c>
      <c r="AV183" s="13" t="s">
        <v>80</v>
      </c>
      <c r="AW183" s="13" t="s">
        <v>33</v>
      </c>
      <c r="AX183" s="13" t="s">
        <v>72</v>
      </c>
      <c r="AY183" s="234" t="s">
        <v>188</v>
      </c>
    </row>
    <row r="184" s="14" customFormat="1">
      <c r="A184" s="14"/>
      <c r="B184" s="235"/>
      <c r="C184" s="236"/>
      <c r="D184" s="226" t="s">
        <v>200</v>
      </c>
      <c r="E184" s="237" t="s">
        <v>19</v>
      </c>
      <c r="F184" s="238" t="s">
        <v>82</v>
      </c>
      <c r="G184" s="236"/>
      <c r="H184" s="239">
        <v>2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200</v>
      </c>
      <c r="AU184" s="245" t="s">
        <v>82</v>
      </c>
      <c r="AV184" s="14" t="s">
        <v>82</v>
      </c>
      <c r="AW184" s="14" t="s">
        <v>33</v>
      </c>
      <c r="AX184" s="14" t="s">
        <v>72</v>
      </c>
      <c r="AY184" s="245" t="s">
        <v>188</v>
      </c>
    </row>
    <row r="185" s="15" customFormat="1">
      <c r="A185" s="15"/>
      <c r="B185" s="246"/>
      <c r="C185" s="247"/>
      <c r="D185" s="226" t="s">
        <v>200</v>
      </c>
      <c r="E185" s="248" t="s">
        <v>19</v>
      </c>
      <c r="F185" s="249" t="s">
        <v>206</v>
      </c>
      <c r="G185" s="247"/>
      <c r="H185" s="250">
        <v>2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200</v>
      </c>
      <c r="AU185" s="256" t="s">
        <v>82</v>
      </c>
      <c r="AV185" s="15" t="s">
        <v>196</v>
      </c>
      <c r="AW185" s="15" t="s">
        <v>33</v>
      </c>
      <c r="AX185" s="15" t="s">
        <v>80</v>
      </c>
      <c r="AY185" s="256" t="s">
        <v>188</v>
      </c>
    </row>
    <row r="186" s="2" customFormat="1" ht="24.15" customHeight="1">
      <c r="A186" s="40"/>
      <c r="B186" s="41"/>
      <c r="C186" s="206" t="s">
        <v>136</v>
      </c>
      <c r="D186" s="206" t="s">
        <v>191</v>
      </c>
      <c r="E186" s="207" t="s">
        <v>1551</v>
      </c>
      <c r="F186" s="208" t="s">
        <v>1552</v>
      </c>
      <c r="G186" s="209" t="s">
        <v>296</v>
      </c>
      <c r="H186" s="210">
        <v>13</v>
      </c>
      <c r="I186" s="211"/>
      <c r="J186" s="212">
        <f>ROUND(I186*H186,2)</f>
        <v>0</v>
      </c>
      <c r="K186" s="208" t="s">
        <v>195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196</v>
      </c>
      <c r="AT186" s="217" t="s">
        <v>191</v>
      </c>
      <c r="AU186" s="217" t="s">
        <v>82</v>
      </c>
      <c r="AY186" s="19" t="s">
        <v>188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196</v>
      </c>
      <c r="BM186" s="217" t="s">
        <v>2070</v>
      </c>
    </row>
    <row r="187" s="2" customFormat="1">
      <c r="A187" s="40"/>
      <c r="B187" s="41"/>
      <c r="C187" s="42"/>
      <c r="D187" s="219" t="s">
        <v>198</v>
      </c>
      <c r="E187" s="42"/>
      <c r="F187" s="220" t="s">
        <v>1554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198</v>
      </c>
      <c r="AU187" s="19" t="s">
        <v>82</v>
      </c>
    </row>
    <row r="188" s="13" customFormat="1">
      <c r="A188" s="13"/>
      <c r="B188" s="224"/>
      <c r="C188" s="225"/>
      <c r="D188" s="226" t="s">
        <v>200</v>
      </c>
      <c r="E188" s="227" t="s">
        <v>19</v>
      </c>
      <c r="F188" s="228" t="s">
        <v>1461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200</v>
      </c>
      <c r="AU188" s="234" t="s">
        <v>82</v>
      </c>
      <c r="AV188" s="13" t="s">
        <v>80</v>
      </c>
      <c r="AW188" s="13" t="s">
        <v>33</v>
      </c>
      <c r="AX188" s="13" t="s">
        <v>72</v>
      </c>
      <c r="AY188" s="234" t="s">
        <v>188</v>
      </c>
    </row>
    <row r="189" s="14" customFormat="1">
      <c r="A189" s="14"/>
      <c r="B189" s="235"/>
      <c r="C189" s="236"/>
      <c r="D189" s="226" t="s">
        <v>200</v>
      </c>
      <c r="E189" s="237" t="s">
        <v>19</v>
      </c>
      <c r="F189" s="238" t="s">
        <v>116</v>
      </c>
      <c r="G189" s="236"/>
      <c r="H189" s="239">
        <v>13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200</v>
      </c>
      <c r="AU189" s="245" t="s">
        <v>82</v>
      </c>
      <c r="AV189" s="14" t="s">
        <v>82</v>
      </c>
      <c r="AW189" s="14" t="s">
        <v>33</v>
      </c>
      <c r="AX189" s="14" t="s">
        <v>72</v>
      </c>
      <c r="AY189" s="245" t="s">
        <v>188</v>
      </c>
    </row>
    <row r="190" s="15" customFormat="1">
      <c r="A190" s="15"/>
      <c r="B190" s="246"/>
      <c r="C190" s="247"/>
      <c r="D190" s="226" t="s">
        <v>200</v>
      </c>
      <c r="E190" s="248" t="s">
        <v>19</v>
      </c>
      <c r="F190" s="249" t="s">
        <v>206</v>
      </c>
      <c r="G190" s="247"/>
      <c r="H190" s="250">
        <v>13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200</v>
      </c>
      <c r="AU190" s="256" t="s">
        <v>82</v>
      </c>
      <c r="AV190" s="15" t="s">
        <v>196</v>
      </c>
      <c r="AW190" s="15" t="s">
        <v>33</v>
      </c>
      <c r="AX190" s="15" t="s">
        <v>80</v>
      </c>
      <c r="AY190" s="256" t="s">
        <v>188</v>
      </c>
    </row>
    <row r="191" s="2" customFormat="1" ht="16.5" customHeight="1">
      <c r="A191" s="40"/>
      <c r="B191" s="41"/>
      <c r="C191" s="257" t="s">
        <v>7</v>
      </c>
      <c r="D191" s="257" t="s">
        <v>300</v>
      </c>
      <c r="E191" s="258" t="s">
        <v>1555</v>
      </c>
      <c r="F191" s="259" t="s">
        <v>1556</v>
      </c>
      <c r="G191" s="260" t="s">
        <v>296</v>
      </c>
      <c r="H191" s="261">
        <v>13</v>
      </c>
      <c r="I191" s="262"/>
      <c r="J191" s="263">
        <f>ROUND(I191*H191,2)</f>
        <v>0</v>
      </c>
      <c r="K191" s="259" t="s">
        <v>19</v>
      </c>
      <c r="L191" s="264"/>
      <c r="M191" s="265" t="s">
        <v>19</v>
      </c>
      <c r="N191" s="266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250</v>
      </c>
      <c r="AT191" s="217" t="s">
        <v>300</v>
      </c>
      <c r="AU191" s="217" t="s">
        <v>82</v>
      </c>
      <c r="AY191" s="19" t="s">
        <v>188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196</v>
      </c>
      <c r="BM191" s="217" t="s">
        <v>2071</v>
      </c>
    </row>
    <row r="192" s="2" customFormat="1">
      <c r="A192" s="40"/>
      <c r="B192" s="41"/>
      <c r="C192" s="42"/>
      <c r="D192" s="226" t="s">
        <v>571</v>
      </c>
      <c r="E192" s="42"/>
      <c r="F192" s="273" t="s">
        <v>1498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571</v>
      </c>
      <c r="AU192" s="19" t="s">
        <v>82</v>
      </c>
    </row>
    <row r="193" s="13" customFormat="1">
      <c r="A193" s="13"/>
      <c r="B193" s="224"/>
      <c r="C193" s="225"/>
      <c r="D193" s="226" t="s">
        <v>200</v>
      </c>
      <c r="E193" s="227" t="s">
        <v>19</v>
      </c>
      <c r="F193" s="228" t="s">
        <v>1461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200</v>
      </c>
      <c r="AU193" s="234" t="s">
        <v>82</v>
      </c>
      <c r="AV193" s="13" t="s">
        <v>80</v>
      </c>
      <c r="AW193" s="13" t="s">
        <v>33</v>
      </c>
      <c r="AX193" s="13" t="s">
        <v>72</v>
      </c>
      <c r="AY193" s="234" t="s">
        <v>188</v>
      </c>
    </row>
    <row r="194" s="14" customFormat="1">
      <c r="A194" s="14"/>
      <c r="B194" s="235"/>
      <c r="C194" s="236"/>
      <c r="D194" s="226" t="s">
        <v>200</v>
      </c>
      <c r="E194" s="237" t="s">
        <v>19</v>
      </c>
      <c r="F194" s="238" t="s">
        <v>116</v>
      </c>
      <c r="G194" s="236"/>
      <c r="H194" s="239">
        <v>13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200</v>
      </c>
      <c r="AU194" s="245" t="s">
        <v>82</v>
      </c>
      <c r="AV194" s="14" t="s">
        <v>82</v>
      </c>
      <c r="AW194" s="14" t="s">
        <v>33</v>
      </c>
      <c r="AX194" s="14" t="s">
        <v>72</v>
      </c>
      <c r="AY194" s="245" t="s">
        <v>188</v>
      </c>
    </row>
    <row r="195" s="15" customFormat="1">
      <c r="A195" s="15"/>
      <c r="B195" s="246"/>
      <c r="C195" s="247"/>
      <c r="D195" s="226" t="s">
        <v>200</v>
      </c>
      <c r="E195" s="248" t="s">
        <v>19</v>
      </c>
      <c r="F195" s="249" t="s">
        <v>206</v>
      </c>
      <c r="G195" s="247"/>
      <c r="H195" s="250">
        <v>13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200</v>
      </c>
      <c r="AU195" s="256" t="s">
        <v>82</v>
      </c>
      <c r="AV195" s="15" t="s">
        <v>196</v>
      </c>
      <c r="AW195" s="15" t="s">
        <v>33</v>
      </c>
      <c r="AX195" s="15" t="s">
        <v>80</v>
      </c>
      <c r="AY195" s="256" t="s">
        <v>188</v>
      </c>
    </row>
    <row r="196" s="2" customFormat="1" ht="24.15" customHeight="1">
      <c r="A196" s="40"/>
      <c r="B196" s="41"/>
      <c r="C196" s="206" t="s">
        <v>141</v>
      </c>
      <c r="D196" s="206" t="s">
        <v>191</v>
      </c>
      <c r="E196" s="207" t="s">
        <v>1558</v>
      </c>
      <c r="F196" s="208" t="s">
        <v>1559</v>
      </c>
      <c r="G196" s="209" t="s">
        <v>296</v>
      </c>
      <c r="H196" s="210">
        <v>4</v>
      </c>
      <c r="I196" s="211"/>
      <c r="J196" s="212">
        <f>ROUND(I196*H196,2)</f>
        <v>0</v>
      </c>
      <c r="K196" s="208" t="s">
        <v>195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196</v>
      </c>
      <c r="AT196" s="217" t="s">
        <v>191</v>
      </c>
      <c r="AU196" s="217" t="s">
        <v>82</v>
      </c>
      <c r="AY196" s="19" t="s">
        <v>188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196</v>
      </c>
      <c r="BM196" s="217" t="s">
        <v>2072</v>
      </c>
    </row>
    <row r="197" s="2" customFormat="1">
      <c r="A197" s="40"/>
      <c r="B197" s="41"/>
      <c r="C197" s="42"/>
      <c r="D197" s="219" t="s">
        <v>198</v>
      </c>
      <c r="E197" s="42"/>
      <c r="F197" s="220" t="s">
        <v>1561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198</v>
      </c>
      <c r="AU197" s="19" t="s">
        <v>82</v>
      </c>
    </row>
    <row r="198" s="13" customFormat="1">
      <c r="A198" s="13"/>
      <c r="B198" s="224"/>
      <c r="C198" s="225"/>
      <c r="D198" s="226" t="s">
        <v>200</v>
      </c>
      <c r="E198" s="227" t="s">
        <v>19</v>
      </c>
      <c r="F198" s="228" t="s">
        <v>1461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200</v>
      </c>
      <c r="AU198" s="234" t="s">
        <v>82</v>
      </c>
      <c r="AV198" s="13" t="s">
        <v>80</v>
      </c>
      <c r="AW198" s="13" t="s">
        <v>33</v>
      </c>
      <c r="AX198" s="13" t="s">
        <v>72</v>
      </c>
      <c r="AY198" s="234" t="s">
        <v>188</v>
      </c>
    </row>
    <row r="199" s="14" customFormat="1">
      <c r="A199" s="14"/>
      <c r="B199" s="235"/>
      <c r="C199" s="236"/>
      <c r="D199" s="226" t="s">
        <v>200</v>
      </c>
      <c r="E199" s="237" t="s">
        <v>19</v>
      </c>
      <c r="F199" s="238" t="s">
        <v>196</v>
      </c>
      <c r="G199" s="236"/>
      <c r="H199" s="239">
        <v>4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200</v>
      </c>
      <c r="AU199" s="245" t="s">
        <v>82</v>
      </c>
      <c r="AV199" s="14" t="s">
        <v>82</v>
      </c>
      <c r="AW199" s="14" t="s">
        <v>33</v>
      </c>
      <c r="AX199" s="14" t="s">
        <v>72</v>
      </c>
      <c r="AY199" s="245" t="s">
        <v>188</v>
      </c>
    </row>
    <row r="200" s="15" customFormat="1">
      <c r="A200" s="15"/>
      <c r="B200" s="246"/>
      <c r="C200" s="247"/>
      <c r="D200" s="226" t="s">
        <v>200</v>
      </c>
      <c r="E200" s="248" t="s">
        <v>19</v>
      </c>
      <c r="F200" s="249" t="s">
        <v>206</v>
      </c>
      <c r="G200" s="247"/>
      <c r="H200" s="250">
        <v>4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200</v>
      </c>
      <c r="AU200" s="256" t="s">
        <v>82</v>
      </c>
      <c r="AV200" s="15" t="s">
        <v>196</v>
      </c>
      <c r="AW200" s="15" t="s">
        <v>33</v>
      </c>
      <c r="AX200" s="15" t="s">
        <v>80</v>
      </c>
      <c r="AY200" s="256" t="s">
        <v>188</v>
      </c>
    </row>
    <row r="201" s="2" customFormat="1" ht="16.5" customHeight="1">
      <c r="A201" s="40"/>
      <c r="B201" s="41"/>
      <c r="C201" s="257" t="s">
        <v>144</v>
      </c>
      <c r="D201" s="257" t="s">
        <v>300</v>
      </c>
      <c r="E201" s="258" t="s">
        <v>1562</v>
      </c>
      <c r="F201" s="259" t="s">
        <v>1563</v>
      </c>
      <c r="G201" s="260" t="s">
        <v>296</v>
      </c>
      <c r="H201" s="261">
        <v>4</v>
      </c>
      <c r="I201" s="262"/>
      <c r="J201" s="263">
        <f>ROUND(I201*H201,2)</f>
        <v>0</v>
      </c>
      <c r="K201" s="259" t="s">
        <v>19</v>
      </c>
      <c r="L201" s="264"/>
      <c r="M201" s="265" t="s">
        <v>19</v>
      </c>
      <c r="N201" s="266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250</v>
      </c>
      <c r="AT201" s="217" t="s">
        <v>300</v>
      </c>
      <c r="AU201" s="217" t="s">
        <v>82</v>
      </c>
      <c r="AY201" s="19" t="s">
        <v>188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196</v>
      </c>
      <c r="BM201" s="217" t="s">
        <v>2073</v>
      </c>
    </row>
    <row r="202" s="2" customFormat="1">
      <c r="A202" s="40"/>
      <c r="B202" s="41"/>
      <c r="C202" s="42"/>
      <c r="D202" s="226" t="s">
        <v>571</v>
      </c>
      <c r="E202" s="42"/>
      <c r="F202" s="273" t="s">
        <v>1498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571</v>
      </c>
      <c r="AU202" s="19" t="s">
        <v>82</v>
      </c>
    </row>
    <row r="203" s="13" customFormat="1">
      <c r="A203" s="13"/>
      <c r="B203" s="224"/>
      <c r="C203" s="225"/>
      <c r="D203" s="226" t="s">
        <v>200</v>
      </c>
      <c r="E203" s="227" t="s">
        <v>19</v>
      </c>
      <c r="F203" s="228" t="s">
        <v>1461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200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188</v>
      </c>
    </row>
    <row r="204" s="14" customFormat="1">
      <c r="A204" s="14"/>
      <c r="B204" s="235"/>
      <c r="C204" s="236"/>
      <c r="D204" s="226" t="s">
        <v>200</v>
      </c>
      <c r="E204" s="237" t="s">
        <v>19</v>
      </c>
      <c r="F204" s="238" t="s">
        <v>196</v>
      </c>
      <c r="G204" s="236"/>
      <c r="H204" s="239">
        <v>4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200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188</v>
      </c>
    </row>
    <row r="205" s="15" customFormat="1">
      <c r="A205" s="15"/>
      <c r="B205" s="246"/>
      <c r="C205" s="247"/>
      <c r="D205" s="226" t="s">
        <v>200</v>
      </c>
      <c r="E205" s="248" t="s">
        <v>19</v>
      </c>
      <c r="F205" s="249" t="s">
        <v>206</v>
      </c>
      <c r="G205" s="247"/>
      <c r="H205" s="250">
        <v>4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200</v>
      </c>
      <c r="AU205" s="256" t="s">
        <v>82</v>
      </c>
      <c r="AV205" s="15" t="s">
        <v>196</v>
      </c>
      <c r="AW205" s="15" t="s">
        <v>33</v>
      </c>
      <c r="AX205" s="15" t="s">
        <v>80</v>
      </c>
      <c r="AY205" s="256" t="s">
        <v>188</v>
      </c>
    </row>
    <row r="206" s="2" customFormat="1" ht="16.5" customHeight="1">
      <c r="A206" s="40"/>
      <c r="B206" s="41"/>
      <c r="C206" s="257" t="s">
        <v>147</v>
      </c>
      <c r="D206" s="257" t="s">
        <v>300</v>
      </c>
      <c r="E206" s="258" t="s">
        <v>1565</v>
      </c>
      <c r="F206" s="259" t="s">
        <v>1566</v>
      </c>
      <c r="G206" s="260" t="s">
        <v>1567</v>
      </c>
      <c r="H206" s="261">
        <v>1</v>
      </c>
      <c r="I206" s="262"/>
      <c r="J206" s="263">
        <f>ROUND(I206*H206,2)</f>
        <v>0</v>
      </c>
      <c r="K206" s="259" t="s">
        <v>19</v>
      </c>
      <c r="L206" s="264"/>
      <c r="M206" s="265" t="s">
        <v>19</v>
      </c>
      <c r="N206" s="266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250</v>
      </c>
      <c r="AT206" s="217" t="s">
        <v>300</v>
      </c>
      <c r="AU206" s="217" t="s">
        <v>82</v>
      </c>
      <c r="AY206" s="19" t="s">
        <v>188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196</v>
      </c>
      <c r="BM206" s="217" t="s">
        <v>2074</v>
      </c>
    </row>
    <row r="207" s="2" customFormat="1">
      <c r="A207" s="40"/>
      <c r="B207" s="41"/>
      <c r="C207" s="42"/>
      <c r="D207" s="226" t="s">
        <v>571</v>
      </c>
      <c r="E207" s="42"/>
      <c r="F207" s="273" t="s">
        <v>1498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571</v>
      </c>
      <c r="AU207" s="19" t="s">
        <v>82</v>
      </c>
    </row>
    <row r="208" s="13" customFormat="1">
      <c r="A208" s="13"/>
      <c r="B208" s="224"/>
      <c r="C208" s="225"/>
      <c r="D208" s="226" t="s">
        <v>200</v>
      </c>
      <c r="E208" s="227" t="s">
        <v>19</v>
      </c>
      <c r="F208" s="228" t="s">
        <v>1461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200</v>
      </c>
      <c r="AU208" s="234" t="s">
        <v>82</v>
      </c>
      <c r="AV208" s="13" t="s">
        <v>80</v>
      </c>
      <c r="AW208" s="13" t="s">
        <v>33</v>
      </c>
      <c r="AX208" s="13" t="s">
        <v>72</v>
      </c>
      <c r="AY208" s="234" t="s">
        <v>188</v>
      </c>
    </row>
    <row r="209" s="14" customFormat="1">
      <c r="A209" s="14"/>
      <c r="B209" s="235"/>
      <c r="C209" s="236"/>
      <c r="D209" s="226" t="s">
        <v>200</v>
      </c>
      <c r="E209" s="237" t="s">
        <v>19</v>
      </c>
      <c r="F209" s="238" t="s">
        <v>80</v>
      </c>
      <c r="G209" s="236"/>
      <c r="H209" s="239">
        <v>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200</v>
      </c>
      <c r="AU209" s="245" t="s">
        <v>82</v>
      </c>
      <c r="AV209" s="14" t="s">
        <v>82</v>
      </c>
      <c r="AW209" s="14" t="s">
        <v>33</v>
      </c>
      <c r="AX209" s="14" t="s">
        <v>72</v>
      </c>
      <c r="AY209" s="245" t="s">
        <v>188</v>
      </c>
    </row>
    <row r="210" s="15" customFormat="1">
      <c r="A210" s="15"/>
      <c r="B210" s="246"/>
      <c r="C210" s="247"/>
      <c r="D210" s="226" t="s">
        <v>200</v>
      </c>
      <c r="E210" s="248" t="s">
        <v>19</v>
      </c>
      <c r="F210" s="249" t="s">
        <v>206</v>
      </c>
      <c r="G210" s="247"/>
      <c r="H210" s="250">
        <v>1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200</v>
      </c>
      <c r="AU210" s="256" t="s">
        <v>82</v>
      </c>
      <c r="AV210" s="15" t="s">
        <v>196</v>
      </c>
      <c r="AW210" s="15" t="s">
        <v>33</v>
      </c>
      <c r="AX210" s="15" t="s">
        <v>80</v>
      </c>
      <c r="AY210" s="256" t="s">
        <v>188</v>
      </c>
    </row>
    <row r="211" s="2" customFormat="1" ht="16.5" customHeight="1">
      <c r="A211" s="40"/>
      <c r="B211" s="41"/>
      <c r="C211" s="206" t="s">
        <v>150</v>
      </c>
      <c r="D211" s="206" t="s">
        <v>191</v>
      </c>
      <c r="E211" s="207" t="s">
        <v>1569</v>
      </c>
      <c r="F211" s="208" t="s">
        <v>1570</v>
      </c>
      <c r="G211" s="209" t="s">
        <v>1571</v>
      </c>
      <c r="H211" s="210">
        <v>2</v>
      </c>
      <c r="I211" s="211"/>
      <c r="J211" s="212">
        <f>ROUND(I211*H211,2)</f>
        <v>0</v>
      </c>
      <c r="K211" s="208" t="s">
        <v>195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196</v>
      </c>
      <c r="AT211" s="217" t="s">
        <v>191</v>
      </c>
      <c r="AU211" s="217" t="s">
        <v>82</v>
      </c>
      <c r="AY211" s="19" t="s">
        <v>188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196</v>
      </c>
      <c r="BM211" s="217" t="s">
        <v>2075</v>
      </c>
    </row>
    <row r="212" s="2" customFormat="1">
      <c r="A212" s="40"/>
      <c r="B212" s="41"/>
      <c r="C212" s="42"/>
      <c r="D212" s="219" t="s">
        <v>198</v>
      </c>
      <c r="E212" s="42"/>
      <c r="F212" s="220" t="s">
        <v>1573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198</v>
      </c>
      <c r="AU212" s="19" t="s">
        <v>82</v>
      </c>
    </row>
    <row r="213" s="2" customFormat="1" ht="16.5" customHeight="1">
      <c r="A213" s="40"/>
      <c r="B213" s="41"/>
      <c r="C213" s="206" t="s">
        <v>338</v>
      </c>
      <c r="D213" s="206" t="s">
        <v>191</v>
      </c>
      <c r="E213" s="207" t="s">
        <v>1574</v>
      </c>
      <c r="F213" s="208" t="s">
        <v>1575</v>
      </c>
      <c r="G213" s="209" t="s">
        <v>1571</v>
      </c>
      <c r="H213" s="210">
        <v>8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196</v>
      </c>
      <c r="AT213" s="217" t="s">
        <v>191</v>
      </c>
      <c r="AU213" s="217" t="s">
        <v>82</v>
      </c>
      <c r="AY213" s="19" t="s">
        <v>188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196</v>
      </c>
      <c r="BM213" s="217" t="s">
        <v>2076</v>
      </c>
    </row>
    <row r="214" s="2" customFormat="1" ht="16.5" customHeight="1">
      <c r="A214" s="40"/>
      <c r="B214" s="41"/>
      <c r="C214" s="257" t="s">
        <v>342</v>
      </c>
      <c r="D214" s="257" t="s">
        <v>300</v>
      </c>
      <c r="E214" s="258" t="s">
        <v>1577</v>
      </c>
      <c r="F214" s="259" t="s">
        <v>1578</v>
      </c>
      <c r="G214" s="260" t="s">
        <v>1567</v>
      </c>
      <c r="H214" s="261">
        <v>1</v>
      </c>
      <c r="I214" s="262"/>
      <c r="J214" s="263">
        <f>ROUND(I214*H214,2)</f>
        <v>0</v>
      </c>
      <c r="K214" s="259" t="s">
        <v>19</v>
      </c>
      <c r="L214" s="264"/>
      <c r="M214" s="265" t="s">
        <v>19</v>
      </c>
      <c r="N214" s="266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250</v>
      </c>
      <c r="AT214" s="217" t="s">
        <v>300</v>
      </c>
      <c r="AU214" s="217" t="s">
        <v>82</v>
      </c>
      <c r="AY214" s="19" t="s">
        <v>188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196</v>
      </c>
      <c r="BM214" s="217" t="s">
        <v>2077</v>
      </c>
    </row>
    <row r="215" s="12" customFormat="1" ht="22.8" customHeight="1">
      <c r="A215" s="12"/>
      <c r="B215" s="190"/>
      <c r="C215" s="191"/>
      <c r="D215" s="192" t="s">
        <v>71</v>
      </c>
      <c r="E215" s="204" t="s">
        <v>1580</v>
      </c>
      <c r="F215" s="204" t="s">
        <v>1581</v>
      </c>
      <c r="G215" s="191"/>
      <c r="H215" s="191"/>
      <c r="I215" s="194"/>
      <c r="J215" s="205">
        <f>BK215</f>
        <v>0</v>
      </c>
      <c r="K215" s="191"/>
      <c r="L215" s="196"/>
      <c r="M215" s="197"/>
      <c r="N215" s="198"/>
      <c r="O215" s="198"/>
      <c r="P215" s="199">
        <f>SUM(P216:P260)</f>
        <v>0</v>
      </c>
      <c r="Q215" s="198"/>
      <c r="R215" s="199">
        <f>SUM(R216:R260)</f>
        <v>0</v>
      </c>
      <c r="S215" s="198"/>
      <c r="T215" s="200">
        <f>SUM(T216:T260)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1" t="s">
        <v>80</v>
      </c>
      <c r="AT215" s="202" t="s">
        <v>71</v>
      </c>
      <c r="AU215" s="202" t="s">
        <v>80</v>
      </c>
      <c r="AY215" s="201" t="s">
        <v>188</v>
      </c>
      <c r="BK215" s="203">
        <f>SUM(BK216:BK260)</f>
        <v>0</v>
      </c>
    </row>
    <row r="216" s="2" customFormat="1" ht="16.5" customHeight="1">
      <c r="A216" s="40"/>
      <c r="B216" s="41"/>
      <c r="C216" s="257" t="s">
        <v>349</v>
      </c>
      <c r="D216" s="257" t="s">
        <v>300</v>
      </c>
      <c r="E216" s="258" t="s">
        <v>1582</v>
      </c>
      <c r="F216" s="259" t="s">
        <v>1583</v>
      </c>
      <c r="G216" s="260" t="s">
        <v>296</v>
      </c>
      <c r="H216" s="261">
        <v>1</v>
      </c>
      <c r="I216" s="262"/>
      <c r="J216" s="263">
        <f>ROUND(I216*H216,2)</f>
        <v>0</v>
      </c>
      <c r="K216" s="259" t="s">
        <v>19</v>
      </c>
      <c r="L216" s="264"/>
      <c r="M216" s="265" t="s">
        <v>19</v>
      </c>
      <c r="N216" s="266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250</v>
      </c>
      <c r="AT216" s="217" t="s">
        <v>300</v>
      </c>
      <c r="AU216" s="217" t="s">
        <v>82</v>
      </c>
      <c r="AY216" s="19" t="s">
        <v>188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196</v>
      </c>
      <c r="BM216" s="217" t="s">
        <v>2078</v>
      </c>
    </row>
    <row r="217" s="13" customFormat="1">
      <c r="A217" s="13"/>
      <c r="B217" s="224"/>
      <c r="C217" s="225"/>
      <c r="D217" s="226" t="s">
        <v>200</v>
      </c>
      <c r="E217" s="227" t="s">
        <v>19</v>
      </c>
      <c r="F217" s="228" t="s">
        <v>1461</v>
      </c>
      <c r="G217" s="225"/>
      <c r="H217" s="227" t="s">
        <v>19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200</v>
      </c>
      <c r="AU217" s="234" t="s">
        <v>82</v>
      </c>
      <c r="AV217" s="13" t="s">
        <v>80</v>
      </c>
      <c r="AW217" s="13" t="s">
        <v>33</v>
      </c>
      <c r="AX217" s="13" t="s">
        <v>72</v>
      </c>
      <c r="AY217" s="234" t="s">
        <v>188</v>
      </c>
    </row>
    <row r="218" s="14" customFormat="1">
      <c r="A218" s="14"/>
      <c r="B218" s="235"/>
      <c r="C218" s="236"/>
      <c r="D218" s="226" t="s">
        <v>200</v>
      </c>
      <c r="E218" s="237" t="s">
        <v>19</v>
      </c>
      <c r="F218" s="238" t="s">
        <v>80</v>
      </c>
      <c r="G218" s="236"/>
      <c r="H218" s="239">
        <v>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200</v>
      </c>
      <c r="AU218" s="245" t="s">
        <v>82</v>
      </c>
      <c r="AV218" s="14" t="s">
        <v>82</v>
      </c>
      <c r="AW218" s="14" t="s">
        <v>33</v>
      </c>
      <c r="AX218" s="14" t="s">
        <v>72</v>
      </c>
      <c r="AY218" s="245" t="s">
        <v>188</v>
      </c>
    </row>
    <row r="219" s="15" customFormat="1">
      <c r="A219" s="15"/>
      <c r="B219" s="246"/>
      <c r="C219" s="247"/>
      <c r="D219" s="226" t="s">
        <v>200</v>
      </c>
      <c r="E219" s="248" t="s">
        <v>19</v>
      </c>
      <c r="F219" s="249" t="s">
        <v>206</v>
      </c>
      <c r="G219" s="247"/>
      <c r="H219" s="250">
        <v>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200</v>
      </c>
      <c r="AU219" s="256" t="s">
        <v>82</v>
      </c>
      <c r="AV219" s="15" t="s">
        <v>196</v>
      </c>
      <c r="AW219" s="15" t="s">
        <v>33</v>
      </c>
      <c r="AX219" s="15" t="s">
        <v>80</v>
      </c>
      <c r="AY219" s="256" t="s">
        <v>188</v>
      </c>
    </row>
    <row r="220" s="2" customFormat="1" ht="24.15" customHeight="1">
      <c r="A220" s="40"/>
      <c r="B220" s="41"/>
      <c r="C220" s="206" t="s">
        <v>354</v>
      </c>
      <c r="D220" s="206" t="s">
        <v>191</v>
      </c>
      <c r="E220" s="207" t="s">
        <v>1585</v>
      </c>
      <c r="F220" s="208" t="s">
        <v>1586</v>
      </c>
      <c r="G220" s="209" t="s">
        <v>357</v>
      </c>
      <c r="H220" s="210">
        <v>9</v>
      </c>
      <c r="I220" s="211"/>
      <c r="J220" s="212">
        <f>ROUND(I220*H220,2)</f>
        <v>0</v>
      </c>
      <c r="K220" s="208" t="s">
        <v>195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196</v>
      </c>
      <c r="AT220" s="217" t="s">
        <v>191</v>
      </c>
      <c r="AU220" s="217" t="s">
        <v>82</v>
      </c>
      <c r="AY220" s="19" t="s">
        <v>188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196</v>
      </c>
      <c r="BM220" s="217" t="s">
        <v>2079</v>
      </c>
    </row>
    <row r="221" s="2" customFormat="1">
      <c r="A221" s="40"/>
      <c r="B221" s="41"/>
      <c r="C221" s="42"/>
      <c r="D221" s="219" t="s">
        <v>198</v>
      </c>
      <c r="E221" s="42"/>
      <c r="F221" s="220" t="s">
        <v>1588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198</v>
      </c>
      <c r="AU221" s="19" t="s">
        <v>82</v>
      </c>
    </row>
    <row r="222" s="13" customFormat="1">
      <c r="A222" s="13"/>
      <c r="B222" s="224"/>
      <c r="C222" s="225"/>
      <c r="D222" s="226" t="s">
        <v>200</v>
      </c>
      <c r="E222" s="227" t="s">
        <v>19</v>
      </c>
      <c r="F222" s="228" t="s">
        <v>1461</v>
      </c>
      <c r="G222" s="225"/>
      <c r="H222" s="227" t="s">
        <v>19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200</v>
      </c>
      <c r="AU222" s="234" t="s">
        <v>82</v>
      </c>
      <c r="AV222" s="13" t="s">
        <v>80</v>
      </c>
      <c r="AW222" s="13" t="s">
        <v>33</v>
      </c>
      <c r="AX222" s="13" t="s">
        <v>72</v>
      </c>
      <c r="AY222" s="234" t="s">
        <v>188</v>
      </c>
    </row>
    <row r="223" s="14" customFormat="1">
      <c r="A223" s="14"/>
      <c r="B223" s="235"/>
      <c r="C223" s="236"/>
      <c r="D223" s="226" t="s">
        <v>200</v>
      </c>
      <c r="E223" s="237" t="s">
        <v>19</v>
      </c>
      <c r="F223" s="238" t="s">
        <v>229</v>
      </c>
      <c r="G223" s="236"/>
      <c r="H223" s="239">
        <v>9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200</v>
      </c>
      <c r="AU223" s="245" t="s">
        <v>82</v>
      </c>
      <c r="AV223" s="14" t="s">
        <v>82</v>
      </c>
      <c r="AW223" s="14" t="s">
        <v>33</v>
      </c>
      <c r="AX223" s="14" t="s">
        <v>72</v>
      </c>
      <c r="AY223" s="245" t="s">
        <v>188</v>
      </c>
    </row>
    <row r="224" s="15" customFormat="1">
      <c r="A224" s="15"/>
      <c r="B224" s="246"/>
      <c r="C224" s="247"/>
      <c r="D224" s="226" t="s">
        <v>200</v>
      </c>
      <c r="E224" s="248" t="s">
        <v>19</v>
      </c>
      <c r="F224" s="249" t="s">
        <v>206</v>
      </c>
      <c r="G224" s="247"/>
      <c r="H224" s="250">
        <v>9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200</v>
      </c>
      <c r="AU224" s="256" t="s">
        <v>82</v>
      </c>
      <c r="AV224" s="15" t="s">
        <v>196</v>
      </c>
      <c r="AW224" s="15" t="s">
        <v>33</v>
      </c>
      <c r="AX224" s="15" t="s">
        <v>80</v>
      </c>
      <c r="AY224" s="256" t="s">
        <v>188</v>
      </c>
    </row>
    <row r="225" s="2" customFormat="1" ht="21.75" customHeight="1">
      <c r="A225" s="40"/>
      <c r="B225" s="41"/>
      <c r="C225" s="257" t="s">
        <v>361</v>
      </c>
      <c r="D225" s="257" t="s">
        <v>300</v>
      </c>
      <c r="E225" s="258" t="s">
        <v>1593</v>
      </c>
      <c r="F225" s="259" t="s">
        <v>1594</v>
      </c>
      <c r="G225" s="260" t="s">
        <v>357</v>
      </c>
      <c r="H225" s="261">
        <v>9</v>
      </c>
      <c r="I225" s="262"/>
      <c r="J225" s="263">
        <f>ROUND(I225*H225,2)</f>
        <v>0</v>
      </c>
      <c r="K225" s="259" t="s">
        <v>19</v>
      </c>
      <c r="L225" s="264"/>
      <c r="M225" s="265" t="s">
        <v>19</v>
      </c>
      <c r="N225" s="266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250</v>
      </c>
      <c r="AT225" s="217" t="s">
        <v>300</v>
      </c>
      <c r="AU225" s="217" t="s">
        <v>82</v>
      </c>
      <c r="AY225" s="19" t="s">
        <v>188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196</v>
      </c>
      <c r="BM225" s="217" t="s">
        <v>2080</v>
      </c>
    </row>
    <row r="226" s="2" customFormat="1">
      <c r="A226" s="40"/>
      <c r="B226" s="41"/>
      <c r="C226" s="42"/>
      <c r="D226" s="226" t="s">
        <v>571</v>
      </c>
      <c r="E226" s="42"/>
      <c r="F226" s="273" t="s">
        <v>1469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571</v>
      </c>
      <c r="AU226" s="19" t="s">
        <v>82</v>
      </c>
    </row>
    <row r="227" s="13" customFormat="1">
      <c r="A227" s="13"/>
      <c r="B227" s="224"/>
      <c r="C227" s="225"/>
      <c r="D227" s="226" t="s">
        <v>200</v>
      </c>
      <c r="E227" s="227" t="s">
        <v>19</v>
      </c>
      <c r="F227" s="228" t="s">
        <v>1461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200</v>
      </c>
      <c r="AU227" s="234" t="s">
        <v>82</v>
      </c>
      <c r="AV227" s="13" t="s">
        <v>80</v>
      </c>
      <c r="AW227" s="13" t="s">
        <v>33</v>
      </c>
      <c r="AX227" s="13" t="s">
        <v>72</v>
      </c>
      <c r="AY227" s="234" t="s">
        <v>188</v>
      </c>
    </row>
    <row r="228" s="14" customFormat="1">
      <c r="A228" s="14"/>
      <c r="B228" s="235"/>
      <c r="C228" s="236"/>
      <c r="D228" s="226" t="s">
        <v>200</v>
      </c>
      <c r="E228" s="237" t="s">
        <v>19</v>
      </c>
      <c r="F228" s="238" t="s">
        <v>229</v>
      </c>
      <c r="G228" s="236"/>
      <c r="H228" s="239">
        <v>9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200</v>
      </c>
      <c r="AU228" s="245" t="s">
        <v>82</v>
      </c>
      <c r="AV228" s="14" t="s">
        <v>82</v>
      </c>
      <c r="AW228" s="14" t="s">
        <v>33</v>
      </c>
      <c r="AX228" s="14" t="s">
        <v>72</v>
      </c>
      <c r="AY228" s="245" t="s">
        <v>188</v>
      </c>
    </row>
    <row r="229" s="15" customFormat="1">
      <c r="A229" s="15"/>
      <c r="B229" s="246"/>
      <c r="C229" s="247"/>
      <c r="D229" s="226" t="s">
        <v>200</v>
      </c>
      <c r="E229" s="248" t="s">
        <v>19</v>
      </c>
      <c r="F229" s="249" t="s">
        <v>206</v>
      </c>
      <c r="G229" s="247"/>
      <c r="H229" s="250">
        <v>9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200</v>
      </c>
      <c r="AU229" s="256" t="s">
        <v>82</v>
      </c>
      <c r="AV229" s="15" t="s">
        <v>196</v>
      </c>
      <c r="AW229" s="15" t="s">
        <v>33</v>
      </c>
      <c r="AX229" s="15" t="s">
        <v>80</v>
      </c>
      <c r="AY229" s="256" t="s">
        <v>188</v>
      </c>
    </row>
    <row r="230" s="2" customFormat="1" ht="16.5" customHeight="1">
      <c r="A230" s="40"/>
      <c r="B230" s="41"/>
      <c r="C230" s="206" t="s">
        <v>367</v>
      </c>
      <c r="D230" s="206" t="s">
        <v>191</v>
      </c>
      <c r="E230" s="207" t="s">
        <v>1596</v>
      </c>
      <c r="F230" s="208" t="s">
        <v>1597</v>
      </c>
      <c r="G230" s="209" t="s">
        <v>357</v>
      </c>
      <c r="H230" s="210">
        <v>34</v>
      </c>
      <c r="I230" s="211"/>
      <c r="J230" s="212">
        <f>ROUND(I230*H230,2)</f>
        <v>0</v>
      </c>
      <c r="K230" s="208" t="s">
        <v>195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196</v>
      </c>
      <c r="AT230" s="217" t="s">
        <v>191</v>
      </c>
      <c r="AU230" s="217" t="s">
        <v>82</v>
      </c>
      <c r="AY230" s="19" t="s">
        <v>188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196</v>
      </c>
      <c r="BM230" s="217" t="s">
        <v>2081</v>
      </c>
    </row>
    <row r="231" s="2" customFormat="1">
      <c r="A231" s="40"/>
      <c r="B231" s="41"/>
      <c r="C231" s="42"/>
      <c r="D231" s="219" t="s">
        <v>198</v>
      </c>
      <c r="E231" s="42"/>
      <c r="F231" s="220" t="s">
        <v>1599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198</v>
      </c>
      <c r="AU231" s="19" t="s">
        <v>82</v>
      </c>
    </row>
    <row r="232" s="2" customFormat="1">
      <c r="A232" s="40"/>
      <c r="B232" s="41"/>
      <c r="C232" s="42"/>
      <c r="D232" s="226" t="s">
        <v>1600</v>
      </c>
      <c r="E232" s="42"/>
      <c r="F232" s="273" t="s">
        <v>1601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1600</v>
      </c>
      <c r="AU232" s="19" t="s">
        <v>82</v>
      </c>
    </row>
    <row r="233" s="13" customFormat="1">
      <c r="A233" s="13"/>
      <c r="B233" s="224"/>
      <c r="C233" s="225"/>
      <c r="D233" s="226" t="s">
        <v>200</v>
      </c>
      <c r="E233" s="227" t="s">
        <v>19</v>
      </c>
      <c r="F233" s="228" t="s">
        <v>1461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200</v>
      </c>
      <c r="AU233" s="234" t="s">
        <v>82</v>
      </c>
      <c r="AV233" s="13" t="s">
        <v>80</v>
      </c>
      <c r="AW233" s="13" t="s">
        <v>33</v>
      </c>
      <c r="AX233" s="13" t="s">
        <v>72</v>
      </c>
      <c r="AY233" s="234" t="s">
        <v>188</v>
      </c>
    </row>
    <row r="234" s="14" customFormat="1">
      <c r="A234" s="14"/>
      <c r="B234" s="235"/>
      <c r="C234" s="236"/>
      <c r="D234" s="226" t="s">
        <v>200</v>
      </c>
      <c r="E234" s="237" t="s">
        <v>19</v>
      </c>
      <c r="F234" s="238" t="s">
        <v>383</v>
      </c>
      <c r="G234" s="236"/>
      <c r="H234" s="239">
        <v>34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200</v>
      </c>
      <c r="AU234" s="245" t="s">
        <v>82</v>
      </c>
      <c r="AV234" s="14" t="s">
        <v>82</v>
      </c>
      <c r="AW234" s="14" t="s">
        <v>33</v>
      </c>
      <c r="AX234" s="14" t="s">
        <v>72</v>
      </c>
      <c r="AY234" s="245" t="s">
        <v>188</v>
      </c>
    </row>
    <row r="235" s="15" customFormat="1">
      <c r="A235" s="15"/>
      <c r="B235" s="246"/>
      <c r="C235" s="247"/>
      <c r="D235" s="226" t="s">
        <v>200</v>
      </c>
      <c r="E235" s="248" t="s">
        <v>19</v>
      </c>
      <c r="F235" s="249" t="s">
        <v>206</v>
      </c>
      <c r="G235" s="247"/>
      <c r="H235" s="250">
        <v>34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200</v>
      </c>
      <c r="AU235" s="256" t="s">
        <v>82</v>
      </c>
      <c r="AV235" s="15" t="s">
        <v>196</v>
      </c>
      <c r="AW235" s="15" t="s">
        <v>33</v>
      </c>
      <c r="AX235" s="15" t="s">
        <v>80</v>
      </c>
      <c r="AY235" s="256" t="s">
        <v>188</v>
      </c>
    </row>
    <row r="236" s="2" customFormat="1" ht="16.5" customHeight="1">
      <c r="A236" s="40"/>
      <c r="B236" s="41"/>
      <c r="C236" s="257" t="s">
        <v>303</v>
      </c>
      <c r="D236" s="257" t="s">
        <v>300</v>
      </c>
      <c r="E236" s="258" t="s">
        <v>1602</v>
      </c>
      <c r="F236" s="259" t="s">
        <v>1603</v>
      </c>
      <c r="G236" s="260" t="s">
        <v>357</v>
      </c>
      <c r="H236" s="261">
        <v>34</v>
      </c>
      <c r="I236" s="262"/>
      <c r="J236" s="263">
        <f>ROUND(I236*H236,2)</f>
        <v>0</v>
      </c>
      <c r="K236" s="259" t="s">
        <v>19</v>
      </c>
      <c r="L236" s="264"/>
      <c r="M236" s="265" t="s">
        <v>19</v>
      </c>
      <c r="N236" s="266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250</v>
      </c>
      <c r="AT236" s="217" t="s">
        <v>300</v>
      </c>
      <c r="AU236" s="217" t="s">
        <v>82</v>
      </c>
      <c r="AY236" s="19" t="s">
        <v>188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196</v>
      </c>
      <c r="BM236" s="217" t="s">
        <v>2082</v>
      </c>
    </row>
    <row r="237" s="2" customFormat="1">
      <c r="A237" s="40"/>
      <c r="B237" s="41"/>
      <c r="C237" s="42"/>
      <c r="D237" s="226" t="s">
        <v>571</v>
      </c>
      <c r="E237" s="42"/>
      <c r="F237" s="273" t="s">
        <v>1469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571</v>
      </c>
      <c r="AU237" s="19" t="s">
        <v>82</v>
      </c>
    </row>
    <row r="238" s="13" customFormat="1">
      <c r="A238" s="13"/>
      <c r="B238" s="224"/>
      <c r="C238" s="225"/>
      <c r="D238" s="226" t="s">
        <v>200</v>
      </c>
      <c r="E238" s="227" t="s">
        <v>19</v>
      </c>
      <c r="F238" s="228" t="s">
        <v>1461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200</v>
      </c>
      <c r="AU238" s="234" t="s">
        <v>82</v>
      </c>
      <c r="AV238" s="13" t="s">
        <v>80</v>
      </c>
      <c r="AW238" s="13" t="s">
        <v>33</v>
      </c>
      <c r="AX238" s="13" t="s">
        <v>72</v>
      </c>
      <c r="AY238" s="234" t="s">
        <v>188</v>
      </c>
    </row>
    <row r="239" s="14" customFormat="1">
      <c r="A239" s="14"/>
      <c r="B239" s="235"/>
      <c r="C239" s="236"/>
      <c r="D239" s="226" t="s">
        <v>200</v>
      </c>
      <c r="E239" s="237" t="s">
        <v>19</v>
      </c>
      <c r="F239" s="238" t="s">
        <v>383</v>
      </c>
      <c r="G239" s="236"/>
      <c r="H239" s="239">
        <v>34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200</v>
      </c>
      <c r="AU239" s="245" t="s">
        <v>82</v>
      </c>
      <c r="AV239" s="14" t="s">
        <v>82</v>
      </c>
      <c r="AW239" s="14" t="s">
        <v>33</v>
      </c>
      <c r="AX239" s="14" t="s">
        <v>72</v>
      </c>
      <c r="AY239" s="245" t="s">
        <v>188</v>
      </c>
    </row>
    <row r="240" s="15" customFormat="1">
      <c r="A240" s="15"/>
      <c r="B240" s="246"/>
      <c r="C240" s="247"/>
      <c r="D240" s="226" t="s">
        <v>200</v>
      </c>
      <c r="E240" s="248" t="s">
        <v>19</v>
      </c>
      <c r="F240" s="249" t="s">
        <v>206</v>
      </c>
      <c r="G240" s="247"/>
      <c r="H240" s="250">
        <v>34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200</v>
      </c>
      <c r="AU240" s="256" t="s">
        <v>82</v>
      </c>
      <c r="AV240" s="15" t="s">
        <v>196</v>
      </c>
      <c r="AW240" s="15" t="s">
        <v>33</v>
      </c>
      <c r="AX240" s="15" t="s">
        <v>80</v>
      </c>
      <c r="AY240" s="256" t="s">
        <v>188</v>
      </c>
    </row>
    <row r="241" s="2" customFormat="1" ht="24.15" customHeight="1">
      <c r="A241" s="40"/>
      <c r="B241" s="41"/>
      <c r="C241" s="206" t="s">
        <v>376</v>
      </c>
      <c r="D241" s="206" t="s">
        <v>191</v>
      </c>
      <c r="E241" s="207" t="s">
        <v>1605</v>
      </c>
      <c r="F241" s="208" t="s">
        <v>1606</v>
      </c>
      <c r="G241" s="209" t="s">
        <v>296</v>
      </c>
      <c r="H241" s="210">
        <v>2</v>
      </c>
      <c r="I241" s="211"/>
      <c r="J241" s="212">
        <f>ROUND(I241*H241,2)</f>
        <v>0</v>
      </c>
      <c r="K241" s="208" t="s">
        <v>195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196</v>
      </c>
      <c r="AT241" s="217" t="s">
        <v>191</v>
      </c>
      <c r="AU241" s="217" t="s">
        <v>82</v>
      </c>
      <c r="AY241" s="19" t="s">
        <v>188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196</v>
      </c>
      <c r="BM241" s="217" t="s">
        <v>2083</v>
      </c>
    </row>
    <row r="242" s="2" customFormat="1">
      <c r="A242" s="40"/>
      <c r="B242" s="41"/>
      <c r="C242" s="42"/>
      <c r="D242" s="219" t="s">
        <v>198</v>
      </c>
      <c r="E242" s="42"/>
      <c r="F242" s="220" t="s">
        <v>1608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198</v>
      </c>
      <c r="AU242" s="19" t="s">
        <v>82</v>
      </c>
    </row>
    <row r="243" s="13" customFormat="1">
      <c r="A243" s="13"/>
      <c r="B243" s="224"/>
      <c r="C243" s="225"/>
      <c r="D243" s="226" t="s">
        <v>200</v>
      </c>
      <c r="E243" s="227" t="s">
        <v>19</v>
      </c>
      <c r="F243" s="228" t="s">
        <v>1461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200</v>
      </c>
      <c r="AU243" s="234" t="s">
        <v>82</v>
      </c>
      <c r="AV243" s="13" t="s">
        <v>80</v>
      </c>
      <c r="AW243" s="13" t="s">
        <v>33</v>
      </c>
      <c r="AX243" s="13" t="s">
        <v>72</v>
      </c>
      <c r="AY243" s="234" t="s">
        <v>188</v>
      </c>
    </row>
    <row r="244" s="14" customFormat="1">
      <c r="A244" s="14"/>
      <c r="B244" s="235"/>
      <c r="C244" s="236"/>
      <c r="D244" s="226" t="s">
        <v>200</v>
      </c>
      <c r="E244" s="237" t="s">
        <v>19</v>
      </c>
      <c r="F244" s="238" t="s">
        <v>82</v>
      </c>
      <c r="G244" s="236"/>
      <c r="H244" s="239">
        <v>2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200</v>
      </c>
      <c r="AU244" s="245" t="s">
        <v>82</v>
      </c>
      <c r="AV244" s="14" t="s">
        <v>82</v>
      </c>
      <c r="AW244" s="14" t="s">
        <v>33</v>
      </c>
      <c r="AX244" s="14" t="s">
        <v>72</v>
      </c>
      <c r="AY244" s="245" t="s">
        <v>188</v>
      </c>
    </row>
    <row r="245" s="15" customFormat="1">
      <c r="A245" s="15"/>
      <c r="B245" s="246"/>
      <c r="C245" s="247"/>
      <c r="D245" s="226" t="s">
        <v>200</v>
      </c>
      <c r="E245" s="248" t="s">
        <v>19</v>
      </c>
      <c r="F245" s="249" t="s">
        <v>206</v>
      </c>
      <c r="G245" s="247"/>
      <c r="H245" s="250">
        <v>2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200</v>
      </c>
      <c r="AU245" s="256" t="s">
        <v>82</v>
      </c>
      <c r="AV245" s="15" t="s">
        <v>196</v>
      </c>
      <c r="AW245" s="15" t="s">
        <v>33</v>
      </c>
      <c r="AX245" s="15" t="s">
        <v>80</v>
      </c>
      <c r="AY245" s="256" t="s">
        <v>188</v>
      </c>
    </row>
    <row r="246" s="2" customFormat="1" ht="16.5" customHeight="1">
      <c r="A246" s="40"/>
      <c r="B246" s="41"/>
      <c r="C246" s="257" t="s">
        <v>383</v>
      </c>
      <c r="D246" s="257" t="s">
        <v>300</v>
      </c>
      <c r="E246" s="258" t="s">
        <v>1609</v>
      </c>
      <c r="F246" s="259" t="s">
        <v>1610</v>
      </c>
      <c r="G246" s="260" t="s">
        <v>296</v>
      </c>
      <c r="H246" s="261">
        <v>2</v>
      </c>
      <c r="I246" s="262"/>
      <c r="J246" s="263">
        <f>ROUND(I246*H246,2)</f>
        <v>0</v>
      </c>
      <c r="K246" s="259" t="s">
        <v>19</v>
      </c>
      <c r="L246" s="264"/>
      <c r="M246" s="265" t="s">
        <v>19</v>
      </c>
      <c r="N246" s="266" t="s">
        <v>43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250</v>
      </c>
      <c r="AT246" s="217" t="s">
        <v>300</v>
      </c>
      <c r="AU246" s="217" t="s">
        <v>82</v>
      </c>
      <c r="AY246" s="19" t="s">
        <v>188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196</v>
      </c>
      <c r="BM246" s="217" t="s">
        <v>2084</v>
      </c>
    </row>
    <row r="247" s="2" customFormat="1">
      <c r="A247" s="40"/>
      <c r="B247" s="41"/>
      <c r="C247" s="42"/>
      <c r="D247" s="226" t="s">
        <v>571</v>
      </c>
      <c r="E247" s="42"/>
      <c r="F247" s="273" t="s">
        <v>1498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571</v>
      </c>
      <c r="AU247" s="19" t="s">
        <v>82</v>
      </c>
    </row>
    <row r="248" s="13" customFormat="1">
      <c r="A248" s="13"/>
      <c r="B248" s="224"/>
      <c r="C248" s="225"/>
      <c r="D248" s="226" t="s">
        <v>200</v>
      </c>
      <c r="E248" s="227" t="s">
        <v>19</v>
      </c>
      <c r="F248" s="228" t="s">
        <v>1461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200</v>
      </c>
      <c r="AU248" s="234" t="s">
        <v>82</v>
      </c>
      <c r="AV248" s="13" t="s">
        <v>80</v>
      </c>
      <c r="AW248" s="13" t="s">
        <v>33</v>
      </c>
      <c r="AX248" s="13" t="s">
        <v>72</v>
      </c>
      <c r="AY248" s="234" t="s">
        <v>188</v>
      </c>
    </row>
    <row r="249" s="14" customFormat="1">
      <c r="A249" s="14"/>
      <c r="B249" s="235"/>
      <c r="C249" s="236"/>
      <c r="D249" s="226" t="s">
        <v>200</v>
      </c>
      <c r="E249" s="237" t="s">
        <v>19</v>
      </c>
      <c r="F249" s="238" t="s">
        <v>82</v>
      </c>
      <c r="G249" s="236"/>
      <c r="H249" s="239">
        <v>2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200</v>
      </c>
      <c r="AU249" s="245" t="s">
        <v>82</v>
      </c>
      <c r="AV249" s="14" t="s">
        <v>82</v>
      </c>
      <c r="AW249" s="14" t="s">
        <v>33</v>
      </c>
      <c r="AX249" s="14" t="s">
        <v>72</v>
      </c>
      <c r="AY249" s="245" t="s">
        <v>188</v>
      </c>
    </row>
    <row r="250" s="15" customFormat="1">
      <c r="A250" s="15"/>
      <c r="B250" s="246"/>
      <c r="C250" s="247"/>
      <c r="D250" s="226" t="s">
        <v>200</v>
      </c>
      <c r="E250" s="248" t="s">
        <v>19</v>
      </c>
      <c r="F250" s="249" t="s">
        <v>206</v>
      </c>
      <c r="G250" s="247"/>
      <c r="H250" s="250">
        <v>2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200</v>
      </c>
      <c r="AU250" s="256" t="s">
        <v>82</v>
      </c>
      <c r="AV250" s="15" t="s">
        <v>196</v>
      </c>
      <c r="AW250" s="15" t="s">
        <v>33</v>
      </c>
      <c r="AX250" s="15" t="s">
        <v>80</v>
      </c>
      <c r="AY250" s="256" t="s">
        <v>188</v>
      </c>
    </row>
    <row r="251" s="2" customFormat="1" ht="16.5" customHeight="1">
      <c r="A251" s="40"/>
      <c r="B251" s="41"/>
      <c r="C251" s="257" t="s">
        <v>388</v>
      </c>
      <c r="D251" s="257" t="s">
        <v>300</v>
      </c>
      <c r="E251" s="258" t="s">
        <v>1612</v>
      </c>
      <c r="F251" s="259" t="s">
        <v>1613</v>
      </c>
      <c r="G251" s="260" t="s">
        <v>296</v>
      </c>
      <c r="H251" s="261">
        <v>2</v>
      </c>
      <c r="I251" s="262"/>
      <c r="J251" s="263">
        <f>ROUND(I251*H251,2)</f>
        <v>0</v>
      </c>
      <c r="K251" s="259" t="s">
        <v>19</v>
      </c>
      <c r="L251" s="264"/>
      <c r="M251" s="265" t="s">
        <v>19</v>
      </c>
      <c r="N251" s="266" t="s">
        <v>43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250</v>
      </c>
      <c r="AT251" s="217" t="s">
        <v>300</v>
      </c>
      <c r="AU251" s="217" t="s">
        <v>82</v>
      </c>
      <c r="AY251" s="19" t="s">
        <v>188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196</v>
      </c>
      <c r="BM251" s="217" t="s">
        <v>2085</v>
      </c>
    </row>
    <row r="252" s="2" customFormat="1">
      <c r="A252" s="40"/>
      <c r="B252" s="41"/>
      <c r="C252" s="42"/>
      <c r="D252" s="226" t="s">
        <v>571</v>
      </c>
      <c r="E252" s="42"/>
      <c r="F252" s="273" t="s">
        <v>1498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571</v>
      </c>
      <c r="AU252" s="19" t="s">
        <v>82</v>
      </c>
    </row>
    <row r="253" s="13" customFormat="1">
      <c r="A253" s="13"/>
      <c r="B253" s="224"/>
      <c r="C253" s="225"/>
      <c r="D253" s="226" t="s">
        <v>200</v>
      </c>
      <c r="E253" s="227" t="s">
        <v>19</v>
      </c>
      <c r="F253" s="228" t="s">
        <v>1461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200</v>
      </c>
      <c r="AU253" s="234" t="s">
        <v>82</v>
      </c>
      <c r="AV253" s="13" t="s">
        <v>80</v>
      </c>
      <c r="AW253" s="13" t="s">
        <v>33</v>
      </c>
      <c r="AX253" s="13" t="s">
        <v>72</v>
      </c>
      <c r="AY253" s="234" t="s">
        <v>188</v>
      </c>
    </row>
    <row r="254" s="14" customFormat="1">
      <c r="A254" s="14"/>
      <c r="B254" s="235"/>
      <c r="C254" s="236"/>
      <c r="D254" s="226" t="s">
        <v>200</v>
      </c>
      <c r="E254" s="237" t="s">
        <v>19</v>
      </c>
      <c r="F254" s="238" t="s">
        <v>82</v>
      </c>
      <c r="G254" s="236"/>
      <c r="H254" s="239">
        <v>2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200</v>
      </c>
      <c r="AU254" s="245" t="s">
        <v>82</v>
      </c>
      <c r="AV254" s="14" t="s">
        <v>82</v>
      </c>
      <c r="AW254" s="14" t="s">
        <v>33</v>
      </c>
      <c r="AX254" s="14" t="s">
        <v>72</v>
      </c>
      <c r="AY254" s="245" t="s">
        <v>188</v>
      </c>
    </row>
    <row r="255" s="15" customFormat="1">
      <c r="A255" s="15"/>
      <c r="B255" s="246"/>
      <c r="C255" s="247"/>
      <c r="D255" s="226" t="s">
        <v>200</v>
      </c>
      <c r="E255" s="248" t="s">
        <v>19</v>
      </c>
      <c r="F255" s="249" t="s">
        <v>206</v>
      </c>
      <c r="G255" s="247"/>
      <c r="H255" s="250">
        <v>2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6" t="s">
        <v>200</v>
      </c>
      <c r="AU255" s="256" t="s">
        <v>82</v>
      </c>
      <c r="AV255" s="15" t="s">
        <v>196</v>
      </c>
      <c r="AW255" s="15" t="s">
        <v>33</v>
      </c>
      <c r="AX255" s="15" t="s">
        <v>80</v>
      </c>
      <c r="AY255" s="256" t="s">
        <v>188</v>
      </c>
    </row>
    <row r="256" s="2" customFormat="1" ht="16.5" customHeight="1">
      <c r="A256" s="40"/>
      <c r="B256" s="41"/>
      <c r="C256" s="257" t="s">
        <v>393</v>
      </c>
      <c r="D256" s="257" t="s">
        <v>300</v>
      </c>
      <c r="E256" s="258" t="s">
        <v>1615</v>
      </c>
      <c r="F256" s="259" t="s">
        <v>1616</v>
      </c>
      <c r="G256" s="260" t="s">
        <v>296</v>
      </c>
      <c r="H256" s="261">
        <v>2</v>
      </c>
      <c r="I256" s="262"/>
      <c r="J256" s="263">
        <f>ROUND(I256*H256,2)</f>
        <v>0</v>
      </c>
      <c r="K256" s="259" t="s">
        <v>19</v>
      </c>
      <c r="L256" s="264"/>
      <c r="M256" s="265" t="s">
        <v>19</v>
      </c>
      <c r="N256" s="266" t="s">
        <v>43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250</v>
      </c>
      <c r="AT256" s="217" t="s">
        <v>300</v>
      </c>
      <c r="AU256" s="217" t="s">
        <v>82</v>
      </c>
      <c r="AY256" s="19" t="s">
        <v>188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196</v>
      </c>
      <c r="BM256" s="217" t="s">
        <v>2086</v>
      </c>
    </row>
    <row r="257" s="2" customFormat="1">
      <c r="A257" s="40"/>
      <c r="B257" s="41"/>
      <c r="C257" s="42"/>
      <c r="D257" s="226" t="s">
        <v>571</v>
      </c>
      <c r="E257" s="42"/>
      <c r="F257" s="273" t="s">
        <v>1498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571</v>
      </c>
      <c r="AU257" s="19" t="s">
        <v>82</v>
      </c>
    </row>
    <row r="258" s="13" customFormat="1">
      <c r="A258" s="13"/>
      <c r="B258" s="224"/>
      <c r="C258" s="225"/>
      <c r="D258" s="226" t="s">
        <v>200</v>
      </c>
      <c r="E258" s="227" t="s">
        <v>19</v>
      </c>
      <c r="F258" s="228" t="s">
        <v>1461</v>
      </c>
      <c r="G258" s="225"/>
      <c r="H258" s="227" t="s">
        <v>19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200</v>
      </c>
      <c r="AU258" s="234" t="s">
        <v>82</v>
      </c>
      <c r="AV258" s="13" t="s">
        <v>80</v>
      </c>
      <c r="AW258" s="13" t="s">
        <v>33</v>
      </c>
      <c r="AX258" s="13" t="s">
        <v>72</v>
      </c>
      <c r="AY258" s="234" t="s">
        <v>188</v>
      </c>
    </row>
    <row r="259" s="14" customFormat="1">
      <c r="A259" s="14"/>
      <c r="B259" s="235"/>
      <c r="C259" s="236"/>
      <c r="D259" s="226" t="s">
        <v>200</v>
      </c>
      <c r="E259" s="237" t="s">
        <v>19</v>
      </c>
      <c r="F259" s="238" t="s">
        <v>82</v>
      </c>
      <c r="G259" s="236"/>
      <c r="H259" s="239">
        <v>2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200</v>
      </c>
      <c r="AU259" s="245" t="s">
        <v>82</v>
      </c>
      <c r="AV259" s="14" t="s">
        <v>82</v>
      </c>
      <c r="AW259" s="14" t="s">
        <v>33</v>
      </c>
      <c r="AX259" s="14" t="s">
        <v>72</v>
      </c>
      <c r="AY259" s="245" t="s">
        <v>188</v>
      </c>
    </row>
    <row r="260" s="15" customFormat="1">
      <c r="A260" s="15"/>
      <c r="B260" s="246"/>
      <c r="C260" s="247"/>
      <c r="D260" s="226" t="s">
        <v>200</v>
      </c>
      <c r="E260" s="248" t="s">
        <v>19</v>
      </c>
      <c r="F260" s="249" t="s">
        <v>206</v>
      </c>
      <c r="G260" s="247"/>
      <c r="H260" s="250">
        <v>2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200</v>
      </c>
      <c r="AU260" s="256" t="s">
        <v>82</v>
      </c>
      <c r="AV260" s="15" t="s">
        <v>196</v>
      </c>
      <c r="AW260" s="15" t="s">
        <v>33</v>
      </c>
      <c r="AX260" s="15" t="s">
        <v>80</v>
      </c>
      <c r="AY260" s="256" t="s">
        <v>188</v>
      </c>
    </row>
    <row r="261" s="12" customFormat="1" ht="22.8" customHeight="1">
      <c r="A261" s="12"/>
      <c r="B261" s="190"/>
      <c r="C261" s="191"/>
      <c r="D261" s="192" t="s">
        <v>71</v>
      </c>
      <c r="E261" s="204" t="s">
        <v>1629</v>
      </c>
      <c r="F261" s="204" t="s">
        <v>1630</v>
      </c>
      <c r="G261" s="191"/>
      <c r="H261" s="191"/>
      <c r="I261" s="194"/>
      <c r="J261" s="205">
        <f>BK261</f>
        <v>0</v>
      </c>
      <c r="K261" s="191"/>
      <c r="L261" s="196"/>
      <c r="M261" s="197"/>
      <c r="N261" s="198"/>
      <c r="O261" s="198"/>
      <c r="P261" s="199">
        <f>P262</f>
        <v>0</v>
      </c>
      <c r="Q261" s="198"/>
      <c r="R261" s="199">
        <f>R262</f>
        <v>0</v>
      </c>
      <c r="S261" s="198"/>
      <c r="T261" s="200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231</v>
      </c>
      <c r="AT261" s="202" t="s">
        <v>71</v>
      </c>
      <c r="AU261" s="202" t="s">
        <v>80</v>
      </c>
      <c r="AY261" s="201" t="s">
        <v>188</v>
      </c>
      <c r="BK261" s="203">
        <f>BK262</f>
        <v>0</v>
      </c>
    </row>
    <row r="262" s="12" customFormat="1" ht="20.88" customHeight="1">
      <c r="A262" s="12"/>
      <c r="B262" s="190"/>
      <c r="C262" s="191"/>
      <c r="D262" s="192" t="s">
        <v>71</v>
      </c>
      <c r="E262" s="204" t="s">
        <v>542</v>
      </c>
      <c r="F262" s="204" t="s">
        <v>543</v>
      </c>
      <c r="G262" s="191"/>
      <c r="H262" s="191"/>
      <c r="I262" s="194"/>
      <c r="J262" s="205">
        <f>BK262</f>
        <v>0</v>
      </c>
      <c r="K262" s="191"/>
      <c r="L262" s="196"/>
      <c r="M262" s="197"/>
      <c r="N262" s="198"/>
      <c r="O262" s="198"/>
      <c r="P262" s="199">
        <f>SUM(P263:P266)</f>
        <v>0</v>
      </c>
      <c r="Q262" s="198"/>
      <c r="R262" s="199">
        <f>SUM(R263:R266)</f>
        <v>0</v>
      </c>
      <c r="S262" s="198"/>
      <c r="T262" s="200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1" t="s">
        <v>231</v>
      </c>
      <c r="AT262" s="202" t="s">
        <v>71</v>
      </c>
      <c r="AU262" s="202" t="s">
        <v>82</v>
      </c>
      <c r="AY262" s="201" t="s">
        <v>188</v>
      </c>
      <c r="BK262" s="203">
        <f>SUM(BK263:BK266)</f>
        <v>0</v>
      </c>
    </row>
    <row r="263" s="2" customFormat="1" ht="24.15" customHeight="1">
      <c r="A263" s="40"/>
      <c r="B263" s="41"/>
      <c r="C263" s="206" t="s">
        <v>398</v>
      </c>
      <c r="D263" s="206" t="s">
        <v>191</v>
      </c>
      <c r="E263" s="207" t="s">
        <v>1631</v>
      </c>
      <c r="F263" s="208" t="s">
        <v>1632</v>
      </c>
      <c r="G263" s="209" t="s">
        <v>296</v>
      </c>
      <c r="H263" s="210">
        <v>1</v>
      </c>
      <c r="I263" s="211"/>
      <c r="J263" s="212">
        <f>ROUND(I263*H263,2)</f>
        <v>0</v>
      </c>
      <c r="K263" s="208" t="s">
        <v>195</v>
      </c>
      <c r="L263" s="46"/>
      <c r="M263" s="213" t="s">
        <v>19</v>
      </c>
      <c r="N263" s="214" t="s">
        <v>43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196</v>
      </c>
      <c r="AT263" s="217" t="s">
        <v>191</v>
      </c>
      <c r="AU263" s="217" t="s">
        <v>216</v>
      </c>
      <c r="AY263" s="19" t="s">
        <v>188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80</v>
      </c>
      <c r="BK263" s="218">
        <f>ROUND(I263*H263,2)</f>
        <v>0</v>
      </c>
      <c r="BL263" s="19" t="s">
        <v>196</v>
      </c>
      <c r="BM263" s="217" t="s">
        <v>2087</v>
      </c>
    </row>
    <row r="264" s="2" customFormat="1">
      <c r="A264" s="40"/>
      <c r="B264" s="41"/>
      <c r="C264" s="42"/>
      <c r="D264" s="219" t="s">
        <v>198</v>
      </c>
      <c r="E264" s="42"/>
      <c r="F264" s="220" t="s">
        <v>1634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198</v>
      </c>
      <c r="AU264" s="19" t="s">
        <v>216</v>
      </c>
    </row>
    <row r="265" s="2" customFormat="1" ht="16.5" customHeight="1">
      <c r="A265" s="40"/>
      <c r="B265" s="41"/>
      <c r="C265" s="206" t="s">
        <v>403</v>
      </c>
      <c r="D265" s="206" t="s">
        <v>191</v>
      </c>
      <c r="E265" s="207" t="s">
        <v>1635</v>
      </c>
      <c r="F265" s="208" t="s">
        <v>1636</v>
      </c>
      <c r="G265" s="209" t="s">
        <v>1567</v>
      </c>
      <c r="H265" s="210">
        <v>1</v>
      </c>
      <c r="I265" s="211"/>
      <c r="J265" s="212">
        <f>ROUND(I265*H265,2)</f>
        <v>0</v>
      </c>
      <c r="K265" s="208" t="s">
        <v>19</v>
      </c>
      <c r="L265" s="46"/>
      <c r="M265" s="213" t="s">
        <v>19</v>
      </c>
      <c r="N265" s="214" t="s">
        <v>43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196</v>
      </c>
      <c r="AT265" s="217" t="s">
        <v>191</v>
      </c>
      <c r="AU265" s="217" t="s">
        <v>216</v>
      </c>
      <c r="AY265" s="19" t="s">
        <v>188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196</v>
      </c>
      <c r="BM265" s="217" t="s">
        <v>2088</v>
      </c>
    </row>
    <row r="266" s="2" customFormat="1" ht="16.5" customHeight="1">
      <c r="A266" s="40"/>
      <c r="B266" s="41"/>
      <c r="C266" s="206" t="s">
        <v>408</v>
      </c>
      <c r="D266" s="206" t="s">
        <v>191</v>
      </c>
      <c r="E266" s="207" t="s">
        <v>1638</v>
      </c>
      <c r="F266" s="208" t="s">
        <v>1639</v>
      </c>
      <c r="G266" s="209" t="s">
        <v>307</v>
      </c>
      <c r="H266" s="267"/>
      <c r="I266" s="211"/>
      <c r="J266" s="212">
        <f>ROUND(I266*H266,2)</f>
        <v>0</v>
      </c>
      <c r="K266" s="208" t="s">
        <v>19</v>
      </c>
      <c r="L266" s="46"/>
      <c r="M266" s="213" t="s">
        <v>19</v>
      </c>
      <c r="N266" s="214" t="s">
        <v>43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196</v>
      </c>
      <c r="AT266" s="217" t="s">
        <v>191</v>
      </c>
      <c r="AU266" s="217" t="s">
        <v>216</v>
      </c>
      <c r="AY266" s="19" t="s">
        <v>188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80</v>
      </c>
      <c r="BK266" s="218">
        <f>ROUND(I266*H266,2)</f>
        <v>0</v>
      </c>
      <c r="BL266" s="19" t="s">
        <v>196</v>
      </c>
      <c r="BM266" s="217" t="s">
        <v>2089</v>
      </c>
    </row>
    <row r="267" s="12" customFormat="1" ht="25.92" customHeight="1">
      <c r="A267" s="12"/>
      <c r="B267" s="190"/>
      <c r="C267" s="191"/>
      <c r="D267" s="192" t="s">
        <v>71</v>
      </c>
      <c r="E267" s="193" t="s">
        <v>186</v>
      </c>
      <c r="F267" s="193" t="s">
        <v>187</v>
      </c>
      <c r="G267" s="191"/>
      <c r="H267" s="191"/>
      <c r="I267" s="194"/>
      <c r="J267" s="195">
        <f>BK267</f>
        <v>0</v>
      </c>
      <c r="K267" s="191"/>
      <c r="L267" s="196"/>
      <c r="M267" s="197"/>
      <c r="N267" s="198"/>
      <c r="O267" s="198"/>
      <c r="P267" s="199">
        <f>P268+P275</f>
        <v>0</v>
      </c>
      <c r="Q267" s="198"/>
      <c r="R267" s="199">
        <f>R268+R275</f>
        <v>2.4000000000000001E-05</v>
      </c>
      <c r="S267" s="198"/>
      <c r="T267" s="200">
        <f>T268+T275</f>
        <v>0.00089999999999999998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1" t="s">
        <v>80</v>
      </c>
      <c r="AT267" s="202" t="s">
        <v>71</v>
      </c>
      <c r="AU267" s="202" t="s">
        <v>72</v>
      </c>
      <c r="AY267" s="201" t="s">
        <v>188</v>
      </c>
      <c r="BK267" s="203">
        <f>BK268+BK275</f>
        <v>0</v>
      </c>
    </row>
    <row r="268" s="12" customFormat="1" ht="22.8" customHeight="1">
      <c r="A268" s="12"/>
      <c r="B268" s="190"/>
      <c r="C268" s="191"/>
      <c r="D268" s="192" t="s">
        <v>71</v>
      </c>
      <c r="E268" s="204" t="s">
        <v>229</v>
      </c>
      <c r="F268" s="204" t="s">
        <v>230</v>
      </c>
      <c r="G268" s="191"/>
      <c r="H268" s="191"/>
      <c r="I268" s="194"/>
      <c r="J268" s="205">
        <f>BK268</f>
        <v>0</v>
      </c>
      <c r="K268" s="191"/>
      <c r="L268" s="196"/>
      <c r="M268" s="197"/>
      <c r="N268" s="198"/>
      <c r="O268" s="198"/>
      <c r="P268" s="199">
        <f>SUM(P269:P274)</f>
        <v>0</v>
      </c>
      <c r="Q268" s="198"/>
      <c r="R268" s="199">
        <f>SUM(R269:R274)</f>
        <v>2.4000000000000001E-05</v>
      </c>
      <c r="S268" s="198"/>
      <c r="T268" s="200">
        <f>SUM(T269:T274)</f>
        <v>0.00089999999999999998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1" t="s">
        <v>80</v>
      </c>
      <c r="AT268" s="202" t="s">
        <v>71</v>
      </c>
      <c r="AU268" s="202" t="s">
        <v>80</v>
      </c>
      <c r="AY268" s="201" t="s">
        <v>188</v>
      </c>
      <c r="BK268" s="203">
        <f>SUM(BK269:BK274)</f>
        <v>0</v>
      </c>
    </row>
    <row r="269" s="2" customFormat="1" ht="16.5" customHeight="1">
      <c r="A269" s="40"/>
      <c r="B269" s="41"/>
      <c r="C269" s="206" t="s">
        <v>414</v>
      </c>
      <c r="D269" s="206" t="s">
        <v>191</v>
      </c>
      <c r="E269" s="207" t="s">
        <v>1641</v>
      </c>
      <c r="F269" s="208" t="s">
        <v>1642</v>
      </c>
      <c r="G269" s="209" t="s">
        <v>357</v>
      </c>
      <c r="H269" s="210">
        <v>0.29999999999999999</v>
      </c>
      <c r="I269" s="211"/>
      <c r="J269" s="212">
        <f>ROUND(I269*H269,2)</f>
        <v>0</v>
      </c>
      <c r="K269" s="208" t="s">
        <v>195</v>
      </c>
      <c r="L269" s="46"/>
      <c r="M269" s="213" t="s">
        <v>19</v>
      </c>
      <c r="N269" s="214" t="s">
        <v>43</v>
      </c>
      <c r="O269" s="86"/>
      <c r="P269" s="215">
        <f>O269*H269</f>
        <v>0</v>
      </c>
      <c r="Q269" s="215">
        <v>2.0000000000000002E-05</v>
      </c>
      <c r="R269" s="215">
        <f>Q269*H269</f>
        <v>6.0000000000000002E-06</v>
      </c>
      <c r="S269" s="215">
        <v>0.001</v>
      </c>
      <c r="T269" s="216">
        <f>S269*H269</f>
        <v>0.00029999999999999997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196</v>
      </c>
      <c r="AT269" s="217" t="s">
        <v>191</v>
      </c>
      <c r="AU269" s="217" t="s">
        <v>82</v>
      </c>
      <c r="AY269" s="19" t="s">
        <v>188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80</v>
      </c>
      <c r="BK269" s="218">
        <f>ROUND(I269*H269,2)</f>
        <v>0</v>
      </c>
      <c r="BL269" s="19" t="s">
        <v>196</v>
      </c>
      <c r="BM269" s="217" t="s">
        <v>2090</v>
      </c>
    </row>
    <row r="270" s="2" customFormat="1">
      <c r="A270" s="40"/>
      <c r="B270" s="41"/>
      <c r="C270" s="42"/>
      <c r="D270" s="219" t="s">
        <v>198</v>
      </c>
      <c r="E270" s="42"/>
      <c r="F270" s="220" t="s">
        <v>1644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198</v>
      </c>
      <c r="AU270" s="19" t="s">
        <v>82</v>
      </c>
    </row>
    <row r="271" s="14" customFormat="1">
      <c r="A271" s="14"/>
      <c r="B271" s="235"/>
      <c r="C271" s="236"/>
      <c r="D271" s="226" t="s">
        <v>200</v>
      </c>
      <c r="E271" s="237" t="s">
        <v>19</v>
      </c>
      <c r="F271" s="238" t="s">
        <v>2030</v>
      </c>
      <c r="G271" s="236"/>
      <c r="H271" s="239">
        <v>0.29999999999999999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200</v>
      </c>
      <c r="AU271" s="245" t="s">
        <v>82</v>
      </c>
      <c r="AV271" s="14" t="s">
        <v>82</v>
      </c>
      <c r="AW271" s="14" t="s">
        <v>33</v>
      </c>
      <c r="AX271" s="14" t="s">
        <v>80</v>
      </c>
      <c r="AY271" s="245" t="s">
        <v>188</v>
      </c>
    </row>
    <row r="272" s="2" customFormat="1" ht="16.5" customHeight="1">
      <c r="A272" s="40"/>
      <c r="B272" s="41"/>
      <c r="C272" s="206" t="s">
        <v>419</v>
      </c>
      <c r="D272" s="206" t="s">
        <v>191</v>
      </c>
      <c r="E272" s="207" t="s">
        <v>1646</v>
      </c>
      <c r="F272" s="208" t="s">
        <v>1647</v>
      </c>
      <c r="G272" s="209" t="s">
        <v>357</v>
      </c>
      <c r="H272" s="210">
        <v>0.29999999999999999</v>
      </c>
      <c r="I272" s="211"/>
      <c r="J272" s="212">
        <f>ROUND(I272*H272,2)</f>
        <v>0</v>
      </c>
      <c r="K272" s="208" t="s">
        <v>195</v>
      </c>
      <c r="L272" s="46"/>
      <c r="M272" s="213" t="s">
        <v>19</v>
      </c>
      <c r="N272" s="214" t="s">
        <v>43</v>
      </c>
      <c r="O272" s="86"/>
      <c r="P272" s="215">
        <f>O272*H272</f>
        <v>0</v>
      </c>
      <c r="Q272" s="215">
        <v>6.0000000000000002E-05</v>
      </c>
      <c r="R272" s="215">
        <f>Q272*H272</f>
        <v>1.8E-05</v>
      </c>
      <c r="S272" s="215">
        <v>0.002</v>
      </c>
      <c r="T272" s="216">
        <f>S272*H272</f>
        <v>0.00059999999999999995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196</v>
      </c>
      <c r="AT272" s="217" t="s">
        <v>191</v>
      </c>
      <c r="AU272" s="217" t="s">
        <v>82</v>
      </c>
      <c r="AY272" s="19" t="s">
        <v>188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80</v>
      </c>
      <c r="BK272" s="218">
        <f>ROUND(I272*H272,2)</f>
        <v>0</v>
      </c>
      <c r="BL272" s="19" t="s">
        <v>196</v>
      </c>
      <c r="BM272" s="217" t="s">
        <v>2091</v>
      </c>
    </row>
    <row r="273" s="2" customFormat="1">
      <c r="A273" s="40"/>
      <c r="B273" s="41"/>
      <c r="C273" s="42"/>
      <c r="D273" s="219" t="s">
        <v>198</v>
      </c>
      <c r="E273" s="42"/>
      <c r="F273" s="220" t="s">
        <v>1649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198</v>
      </c>
      <c r="AU273" s="19" t="s">
        <v>82</v>
      </c>
    </row>
    <row r="274" s="14" customFormat="1">
      <c r="A274" s="14"/>
      <c r="B274" s="235"/>
      <c r="C274" s="236"/>
      <c r="D274" s="226" t="s">
        <v>200</v>
      </c>
      <c r="E274" s="237" t="s">
        <v>19</v>
      </c>
      <c r="F274" s="238" t="s">
        <v>2030</v>
      </c>
      <c r="G274" s="236"/>
      <c r="H274" s="239">
        <v>0.29999999999999999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200</v>
      </c>
      <c r="AU274" s="245" t="s">
        <v>82</v>
      </c>
      <c r="AV274" s="14" t="s">
        <v>82</v>
      </c>
      <c r="AW274" s="14" t="s">
        <v>33</v>
      </c>
      <c r="AX274" s="14" t="s">
        <v>80</v>
      </c>
      <c r="AY274" s="245" t="s">
        <v>188</v>
      </c>
    </row>
    <row r="275" s="12" customFormat="1" ht="22.8" customHeight="1">
      <c r="A275" s="12"/>
      <c r="B275" s="190"/>
      <c r="C275" s="191"/>
      <c r="D275" s="192" t="s">
        <v>71</v>
      </c>
      <c r="E275" s="204" t="s">
        <v>256</v>
      </c>
      <c r="F275" s="204" t="s">
        <v>257</v>
      </c>
      <c r="G275" s="191"/>
      <c r="H275" s="191"/>
      <c r="I275" s="194"/>
      <c r="J275" s="205">
        <f>BK275</f>
        <v>0</v>
      </c>
      <c r="K275" s="191"/>
      <c r="L275" s="196"/>
      <c r="M275" s="197"/>
      <c r="N275" s="198"/>
      <c r="O275" s="198"/>
      <c r="P275" s="199">
        <f>SUM(P276:P286)</f>
        <v>0</v>
      </c>
      <c r="Q275" s="198"/>
      <c r="R275" s="199">
        <f>SUM(R276:R286)</f>
        <v>0</v>
      </c>
      <c r="S275" s="198"/>
      <c r="T275" s="200">
        <f>SUM(T276:T286)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1" t="s">
        <v>80</v>
      </c>
      <c r="AT275" s="202" t="s">
        <v>71</v>
      </c>
      <c r="AU275" s="202" t="s">
        <v>80</v>
      </c>
      <c r="AY275" s="201" t="s">
        <v>188</v>
      </c>
      <c r="BK275" s="203">
        <f>SUM(BK276:BK286)</f>
        <v>0</v>
      </c>
    </row>
    <row r="276" s="2" customFormat="1" ht="16.5" customHeight="1">
      <c r="A276" s="40"/>
      <c r="B276" s="41"/>
      <c r="C276" s="206" t="s">
        <v>424</v>
      </c>
      <c r="D276" s="206" t="s">
        <v>191</v>
      </c>
      <c r="E276" s="207" t="s">
        <v>258</v>
      </c>
      <c r="F276" s="208" t="s">
        <v>259</v>
      </c>
      <c r="G276" s="209" t="s">
        <v>260</v>
      </c>
      <c r="H276" s="210">
        <v>0.001</v>
      </c>
      <c r="I276" s="211"/>
      <c r="J276" s="212">
        <f>ROUND(I276*H276,2)</f>
        <v>0</v>
      </c>
      <c r="K276" s="208" t="s">
        <v>195</v>
      </c>
      <c r="L276" s="46"/>
      <c r="M276" s="213" t="s">
        <v>19</v>
      </c>
      <c r="N276" s="214" t="s">
        <v>43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196</v>
      </c>
      <c r="AT276" s="217" t="s">
        <v>191</v>
      </c>
      <c r="AU276" s="217" t="s">
        <v>82</v>
      </c>
      <c r="AY276" s="19" t="s">
        <v>188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80</v>
      </c>
      <c r="BK276" s="218">
        <f>ROUND(I276*H276,2)</f>
        <v>0</v>
      </c>
      <c r="BL276" s="19" t="s">
        <v>196</v>
      </c>
      <c r="BM276" s="217" t="s">
        <v>2092</v>
      </c>
    </row>
    <row r="277" s="2" customFormat="1">
      <c r="A277" s="40"/>
      <c r="B277" s="41"/>
      <c r="C277" s="42"/>
      <c r="D277" s="219" t="s">
        <v>198</v>
      </c>
      <c r="E277" s="42"/>
      <c r="F277" s="220" t="s">
        <v>262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198</v>
      </c>
      <c r="AU277" s="19" t="s">
        <v>82</v>
      </c>
    </row>
    <row r="278" s="2" customFormat="1" ht="24.15" customHeight="1">
      <c r="A278" s="40"/>
      <c r="B278" s="41"/>
      <c r="C278" s="206" t="s">
        <v>429</v>
      </c>
      <c r="D278" s="206" t="s">
        <v>191</v>
      </c>
      <c r="E278" s="207" t="s">
        <v>263</v>
      </c>
      <c r="F278" s="208" t="s">
        <v>264</v>
      </c>
      <c r="G278" s="209" t="s">
        <v>260</v>
      </c>
      <c r="H278" s="210">
        <v>0.001</v>
      </c>
      <c r="I278" s="211"/>
      <c r="J278" s="212">
        <f>ROUND(I278*H278,2)</f>
        <v>0</v>
      </c>
      <c r="K278" s="208" t="s">
        <v>195</v>
      </c>
      <c r="L278" s="46"/>
      <c r="M278" s="213" t="s">
        <v>19</v>
      </c>
      <c r="N278" s="214" t="s">
        <v>43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196</v>
      </c>
      <c r="AT278" s="217" t="s">
        <v>191</v>
      </c>
      <c r="AU278" s="217" t="s">
        <v>82</v>
      </c>
      <c r="AY278" s="19" t="s">
        <v>188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196</v>
      </c>
      <c r="BM278" s="217" t="s">
        <v>2093</v>
      </c>
    </row>
    <row r="279" s="2" customFormat="1">
      <c r="A279" s="40"/>
      <c r="B279" s="41"/>
      <c r="C279" s="42"/>
      <c r="D279" s="219" t="s">
        <v>198</v>
      </c>
      <c r="E279" s="42"/>
      <c r="F279" s="220" t="s">
        <v>266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198</v>
      </c>
      <c r="AU279" s="19" t="s">
        <v>82</v>
      </c>
    </row>
    <row r="280" s="2" customFormat="1" ht="21.75" customHeight="1">
      <c r="A280" s="40"/>
      <c r="B280" s="41"/>
      <c r="C280" s="206" t="s">
        <v>436</v>
      </c>
      <c r="D280" s="206" t="s">
        <v>191</v>
      </c>
      <c r="E280" s="207" t="s">
        <v>267</v>
      </c>
      <c r="F280" s="208" t="s">
        <v>268</v>
      </c>
      <c r="G280" s="209" t="s">
        <v>260</v>
      </c>
      <c r="H280" s="210">
        <v>0.001</v>
      </c>
      <c r="I280" s="211"/>
      <c r="J280" s="212">
        <f>ROUND(I280*H280,2)</f>
        <v>0</v>
      </c>
      <c r="K280" s="208" t="s">
        <v>195</v>
      </c>
      <c r="L280" s="46"/>
      <c r="M280" s="213" t="s">
        <v>19</v>
      </c>
      <c r="N280" s="214" t="s">
        <v>43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196</v>
      </c>
      <c r="AT280" s="217" t="s">
        <v>191</v>
      </c>
      <c r="AU280" s="217" t="s">
        <v>82</v>
      </c>
      <c r="AY280" s="19" t="s">
        <v>188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80</v>
      </c>
      <c r="BK280" s="218">
        <f>ROUND(I280*H280,2)</f>
        <v>0</v>
      </c>
      <c r="BL280" s="19" t="s">
        <v>196</v>
      </c>
      <c r="BM280" s="217" t="s">
        <v>2094</v>
      </c>
    </row>
    <row r="281" s="2" customFormat="1">
      <c r="A281" s="40"/>
      <c r="B281" s="41"/>
      <c r="C281" s="42"/>
      <c r="D281" s="219" t="s">
        <v>198</v>
      </c>
      <c r="E281" s="42"/>
      <c r="F281" s="220" t="s">
        <v>270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198</v>
      </c>
      <c r="AU281" s="19" t="s">
        <v>82</v>
      </c>
    </row>
    <row r="282" s="2" customFormat="1" ht="24.15" customHeight="1">
      <c r="A282" s="40"/>
      <c r="B282" s="41"/>
      <c r="C282" s="206" t="s">
        <v>443</v>
      </c>
      <c r="D282" s="206" t="s">
        <v>191</v>
      </c>
      <c r="E282" s="207" t="s">
        <v>271</v>
      </c>
      <c r="F282" s="208" t="s">
        <v>272</v>
      </c>
      <c r="G282" s="209" t="s">
        <v>260</v>
      </c>
      <c r="H282" s="210">
        <v>0.0060000000000000001</v>
      </c>
      <c r="I282" s="211"/>
      <c r="J282" s="212">
        <f>ROUND(I282*H282,2)</f>
        <v>0</v>
      </c>
      <c r="K282" s="208" t="s">
        <v>195</v>
      </c>
      <c r="L282" s="46"/>
      <c r="M282" s="213" t="s">
        <v>19</v>
      </c>
      <c r="N282" s="214" t="s">
        <v>43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196</v>
      </c>
      <c r="AT282" s="217" t="s">
        <v>191</v>
      </c>
      <c r="AU282" s="217" t="s">
        <v>82</v>
      </c>
      <c r="AY282" s="19" t="s">
        <v>188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80</v>
      </c>
      <c r="BK282" s="218">
        <f>ROUND(I282*H282,2)</f>
        <v>0</v>
      </c>
      <c r="BL282" s="19" t="s">
        <v>196</v>
      </c>
      <c r="BM282" s="217" t="s">
        <v>2095</v>
      </c>
    </row>
    <row r="283" s="2" customFormat="1">
      <c r="A283" s="40"/>
      <c r="B283" s="41"/>
      <c r="C283" s="42"/>
      <c r="D283" s="219" t="s">
        <v>198</v>
      </c>
      <c r="E283" s="42"/>
      <c r="F283" s="220" t="s">
        <v>274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198</v>
      </c>
      <c r="AU283" s="19" t="s">
        <v>82</v>
      </c>
    </row>
    <row r="284" s="14" customFormat="1">
      <c r="A284" s="14"/>
      <c r="B284" s="235"/>
      <c r="C284" s="236"/>
      <c r="D284" s="226" t="s">
        <v>200</v>
      </c>
      <c r="E284" s="237" t="s">
        <v>19</v>
      </c>
      <c r="F284" s="238" t="s">
        <v>1655</v>
      </c>
      <c r="G284" s="236"/>
      <c r="H284" s="239">
        <v>0.0060000000000000001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200</v>
      </c>
      <c r="AU284" s="245" t="s">
        <v>82</v>
      </c>
      <c r="AV284" s="14" t="s">
        <v>82</v>
      </c>
      <c r="AW284" s="14" t="s">
        <v>33</v>
      </c>
      <c r="AX284" s="14" t="s">
        <v>80</v>
      </c>
      <c r="AY284" s="245" t="s">
        <v>188</v>
      </c>
    </row>
    <row r="285" s="2" customFormat="1" ht="24.15" customHeight="1">
      <c r="A285" s="40"/>
      <c r="B285" s="41"/>
      <c r="C285" s="206" t="s">
        <v>448</v>
      </c>
      <c r="D285" s="206" t="s">
        <v>191</v>
      </c>
      <c r="E285" s="207" t="s">
        <v>1656</v>
      </c>
      <c r="F285" s="208" t="s">
        <v>1657</v>
      </c>
      <c r="G285" s="209" t="s">
        <v>260</v>
      </c>
      <c r="H285" s="210">
        <v>0.001</v>
      </c>
      <c r="I285" s="211"/>
      <c r="J285" s="212">
        <f>ROUND(I285*H285,2)</f>
        <v>0</v>
      </c>
      <c r="K285" s="208" t="s">
        <v>195</v>
      </c>
      <c r="L285" s="46"/>
      <c r="M285" s="213" t="s">
        <v>19</v>
      </c>
      <c r="N285" s="214" t="s">
        <v>43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196</v>
      </c>
      <c r="AT285" s="217" t="s">
        <v>191</v>
      </c>
      <c r="AU285" s="217" t="s">
        <v>82</v>
      </c>
      <c r="AY285" s="19" t="s">
        <v>188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80</v>
      </c>
      <c r="BK285" s="218">
        <f>ROUND(I285*H285,2)</f>
        <v>0</v>
      </c>
      <c r="BL285" s="19" t="s">
        <v>196</v>
      </c>
      <c r="BM285" s="217" t="s">
        <v>2096</v>
      </c>
    </row>
    <row r="286" s="2" customFormat="1">
      <c r="A286" s="40"/>
      <c r="B286" s="41"/>
      <c r="C286" s="42"/>
      <c r="D286" s="219" t="s">
        <v>198</v>
      </c>
      <c r="E286" s="42"/>
      <c r="F286" s="220" t="s">
        <v>1659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198</v>
      </c>
      <c r="AU286" s="19" t="s">
        <v>82</v>
      </c>
    </row>
    <row r="287" s="12" customFormat="1" ht="25.92" customHeight="1">
      <c r="A287" s="12"/>
      <c r="B287" s="190"/>
      <c r="C287" s="191"/>
      <c r="D287" s="192" t="s">
        <v>71</v>
      </c>
      <c r="E287" s="193" t="s">
        <v>300</v>
      </c>
      <c r="F287" s="193" t="s">
        <v>1660</v>
      </c>
      <c r="G287" s="191"/>
      <c r="H287" s="191"/>
      <c r="I287" s="194"/>
      <c r="J287" s="195">
        <f>BK287</f>
        <v>0</v>
      </c>
      <c r="K287" s="191"/>
      <c r="L287" s="196"/>
      <c r="M287" s="197"/>
      <c r="N287" s="198"/>
      <c r="O287" s="198"/>
      <c r="P287" s="199">
        <f>P288</f>
        <v>0</v>
      </c>
      <c r="Q287" s="198"/>
      <c r="R287" s="199">
        <f>R288</f>
        <v>0.0056100000000000004</v>
      </c>
      <c r="S287" s="198"/>
      <c r="T287" s="200">
        <f>T288</f>
        <v>0.070000000000000007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216</v>
      </c>
      <c r="AT287" s="202" t="s">
        <v>71</v>
      </c>
      <c r="AU287" s="202" t="s">
        <v>72</v>
      </c>
      <c r="AY287" s="201" t="s">
        <v>188</v>
      </c>
      <c r="BK287" s="203">
        <f>BK288</f>
        <v>0</v>
      </c>
    </row>
    <row r="288" s="12" customFormat="1" ht="22.8" customHeight="1">
      <c r="A288" s="12"/>
      <c r="B288" s="190"/>
      <c r="C288" s="191"/>
      <c r="D288" s="192" t="s">
        <v>71</v>
      </c>
      <c r="E288" s="204" t="s">
        <v>1661</v>
      </c>
      <c r="F288" s="204" t="s">
        <v>1662</v>
      </c>
      <c r="G288" s="191"/>
      <c r="H288" s="191"/>
      <c r="I288" s="194"/>
      <c r="J288" s="205">
        <f>BK288</f>
        <v>0</v>
      </c>
      <c r="K288" s="191"/>
      <c r="L288" s="196"/>
      <c r="M288" s="197"/>
      <c r="N288" s="198"/>
      <c r="O288" s="198"/>
      <c r="P288" s="199">
        <f>SUM(P289:P309)</f>
        <v>0</v>
      </c>
      <c r="Q288" s="198"/>
      <c r="R288" s="199">
        <f>SUM(R289:R309)</f>
        <v>0.0056100000000000004</v>
      </c>
      <c r="S288" s="198"/>
      <c r="T288" s="200">
        <f>SUM(T289:T309)</f>
        <v>0.070000000000000007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1" t="s">
        <v>216</v>
      </c>
      <c r="AT288" s="202" t="s">
        <v>71</v>
      </c>
      <c r="AU288" s="202" t="s">
        <v>80</v>
      </c>
      <c r="AY288" s="201" t="s">
        <v>188</v>
      </c>
      <c r="BK288" s="203">
        <f>SUM(BK289:BK309)</f>
        <v>0</v>
      </c>
    </row>
    <row r="289" s="2" customFormat="1" ht="16.5" customHeight="1">
      <c r="A289" s="40"/>
      <c r="B289" s="41"/>
      <c r="C289" s="206" t="s">
        <v>453</v>
      </c>
      <c r="D289" s="206" t="s">
        <v>191</v>
      </c>
      <c r="E289" s="207" t="s">
        <v>1663</v>
      </c>
      <c r="F289" s="208" t="s">
        <v>1664</v>
      </c>
      <c r="G289" s="209" t="s">
        <v>357</v>
      </c>
      <c r="H289" s="210">
        <v>15</v>
      </c>
      <c r="I289" s="211"/>
      <c r="J289" s="212">
        <f>ROUND(I289*H289,2)</f>
        <v>0</v>
      </c>
      <c r="K289" s="208" t="s">
        <v>195</v>
      </c>
      <c r="L289" s="46"/>
      <c r="M289" s="213" t="s">
        <v>19</v>
      </c>
      <c r="N289" s="214" t="s">
        <v>43</v>
      </c>
      <c r="O289" s="86"/>
      <c r="P289" s="215">
        <f>O289*H289</f>
        <v>0</v>
      </c>
      <c r="Q289" s="215">
        <v>0.00014999999999999999</v>
      </c>
      <c r="R289" s="215">
        <f>Q289*H289</f>
        <v>0.0022499999999999998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1665</v>
      </c>
      <c r="AT289" s="217" t="s">
        <v>191</v>
      </c>
      <c r="AU289" s="217" t="s">
        <v>82</v>
      </c>
      <c r="AY289" s="19" t="s">
        <v>188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80</v>
      </c>
      <c r="BK289" s="218">
        <f>ROUND(I289*H289,2)</f>
        <v>0</v>
      </c>
      <c r="BL289" s="19" t="s">
        <v>1665</v>
      </c>
      <c r="BM289" s="217" t="s">
        <v>2097</v>
      </c>
    </row>
    <row r="290" s="2" customFormat="1">
      <c r="A290" s="40"/>
      <c r="B290" s="41"/>
      <c r="C290" s="42"/>
      <c r="D290" s="219" t="s">
        <v>198</v>
      </c>
      <c r="E290" s="42"/>
      <c r="F290" s="220" t="s">
        <v>1667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198</v>
      </c>
      <c r="AU290" s="19" t="s">
        <v>82</v>
      </c>
    </row>
    <row r="291" s="2" customFormat="1" ht="16.5" customHeight="1">
      <c r="A291" s="40"/>
      <c r="B291" s="41"/>
      <c r="C291" s="206" t="s">
        <v>461</v>
      </c>
      <c r="D291" s="206" t="s">
        <v>191</v>
      </c>
      <c r="E291" s="207" t="s">
        <v>1672</v>
      </c>
      <c r="F291" s="208" t="s">
        <v>1673</v>
      </c>
      <c r="G291" s="209" t="s">
        <v>357</v>
      </c>
      <c r="H291" s="210">
        <v>8</v>
      </c>
      <c r="I291" s="211"/>
      <c r="J291" s="212">
        <f>ROUND(I291*H291,2)</f>
        <v>0</v>
      </c>
      <c r="K291" s="208" t="s">
        <v>195</v>
      </c>
      <c r="L291" s="46"/>
      <c r="M291" s="213" t="s">
        <v>19</v>
      </c>
      <c r="N291" s="214" t="s">
        <v>43</v>
      </c>
      <c r="O291" s="86"/>
      <c r="P291" s="215">
        <f>O291*H291</f>
        <v>0</v>
      </c>
      <c r="Q291" s="215">
        <v>0.00042000000000000002</v>
      </c>
      <c r="R291" s="215">
        <f>Q291*H291</f>
        <v>0.0033600000000000001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1665</v>
      </c>
      <c r="AT291" s="217" t="s">
        <v>191</v>
      </c>
      <c r="AU291" s="217" t="s">
        <v>82</v>
      </c>
      <c r="AY291" s="19" t="s">
        <v>188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1665</v>
      </c>
      <c r="BM291" s="217" t="s">
        <v>2098</v>
      </c>
    </row>
    <row r="292" s="2" customFormat="1">
      <c r="A292" s="40"/>
      <c r="B292" s="41"/>
      <c r="C292" s="42"/>
      <c r="D292" s="219" t="s">
        <v>198</v>
      </c>
      <c r="E292" s="42"/>
      <c r="F292" s="220" t="s">
        <v>1675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198</v>
      </c>
      <c r="AU292" s="19" t="s">
        <v>82</v>
      </c>
    </row>
    <row r="293" s="2" customFormat="1" ht="16.5" customHeight="1">
      <c r="A293" s="40"/>
      <c r="B293" s="41"/>
      <c r="C293" s="206" t="s">
        <v>467</v>
      </c>
      <c r="D293" s="206" t="s">
        <v>191</v>
      </c>
      <c r="E293" s="207" t="s">
        <v>1681</v>
      </c>
      <c r="F293" s="208" t="s">
        <v>1682</v>
      </c>
      <c r="G293" s="209" t="s">
        <v>357</v>
      </c>
      <c r="H293" s="210">
        <v>15</v>
      </c>
      <c r="I293" s="211"/>
      <c r="J293" s="212">
        <f>ROUND(I293*H293,2)</f>
        <v>0</v>
      </c>
      <c r="K293" s="208" t="s">
        <v>195</v>
      </c>
      <c r="L293" s="46"/>
      <c r="M293" s="213" t="s">
        <v>19</v>
      </c>
      <c r="N293" s="214" t="s">
        <v>43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0.002</v>
      </c>
      <c r="T293" s="216">
        <f>S293*H293</f>
        <v>0.029999999999999999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1665</v>
      </c>
      <c r="AT293" s="217" t="s">
        <v>191</v>
      </c>
      <c r="AU293" s="217" t="s">
        <v>82</v>
      </c>
      <c r="AY293" s="19" t="s">
        <v>188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80</v>
      </c>
      <c r="BK293" s="218">
        <f>ROUND(I293*H293,2)</f>
        <v>0</v>
      </c>
      <c r="BL293" s="19" t="s">
        <v>1665</v>
      </c>
      <c r="BM293" s="217" t="s">
        <v>2099</v>
      </c>
    </row>
    <row r="294" s="2" customFormat="1">
      <c r="A294" s="40"/>
      <c r="B294" s="41"/>
      <c r="C294" s="42"/>
      <c r="D294" s="219" t="s">
        <v>198</v>
      </c>
      <c r="E294" s="42"/>
      <c r="F294" s="220" t="s">
        <v>1684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198</v>
      </c>
      <c r="AU294" s="19" t="s">
        <v>82</v>
      </c>
    </row>
    <row r="295" s="2" customFormat="1" ht="21.75" customHeight="1">
      <c r="A295" s="40"/>
      <c r="B295" s="41"/>
      <c r="C295" s="206" t="s">
        <v>471</v>
      </c>
      <c r="D295" s="206" t="s">
        <v>191</v>
      </c>
      <c r="E295" s="207" t="s">
        <v>1690</v>
      </c>
      <c r="F295" s="208" t="s">
        <v>1691</v>
      </c>
      <c r="G295" s="209" t="s">
        <v>357</v>
      </c>
      <c r="H295" s="210">
        <v>8</v>
      </c>
      <c r="I295" s="211"/>
      <c r="J295" s="212">
        <f>ROUND(I295*H295,2)</f>
        <v>0</v>
      </c>
      <c r="K295" s="208" t="s">
        <v>195</v>
      </c>
      <c r="L295" s="46"/>
      <c r="M295" s="213" t="s">
        <v>19</v>
      </c>
      <c r="N295" s="214" t="s">
        <v>43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0.0050000000000000001</v>
      </c>
      <c r="T295" s="216">
        <f>S295*H295</f>
        <v>0.040000000000000001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1665</v>
      </c>
      <c r="AT295" s="217" t="s">
        <v>191</v>
      </c>
      <c r="AU295" s="217" t="s">
        <v>82</v>
      </c>
      <c r="AY295" s="19" t="s">
        <v>188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80</v>
      </c>
      <c r="BK295" s="218">
        <f>ROUND(I295*H295,2)</f>
        <v>0</v>
      </c>
      <c r="BL295" s="19" t="s">
        <v>1665</v>
      </c>
      <c r="BM295" s="217" t="s">
        <v>2100</v>
      </c>
    </row>
    <row r="296" s="2" customFormat="1">
      <c r="A296" s="40"/>
      <c r="B296" s="41"/>
      <c r="C296" s="42"/>
      <c r="D296" s="219" t="s">
        <v>198</v>
      </c>
      <c r="E296" s="42"/>
      <c r="F296" s="220" t="s">
        <v>1693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198</v>
      </c>
      <c r="AU296" s="19" t="s">
        <v>82</v>
      </c>
    </row>
    <row r="297" s="2" customFormat="1" ht="16.5" customHeight="1">
      <c r="A297" s="40"/>
      <c r="B297" s="41"/>
      <c r="C297" s="206" t="s">
        <v>475</v>
      </c>
      <c r="D297" s="206" t="s">
        <v>191</v>
      </c>
      <c r="E297" s="207" t="s">
        <v>1700</v>
      </c>
      <c r="F297" s="208" t="s">
        <v>1701</v>
      </c>
      <c r="G297" s="209" t="s">
        <v>260</v>
      </c>
      <c r="H297" s="210">
        <v>0.070000000000000007</v>
      </c>
      <c r="I297" s="211"/>
      <c r="J297" s="212">
        <f>ROUND(I297*H297,2)</f>
        <v>0</v>
      </c>
      <c r="K297" s="208" t="s">
        <v>195</v>
      </c>
      <c r="L297" s="46"/>
      <c r="M297" s="213" t="s">
        <v>19</v>
      </c>
      <c r="N297" s="214" t="s">
        <v>43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1665</v>
      </c>
      <c r="AT297" s="217" t="s">
        <v>191</v>
      </c>
      <c r="AU297" s="217" t="s">
        <v>82</v>
      </c>
      <c r="AY297" s="19" t="s">
        <v>188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80</v>
      </c>
      <c r="BK297" s="218">
        <f>ROUND(I297*H297,2)</f>
        <v>0</v>
      </c>
      <c r="BL297" s="19" t="s">
        <v>1665</v>
      </c>
      <c r="BM297" s="217" t="s">
        <v>2101</v>
      </c>
    </row>
    <row r="298" s="2" customFormat="1">
      <c r="A298" s="40"/>
      <c r="B298" s="41"/>
      <c r="C298" s="42"/>
      <c r="D298" s="219" t="s">
        <v>198</v>
      </c>
      <c r="E298" s="42"/>
      <c r="F298" s="220" t="s">
        <v>1703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198</v>
      </c>
      <c r="AU298" s="19" t="s">
        <v>82</v>
      </c>
    </row>
    <row r="299" s="2" customFormat="1" ht="21.75" customHeight="1">
      <c r="A299" s="40"/>
      <c r="B299" s="41"/>
      <c r="C299" s="206" t="s">
        <v>482</v>
      </c>
      <c r="D299" s="206" t="s">
        <v>191</v>
      </c>
      <c r="E299" s="207" t="s">
        <v>1705</v>
      </c>
      <c r="F299" s="208" t="s">
        <v>1706</v>
      </c>
      <c r="G299" s="209" t="s">
        <v>260</v>
      </c>
      <c r="H299" s="210">
        <v>0.070000000000000007</v>
      </c>
      <c r="I299" s="211"/>
      <c r="J299" s="212">
        <f>ROUND(I299*H299,2)</f>
        <v>0</v>
      </c>
      <c r="K299" s="208" t="s">
        <v>195</v>
      </c>
      <c r="L299" s="46"/>
      <c r="M299" s="213" t="s">
        <v>19</v>
      </c>
      <c r="N299" s="214" t="s">
        <v>43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1665</v>
      </c>
      <c r="AT299" s="217" t="s">
        <v>191</v>
      </c>
      <c r="AU299" s="217" t="s">
        <v>82</v>
      </c>
      <c r="AY299" s="19" t="s">
        <v>188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1665</v>
      </c>
      <c r="BM299" s="217" t="s">
        <v>2102</v>
      </c>
    </row>
    <row r="300" s="2" customFormat="1">
      <c r="A300" s="40"/>
      <c r="B300" s="41"/>
      <c r="C300" s="42"/>
      <c r="D300" s="219" t="s">
        <v>198</v>
      </c>
      <c r="E300" s="42"/>
      <c r="F300" s="220" t="s">
        <v>1708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198</v>
      </c>
      <c r="AU300" s="19" t="s">
        <v>82</v>
      </c>
    </row>
    <row r="301" s="2" customFormat="1" ht="16.5" customHeight="1">
      <c r="A301" s="40"/>
      <c r="B301" s="41"/>
      <c r="C301" s="206" t="s">
        <v>492</v>
      </c>
      <c r="D301" s="206" t="s">
        <v>191</v>
      </c>
      <c r="E301" s="207" t="s">
        <v>1710</v>
      </c>
      <c r="F301" s="208" t="s">
        <v>1711</v>
      </c>
      <c r="G301" s="209" t="s">
        <v>260</v>
      </c>
      <c r="H301" s="210">
        <v>0.070000000000000007</v>
      </c>
      <c r="I301" s="211"/>
      <c r="J301" s="212">
        <f>ROUND(I301*H301,2)</f>
        <v>0</v>
      </c>
      <c r="K301" s="208" t="s">
        <v>195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1665</v>
      </c>
      <c r="AT301" s="217" t="s">
        <v>191</v>
      </c>
      <c r="AU301" s="217" t="s">
        <v>82</v>
      </c>
      <c r="AY301" s="19" t="s">
        <v>188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1665</v>
      </c>
      <c r="BM301" s="217" t="s">
        <v>2103</v>
      </c>
    </row>
    <row r="302" s="2" customFormat="1">
      <c r="A302" s="40"/>
      <c r="B302" s="41"/>
      <c r="C302" s="42"/>
      <c r="D302" s="219" t="s">
        <v>198</v>
      </c>
      <c r="E302" s="42"/>
      <c r="F302" s="220" t="s">
        <v>1713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198</v>
      </c>
      <c r="AU302" s="19" t="s">
        <v>82</v>
      </c>
    </row>
    <row r="303" s="2" customFormat="1" ht="21.75" customHeight="1">
      <c r="A303" s="40"/>
      <c r="B303" s="41"/>
      <c r="C303" s="206" t="s">
        <v>501</v>
      </c>
      <c r="D303" s="206" t="s">
        <v>191</v>
      </c>
      <c r="E303" s="207" t="s">
        <v>1715</v>
      </c>
      <c r="F303" s="208" t="s">
        <v>1716</v>
      </c>
      <c r="G303" s="209" t="s">
        <v>260</v>
      </c>
      <c r="H303" s="210">
        <v>0.41999999999999998</v>
      </c>
      <c r="I303" s="211"/>
      <c r="J303" s="212">
        <f>ROUND(I303*H303,2)</f>
        <v>0</v>
      </c>
      <c r="K303" s="208" t="s">
        <v>195</v>
      </c>
      <c r="L303" s="46"/>
      <c r="M303" s="213" t="s">
        <v>19</v>
      </c>
      <c r="N303" s="214" t="s">
        <v>43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1665</v>
      </c>
      <c r="AT303" s="217" t="s">
        <v>191</v>
      </c>
      <c r="AU303" s="217" t="s">
        <v>82</v>
      </c>
      <c r="AY303" s="19" t="s">
        <v>188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80</v>
      </c>
      <c r="BK303" s="218">
        <f>ROUND(I303*H303,2)</f>
        <v>0</v>
      </c>
      <c r="BL303" s="19" t="s">
        <v>1665</v>
      </c>
      <c r="BM303" s="217" t="s">
        <v>2104</v>
      </c>
    </row>
    <row r="304" s="2" customFormat="1">
      <c r="A304" s="40"/>
      <c r="B304" s="41"/>
      <c r="C304" s="42"/>
      <c r="D304" s="219" t="s">
        <v>198</v>
      </c>
      <c r="E304" s="42"/>
      <c r="F304" s="220" t="s">
        <v>1718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198</v>
      </c>
      <c r="AU304" s="19" t="s">
        <v>82</v>
      </c>
    </row>
    <row r="305" s="14" customFormat="1">
      <c r="A305" s="14"/>
      <c r="B305" s="235"/>
      <c r="C305" s="236"/>
      <c r="D305" s="226" t="s">
        <v>200</v>
      </c>
      <c r="E305" s="237" t="s">
        <v>19</v>
      </c>
      <c r="F305" s="238" t="s">
        <v>2047</v>
      </c>
      <c r="G305" s="236"/>
      <c r="H305" s="239">
        <v>0.41999999999999998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200</v>
      </c>
      <c r="AU305" s="245" t="s">
        <v>82</v>
      </c>
      <c r="AV305" s="14" t="s">
        <v>82</v>
      </c>
      <c r="AW305" s="14" t="s">
        <v>33</v>
      </c>
      <c r="AX305" s="14" t="s">
        <v>80</v>
      </c>
      <c r="AY305" s="245" t="s">
        <v>188</v>
      </c>
    </row>
    <row r="306" s="2" customFormat="1" ht="24.15" customHeight="1">
      <c r="A306" s="40"/>
      <c r="B306" s="41"/>
      <c r="C306" s="206" t="s">
        <v>510</v>
      </c>
      <c r="D306" s="206" t="s">
        <v>191</v>
      </c>
      <c r="E306" s="207" t="s">
        <v>1721</v>
      </c>
      <c r="F306" s="208" t="s">
        <v>1722</v>
      </c>
      <c r="G306" s="209" t="s">
        <v>260</v>
      </c>
      <c r="H306" s="210">
        <v>0.070000000000000007</v>
      </c>
      <c r="I306" s="211"/>
      <c r="J306" s="212">
        <f>ROUND(I306*H306,2)</f>
        <v>0</v>
      </c>
      <c r="K306" s="208" t="s">
        <v>195</v>
      </c>
      <c r="L306" s="46"/>
      <c r="M306" s="213" t="s">
        <v>19</v>
      </c>
      <c r="N306" s="214" t="s">
        <v>43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1665</v>
      </c>
      <c r="AT306" s="217" t="s">
        <v>191</v>
      </c>
      <c r="AU306" s="217" t="s">
        <v>82</v>
      </c>
      <c r="AY306" s="19" t="s">
        <v>188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1665</v>
      </c>
      <c r="BM306" s="217" t="s">
        <v>2105</v>
      </c>
    </row>
    <row r="307" s="2" customFormat="1">
      <c r="A307" s="40"/>
      <c r="B307" s="41"/>
      <c r="C307" s="42"/>
      <c r="D307" s="219" t="s">
        <v>198</v>
      </c>
      <c r="E307" s="42"/>
      <c r="F307" s="220" t="s">
        <v>1724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198</v>
      </c>
      <c r="AU307" s="19" t="s">
        <v>82</v>
      </c>
    </row>
    <row r="308" s="2" customFormat="1" ht="16.5" customHeight="1">
      <c r="A308" s="40"/>
      <c r="B308" s="41"/>
      <c r="C308" s="206" t="s">
        <v>515</v>
      </c>
      <c r="D308" s="206" t="s">
        <v>191</v>
      </c>
      <c r="E308" s="207" t="s">
        <v>1726</v>
      </c>
      <c r="F308" s="208" t="s">
        <v>1727</v>
      </c>
      <c r="G308" s="209" t="s">
        <v>260</v>
      </c>
      <c r="H308" s="210">
        <v>0.0060000000000000001</v>
      </c>
      <c r="I308" s="211"/>
      <c r="J308" s="212">
        <f>ROUND(I308*H308,2)</f>
        <v>0</v>
      </c>
      <c r="K308" s="208" t="s">
        <v>195</v>
      </c>
      <c r="L308" s="46"/>
      <c r="M308" s="213" t="s">
        <v>19</v>
      </c>
      <c r="N308" s="214" t="s">
        <v>43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1665</v>
      </c>
      <c r="AT308" s="217" t="s">
        <v>191</v>
      </c>
      <c r="AU308" s="217" t="s">
        <v>82</v>
      </c>
      <c r="AY308" s="19" t="s">
        <v>188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80</v>
      </c>
      <c r="BK308" s="218">
        <f>ROUND(I308*H308,2)</f>
        <v>0</v>
      </c>
      <c r="BL308" s="19" t="s">
        <v>1665</v>
      </c>
      <c r="BM308" s="217" t="s">
        <v>2106</v>
      </c>
    </row>
    <row r="309" s="2" customFormat="1">
      <c r="A309" s="40"/>
      <c r="B309" s="41"/>
      <c r="C309" s="42"/>
      <c r="D309" s="219" t="s">
        <v>198</v>
      </c>
      <c r="E309" s="42"/>
      <c r="F309" s="220" t="s">
        <v>1729</v>
      </c>
      <c r="G309" s="42"/>
      <c r="H309" s="42"/>
      <c r="I309" s="221"/>
      <c r="J309" s="42"/>
      <c r="K309" s="42"/>
      <c r="L309" s="46"/>
      <c r="M309" s="274"/>
      <c r="N309" s="275"/>
      <c r="O309" s="270"/>
      <c r="P309" s="270"/>
      <c r="Q309" s="270"/>
      <c r="R309" s="270"/>
      <c r="S309" s="270"/>
      <c r="T309" s="276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198</v>
      </c>
      <c r="AU309" s="19" t="s">
        <v>82</v>
      </c>
    </row>
    <row r="310" s="2" customFormat="1" ht="6.96" customHeight="1">
      <c r="A310" s="40"/>
      <c r="B310" s="61"/>
      <c r="C310" s="62"/>
      <c r="D310" s="62"/>
      <c r="E310" s="62"/>
      <c r="F310" s="62"/>
      <c r="G310" s="62"/>
      <c r="H310" s="62"/>
      <c r="I310" s="62"/>
      <c r="J310" s="62"/>
      <c r="K310" s="62"/>
      <c r="L310" s="46"/>
      <c r="M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</sheetData>
  <sheetProtection sheet="1" autoFilter="0" formatColumns="0" formatRows="0" objects="1" scenarios="1" spinCount="100000" saltValue="qNQqrkuoWiE8eFRroqnXn1Im8XfRFObiBVLJW6jGurPiZLe0WF9nrooFzJ6ndXqTfnw67BwNq4RLTE6bPzQ1yw==" hashValue="DaTOdiW7fqtINaIAceAQkWr4VU5kIp0uqbkg8Rl7hdNeh+4fDsNxn3kQ2JEBTLwMcbVeny74GfeBd/qHqlLE0w==" algorithmName="SHA-512" password="80EB"/>
  <autoFilter ref="C88:K30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7" r:id="rId1" display="https://podminky.urs.cz/item/CS_URS_2024_01/741122016"/>
    <hyperlink ref="F107" r:id="rId2" display="https://podminky.urs.cz/item/CS_URS_2024_01/741122015"/>
    <hyperlink ref="F117" r:id="rId3" display="https://podminky.urs.cz/item/CS_URS_2024_01/741130001"/>
    <hyperlink ref="F122" r:id="rId4" display="https://podminky.urs.cz/item/CS_URS_2024_01/741372062"/>
    <hyperlink ref="F132" r:id="rId5" display="https://podminky.urs.cz/item/CS_URS_2024_01/741313001"/>
    <hyperlink ref="F142" r:id="rId6" display="https://podminky.urs.cz/item/CS_URS_2024_01/741313005"/>
    <hyperlink ref="F152" r:id="rId7" display="https://podminky.urs.cz/item/CS_URS_2024_01/741310101"/>
    <hyperlink ref="F187" r:id="rId8" display="https://podminky.urs.cz/item/CS_URS_2024_01/741112061"/>
    <hyperlink ref="F197" r:id="rId9" display="https://podminky.urs.cz/item/CS_URS_2024_01/741112001"/>
    <hyperlink ref="F212" r:id="rId10" display="https://podminky.urs.cz/item/CS_URS_2024_01/HZS2232"/>
    <hyperlink ref="F221" r:id="rId11" display="https://podminky.urs.cz/item/CS_URS_2024_01/741110062"/>
    <hyperlink ref="F231" r:id="rId12" display="https://podminky.urs.cz/item/CS_URS_2024_01/742121001"/>
    <hyperlink ref="F242" r:id="rId13" display="https://podminky.urs.cz/item/CS_URS_2024_01/742330041"/>
    <hyperlink ref="F264" r:id="rId14" display="https://podminky.urs.cz/item/CS_URS_2024_01/741810001"/>
    <hyperlink ref="F270" r:id="rId15" display="https://podminky.urs.cz/item/CS_URS_2024_01/977131110"/>
    <hyperlink ref="F273" r:id="rId16" display="https://podminky.urs.cz/item/CS_URS_2024_01/977131117"/>
    <hyperlink ref="F277" r:id="rId17" display="https://podminky.urs.cz/item/CS_URS_2024_01/997002611"/>
    <hyperlink ref="F279" r:id="rId18" display="https://podminky.urs.cz/item/CS_URS_2024_01/997013212"/>
    <hyperlink ref="F281" r:id="rId19" display="https://podminky.urs.cz/item/CS_URS_2024_01/997013501"/>
    <hyperlink ref="F283" r:id="rId20" display="https://podminky.urs.cz/item/CS_URS_2024_01/997013509"/>
    <hyperlink ref="F286" r:id="rId21" display="https://podminky.urs.cz/item/CS_URS_2024_01/997013603"/>
    <hyperlink ref="F290" r:id="rId22" display="https://podminky.urs.cz/item/CS_URS_2024_01/460941211"/>
    <hyperlink ref="F292" r:id="rId23" display="https://podminky.urs.cz/item/CS_URS_2024_01/460941221"/>
    <hyperlink ref="F294" r:id="rId24" display="https://podminky.urs.cz/item/CS_URS_2024_01/468101411"/>
    <hyperlink ref="F296" r:id="rId25" display="https://podminky.urs.cz/item/CS_URS_2024_01/468101421"/>
    <hyperlink ref="F298" r:id="rId26" display="https://podminky.urs.cz/item/CS_URS_2024_01/469971111"/>
    <hyperlink ref="F300" r:id="rId27" display="https://podminky.urs.cz/item/CS_URS_2024_01/469971121"/>
    <hyperlink ref="F302" r:id="rId28" display="https://podminky.urs.cz/item/CS_URS_2024_01/469972111"/>
    <hyperlink ref="F304" r:id="rId29" display="https://podminky.urs.cz/item/CS_URS_2024_01/469972121"/>
    <hyperlink ref="F307" r:id="rId30" display="https://podminky.urs.cz/item/CS_URS_2024_01/469973113"/>
    <hyperlink ref="F309" r:id="rId31" display="https://podminky.urs.cz/item/CS_URS_2024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2107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ROUND((SUM(BE89:BE372)),  2)</f>
        <v>0</v>
      </c>
      <c r="G33" s="40"/>
      <c r="H33" s="40"/>
      <c r="I33" s="150">
        <v>0.20999999999999999</v>
      </c>
      <c r="J33" s="149">
        <f>ROUND(((SUM(BE89:BE372))*I33),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ROUND((SUM(BF89:BF372)),  2)</f>
        <v>0</v>
      </c>
      <c r="G34" s="40"/>
      <c r="H34" s="40"/>
      <c r="I34" s="150">
        <v>0.14999999999999999</v>
      </c>
      <c r="J34" s="149">
        <f>ROUND(((SUM(BF89:BF372))*I34),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ROUND((SUM(BG89:BG372)),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ROUND((SUM(BH89:BH372)),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ROUND((SUM(BI89:BI372)),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20 - elektroinstalace m.č. 211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1447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1449</v>
      </c>
      <c r="E62" s="176"/>
      <c r="F62" s="176"/>
      <c r="G62" s="176"/>
      <c r="H62" s="176"/>
      <c r="I62" s="176"/>
      <c r="J62" s="177">
        <f>J250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1450</v>
      </c>
      <c r="E63" s="176"/>
      <c r="F63" s="176"/>
      <c r="G63" s="176"/>
      <c r="H63" s="176"/>
      <c r="I63" s="176"/>
      <c r="J63" s="177">
        <f>J316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1451</v>
      </c>
      <c r="E64" s="176"/>
      <c r="F64" s="176"/>
      <c r="G64" s="176"/>
      <c r="H64" s="176"/>
      <c r="I64" s="176"/>
      <c r="J64" s="177">
        <f>J317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160</v>
      </c>
      <c r="E65" s="170"/>
      <c r="F65" s="170"/>
      <c r="G65" s="170"/>
      <c r="H65" s="170"/>
      <c r="I65" s="170"/>
      <c r="J65" s="171">
        <f>J322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162</v>
      </c>
      <c r="E66" s="176"/>
      <c r="F66" s="176"/>
      <c r="G66" s="176"/>
      <c r="H66" s="176"/>
      <c r="I66" s="176"/>
      <c r="J66" s="177">
        <f>J323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163</v>
      </c>
      <c r="E67" s="176"/>
      <c r="F67" s="176"/>
      <c r="G67" s="176"/>
      <c r="H67" s="176"/>
      <c r="I67" s="176"/>
      <c r="J67" s="177">
        <f>J330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1452</v>
      </c>
      <c r="E68" s="170"/>
      <c r="F68" s="170"/>
      <c r="G68" s="170"/>
      <c r="H68" s="170"/>
      <c r="I68" s="170"/>
      <c r="J68" s="171">
        <f>J342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1453</v>
      </c>
      <c r="E69" s="176"/>
      <c r="F69" s="176"/>
      <c r="G69" s="176"/>
      <c r="H69" s="176"/>
      <c r="I69" s="176"/>
      <c r="J69" s="177">
        <f>J343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ZŠ Pionýrů, Sokolov - Oprava elektroinstalace učeben v 2.NP 2. stupně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154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20 - elektroinstalace m.č. 211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Sokolov, Pionýrů 1614</v>
      </c>
      <c r="G83" s="42"/>
      <c r="H83" s="42"/>
      <c r="I83" s="34" t="s">
        <v>23</v>
      </c>
      <c r="J83" s="74" t="str">
        <f>IF(J12="","",J12)</f>
        <v>8. 2. 2024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Sokolov</v>
      </c>
      <c r="G85" s="42"/>
      <c r="H85" s="42"/>
      <c r="I85" s="34" t="s">
        <v>31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Michal Kubelka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174</v>
      </c>
      <c r="D88" s="182" t="s">
        <v>57</v>
      </c>
      <c r="E88" s="182" t="s">
        <v>53</v>
      </c>
      <c r="F88" s="182" t="s">
        <v>54</v>
      </c>
      <c r="G88" s="182" t="s">
        <v>175</v>
      </c>
      <c r="H88" s="182" t="s">
        <v>176</v>
      </c>
      <c r="I88" s="182" t="s">
        <v>177</v>
      </c>
      <c r="J88" s="182" t="s">
        <v>158</v>
      </c>
      <c r="K88" s="183" t="s">
        <v>178</v>
      </c>
      <c r="L88" s="184"/>
      <c r="M88" s="94" t="s">
        <v>19</v>
      </c>
      <c r="N88" s="95" t="s">
        <v>42</v>
      </c>
      <c r="O88" s="95" t="s">
        <v>179</v>
      </c>
      <c r="P88" s="95" t="s">
        <v>180</v>
      </c>
      <c r="Q88" s="95" t="s">
        <v>181</v>
      </c>
      <c r="R88" s="95" t="s">
        <v>182</v>
      </c>
      <c r="S88" s="95" t="s">
        <v>183</v>
      </c>
      <c r="T88" s="96" t="s">
        <v>184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185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P90+P322+P342</f>
        <v>0</v>
      </c>
      <c r="Q89" s="98"/>
      <c r="R89" s="187">
        <f>R90+R322+R342</f>
        <v>0.022589999999999996</v>
      </c>
      <c r="S89" s="98"/>
      <c r="T89" s="188">
        <f>T90+T322+T342</f>
        <v>0.26419999999999999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159</v>
      </c>
      <c r="BK89" s="189">
        <f>BK90+BK322+BK342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1454</v>
      </c>
      <c r="F90" s="193" t="s">
        <v>1455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P91+P250+P316</f>
        <v>0</v>
      </c>
      <c r="Q90" s="198"/>
      <c r="R90" s="199">
        <f>R91+R250+R316</f>
        <v>0</v>
      </c>
      <c r="S90" s="198"/>
      <c r="T90" s="200">
        <f>T91+T250+T316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188</v>
      </c>
      <c r="BK90" s="203">
        <f>BK91+BK250+BK316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1456</v>
      </c>
      <c r="F91" s="204" t="s">
        <v>1457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SUM(P92:P249)</f>
        <v>0</v>
      </c>
      <c r="Q91" s="198"/>
      <c r="R91" s="199">
        <f>SUM(R92:R249)</f>
        <v>0</v>
      </c>
      <c r="S91" s="198"/>
      <c r="T91" s="200">
        <f>SUM(T92:T249)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188</v>
      </c>
      <c r="BK91" s="203">
        <f>SUM(BK92:BK249)</f>
        <v>0</v>
      </c>
    </row>
    <row r="92" s="2" customFormat="1" ht="24.15" customHeight="1">
      <c r="A92" s="40"/>
      <c r="B92" s="41"/>
      <c r="C92" s="257" t="s">
        <v>80</v>
      </c>
      <c r="D92" s="257" t="s">
        <v>300</v>
      </c>
      <c r="E92" s="258" t="s">
        <v>1458</v>
      </c>
      <c r="F92" s="259" t="s">
        <v>1459</v>
      </c>
      <c r="G92" s="260" t="s">
        <v>296</v>
      </c>
      <c r="H92" s="261">
        <v>1</v>
      </c>
      <c r="I92" s="262"/>
      <c r="J92" s="263">
        <f>ROUND(I92*H92,2)</f>
        <v>0</v>
      </c>
      <c r="K92" s="259" t="s">
        <v>19</v>
      </c>
      <c r="L92" s="264"/>
      <c r="M92" s="265" t="s">
        <v>19</v>
      </c>
      <c r="N92" s="266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250</v>
      </c>
      <c r="AT92" s="217" t="s">
        <v>300</v>
      </c>
      <c r="AU92" s="217" t="s">
        <v>82</v>
      </c>
      <c r="AY92" s="19" t="s">
        <v>188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196</v>
      </c>
      <c r="BM92" s="217" t="s">
        <v>2108</v>
      </c>
    </row>
    <row r="93" s="13" customFormat="1">
      <c r="A93" s="13"/>
      <c r="B93" s="224"/>
      <c r="C93" s="225"/>
      <c r="D93" s="226" t="s">
        <v>200</v>
      </c>
      <c r="E93" s="227" t="s">
        <v>19</v>
      </c>
      <c r="F93" s="228" t="s">
        <v>1461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200</v>
      </c>
      <c r="AU93" s="234" t="s">
        <v>82</v>
      </c>
      <c r="AV93" s="13" t="s">
        <v>80</v>
      </c>
      <c r="AW93" s="13" t="s">
        <v>33</v>
      </c>
      <c r="AX93" s="13" t="s">
        <v>72</v>
      </c>
      <c r="AY93" s="234" t="s">
        <v>188</v>
      </c>
    </row>
    <row r="94" s="14" customFormat="1">
      <c r="A94" s="14"/>
      <c r="B94" s="235"/>
      <c r="C94" s="236"/>
      <c r="D94" s="226" t="s">
        <v>200</v>
      </c>
      <c r="E94" s="237" t="s">
        <v>19</v>
      </c>
      <c r="F94" s="238" t="s">
        <v>80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200</v>
      </c>
      <c r="AU94" s="245" t="s">
        <v>82</v>
      </c>
      <c r="AV94" s="14" t="s">
        <v>82</v>
      </c>
      <c r="AW94" s="14" t="s">
        <v>33</v>
      </c>
      <c r="AX94" s="14" t="s">
        <v>72</v>
      </c>
      <c r="AY94" s="245" t="s">
        <v>188</v>
      </c>
    </row>
    <row r="95" s="15" customFormat="1">
      <c r="A95" s="15"/>
      <c r="B95" s="246"/>
      <c r="C95" s="247"/>
      <c r="D95" s="226" t="s">
        <v>200</v>
      </c>
      <c r="E95" s="248" t="s">
        <v>19</v>
      </c>
      <c r="F95" s="249" t="s">
        <v>206</v>
      </c>
      <c r="G95" s="247"/>
      <c r="H95" s="250">
        <v>1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200</v>
      </c>
      <c r="AU95" s="256" t="s">
        <v>82</v>
      </c>
      <c r="AV95" s="15" t="s">
        <v>196</v>
      </c>
      <c r="AW95" s="15" t="s">
        <v>33</v>
      </c>
      <c r="AX95" s="15" t="s">
        <v>80</v>
      </c>
      <c r="AY95" s="256" t="s">
        <v>188</v>
      </c>
    </row>
    <row r="96" s="2" customFormat="1" ht="24.15" customHeight="1">
      <c r="A96" s="40"/>
      <c r="B96" s="41"/>
      <c r="C96" s="206" t="s">
        <v>82</v>
      </c>
      <c r="D96" s="206" t="s">
        <v>191</v>
      </c>
      <c r="E96" s="207" t="s">
        <v>1462</v>
      </c>
      <c r="F96" s="208" t="s">
        <v>1463</v>
      </c>
      <c r="G96" s="209" t="s">
        <v>357</v>
      </c>
      <c r="H96" s="210">
        <v>14</v>
      </c>
      <c r="I96" s="211"/>
      <c r="J96" s="212">
        <f>ROUND(I96*H96,2)</f>
        <v>0</v>
      </c>
      <c r="K96" s="208" t="s">
        <v>195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196</v>
      </c>
      <c r="AT96" s="217" t="s">
        <v>191</v>
      </c>
      <c r="AU96" s="217" t="s">
        <v>82</v>
      </c>
      <c r="AY96" s="19" t="s">
        <v>188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196</v>
      </c>
      <c r="BM96" s="217" t="s">
        <v>2109</v>
      </c>
    </row>
    <row r="97" s="2" customFormat="1">
      <c r="A97" s="40"/>
      <c r="B97" s="41"/>
      <c r="C97" s="42"/>
      <c r="D97" s="219" t="s">
        <v>198</v>
      </c>
      <c r="E97" s="42"/>
      <c r="F97" s="220" t="s">
        <v>1465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198</v>
      </c>
      <c r="AU97" s="19" t="s">
        <v>82</v>
      </c>
    </row>
    <row r="98" s="13" customFormat="1">
      <c r="A98" s="13"/>
      <c r="B98" s="224"/>
      <c r="C98" s="225"/>
      <c r="D98" s="226" t="s">
        <v>200</v>
      </c>
      <c r="E98" s="227" t="s">
        <v>19</v>
      </c>
      <c r="F98" s="228" t="s">
        <v>1461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200</v>
      </c>
      <c r="AU98" s="234" t="s">
        <v>82</v>
      </c>
      <c r="AV98" s="13" t="s">
        <v>80</v>
      </c>
      <c r="AW98" s="13" t="s">
        <v>33</v>
      </c>
      <c r="AX98" s="13" t="s">
        <v>72</v>
      </c>
      <c r="AY98" s="234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119</v>
      </c>
      <c r="G99" s="236"/>
      <c r="H99" s="239">
        <v>14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5" customFormat="1">
      <c r="A100" s="15"/>
      <c r="B100" s="246"/>
      <c r="C100" s="247"/>
      <c r="D100" s="226" t="s">
        <v>200</v>
      </c>
      <c r="E100" s="248" t="s">
        <v>19</v>
      </c>
      <c r="F100" s="249" t="s">
        <v>206</v>
      </c>
      <c r="G100" s="247"/>
      <c r="H100" s="250">
        <v>14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200</v>
      </c>
      <c r="AU100" s="256" t="s">
        <v>82</v>
      </c>
      <c r="AV100" s="15" t="s">
        <v>196</v>
      </c>
      <c r="AW100" s="15" t="s">
        <v>33</v>
      </c>
      <c r="AX100" s="15" t="s">
        <v>80</v>
      </c>
      <c r="AY100" s="256" t="s">
        <v>188</v>
      </c>
    </row>
    <row r="101" s="2" customFormat="1" ht="16.5" customHeight="1">
      <c r="A101" s="40"/>
      <c r="B101" s="41"/>
      <c r="C101" s="257" t="s">
        <v>216</v>
      </c>
      <c r="D101" s="257" t="s">
        <v>300</v>
      </c>
      <c r="E101" s="258" t="s">
        <v>1466</v>
      </c>
      <c r="F101" s="259" t="s">
        <v>1467</v>
      </c>
      <c r="G101" s="260" t="s">
        <v>357</v>
      </c>
      <c r="H101" s="261">
        <v>14</v>
      </c>
      <c r="I101" s="262"/>
      <c r="J101" s="263">
        <f>ROUND(I101*H101,2)</f>
        <v>0</v>
      </c>
      <c r="K101" s="259" t="s">
        <v>19</v>
      </c>
      <c r="L101" s="264"/>
      <c r="M101" s="265" t="s">
        <v>19</v>
      </c>
      <c r="N101" s="266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250</v>
      </c>
      <c r="AT101" s="217" t="s">
        <v>300</v>
      </c>
      <c r="AU101" s="217" t="s">
        <v>82</v>
      </c>
      <c r="AY101" s="19" t="s">
        <v>188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196</v>
      </c>
      <c r="BM101" s="217" t="s">
        <v>2110</v>
      </c>
    </row>
    <row r="102" s="2" customFormat="1">
      <c r="A102" s="40"/>
      <c r="B102" s="41"/>
      <c r="C102" s="42"/>
      <c r="D102" s="226" t="s">
        <v>571</v>
      </c>
      <c r="E102" s="42"/>
      <c r="F102" s="273" t="s">
        <v>1469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571</v>
      </c>
      <c r="AU102" s="19" t="s">
        <v>82</v>
      </c>
    </row>
    <row r="103" s="13" customFormat="1">
      <c r="A103" s="13"/>
      <c r="B103" s="224"/>
      <c r="C103" s="225"/>
      <c r="D103" s="226" t="s">
        <v>200</v>
      </c>
      <c r="E103" s="227" t="s">
        <v>19</v>
      </c>
      <c r="F103" s="228" t="s">
        <v>1461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200</v>
      </c>
      <c r="AU103" s="234" t="s">
        <v>82</v>
      </c>
      <c r="AV103" s="13" t="s">
        <v>80</v>
      </c>
      <c r="AW103" s="13" t="s">
        <v>33</v>
      </c>
      <c r="AX103" s="13" t="s">
        <v>72</v>
      </c>
      <c r="AY103" s="234" t="s">
        <v>188</v>
      </c>
    </row>
    <row r="104" s="14" customFormat="1">
      <c r="A104" s="14"/>
      <c r="B104" s="235"/>
      <c r="C104" s="236"/>
      <c r="D104" s="226" t="s">
        <v>200</v>
      </c>
      <c r="E104" s="237" t="s">
        <v>19</v>
      </c>
      <c r="F104" s="238" t="s">
        <v>119</v>
      </c>
      <c r="G104" s="236"/>
      <c r="H104" s="239">
        <v>14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200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188</v>
      </c>
    </row>
    <row r="105" s="15" customFormat="1">
      <c r="A105" s="15"/>
      <c r="B105" s="246"/>
      <c r="C105" s="247"/>
      <c r="D105" s="226" t="s">
        <v>200</v>
      </c>
      <c r="E105" s="248" t="s">
        <v>19</v>
      </c>
      <c r="F105" s="249" t="s">
        <v>206</v>
      </c>
      <c r="G105" s="247"/>
      <c r="H105" s="250">
        <v>14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200</v>
      </c>
      <c r="AU105" s="256" t="s">
        <v>82</v>
      </c>
      <c r="AV105" s="15" t="s">
        <v>196</v>
      </c>
      <c r="AW105" s="15" t="s">
        <v>33</v>
      </c>
      <c r="AX105" s="15" t="s">
        <v>80</v>
      </c>
      <c r="AY105" s="256" t="s">
        <v>188</v>
      </c>
    </row>
    <row r="106" s="2" customFormat="1" ht="24.15" customHeight="1">
      <c r="A106" s="40"/>
      <c r="B106" s="41"/>
      <c r="C106" s="206" t="s">
        <v>196</v>
      </c>
      <c r="D106" s="206" t="s">
        <v>191</v>
      </c>
      <c r="E106" s="207" t="s">
        <v>1470</v>
      </c>
      <c r="F106" s="208" t="s">
        <v>1471</v>
      </c>
      <c r="G106" s="209" t="s">
        <v>357</v>
      </c>
      <c r="H106" s="210">
        <v>68</v>
      </c>
      <c r="I106" s="211"/>
      <c r="J106" s="212">
        <f>ROUND(I106*H106,2)</f>
        <v>0</v>
      </c>
      <c r="K106" s="208" t="s">
        <v>195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196</v>
      </c>
      <c r="AT106" s="217" t="s">
        <v>191</v>
      </c>
      <c r="AU106" s="217" t="s">
        <v>82</v>
      </c>
      <c r="AY106" s="19" t="s">
        <v>188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196</v>
      </c>
      <c r="BM106" s="217" t="s">
        <v>2111</v>
      </c>
    </row>
    <row r="107" s="2" customFormat="1">
      <c r="A107" s="40"/>
      <c r="B107" s="41"/>
      <c r="C107" s="42"/>
      <c r="D107" s="219" t="s">
        <v>198</v>
      </c>
      <c r="E107" s="42"/>
      <c r="F107" s="220" t="s">
        <v>1473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198</v>
      </c>
      <c r="AU107" s="19" t="s">
        <v>82</v>
      </c>
    </row>
    <row r="108" s="13" customFormat="1">
      <c r="A108" s="13"/>
      <c r="B108" s="224"/>
      <c r="C108" s="225"/>
      <c r="D108" s="226" t="s">
        <v>200</v>
      </c>
      <c r="E108" s="227" t="s">
        <v>19</v>
      </c>
      <c r="F108" s="228" t="s">
        <v>1461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200</v>
      </c>
      <c r="AU108" s="234" t="s">
        <v>82</v>
      </c>
      <c r="AV108" s="13" t="s">
        <v>80</v>
      </c>
      <c r="AW108" s="13" t="s">
        <v>33</v>
      </c>
      <c r="AX108" s="13" t="s">
        <v>72</v>
      </c>
      <c r="AY108" s="234" t="s">
        <v>188</v>
      </c>
    </row>
    <row r="109" s="14" customFormat="1">
      <c r="A109" s="14"/>
      <c r="B109" s="235"/>
      <c r="C109" s="236"/>
      <c r="D109" s="226" t="s">
        <v>200</v>
      </c>
      <c r="E109" s="237" t="s">
        <v>19</v>
      </c>
      <c r="F109" s="238" t="s">
        <v>1709</v>
      </c>
      <c r="G109" s="236"/>
      <c r="H109" s="239">
        <v>68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200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188</v>
      </c>
    </row>
    <row r="110" s="15" customFormat="1">
      <c r="A110" s="15"/>
      <c r="B110" s="246"/>
      <c r="C110" s="247"/>
      <c r="D110" s="226" t="s">
        <v>200</v>
      </c>
      <c r="E110" s="248" t="s">
        <v>19</v>
      </c>
      <c r="F110" s="249" t="s">
        <v>206</v>
      </c>
      <c r="G110" s="247"/>
      <c r="H110" s="250">
        <v>68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200</v>
      </c>
      <c r="AU110" s="256" t="s">
        <v>82</v>
      </c>
      <c r="AV110" s="15" t="s">
        <v>196</v>
      </c>
      <c r="AW110" s="15" t="s">
        <v>33</v>
      </c>
      <c r="AX110" s="15" t="s">
        <v>80</v>
      </c>
      <c r="AY110" s="256" t="s">
        <v>188</v>
      </c>
    </row>
    <row r="111" s="2" customFormat="1" ht="16.5" customHeight="1">
      <c r="A111" s="40"/>
      <c r="B111" s="41"/>
      <c r="C111" s="257" t="s">
        <v>231</v>
      </c>
      <c r="D111" s="257" t="s">
        <v>300</v>
      </c>
      <c r="E111" s="258" t="s">
        <v>1475</v>
      </c>
      <c r="F111" s="259" t="s">
        <v>1476</v>
      </c>
      <c r="G111" s="260" t="s">
        <v>357</v>
      </c>
      <c r="H111" s="261">
        <v>68</v>
      </c>
      <c r="I111" s="262"/>
      <c r="J111" s="263">
        <f>ROUND(I111*H111,2)</f>
        <v>0</v>
      </c>
      <c r="K111" s="259" t="s">
        <v>19</v>
      </c>
      <c r="L111" s="264"/>
      <c r="M111" s="265" t="s">
        <v>19</v>
      </c>
      <c r="N111" s="266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250</v>
      </c>
      <c r="AT111" s="217" t="s">
        <v>300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2112</v>
      </c>
    </row>
    <row r="112" s="2" customFormat="1">
      <c r="A112" s="40"/>
      <c r="B112" s="41"/>
      <c r="C112" s="42"/>
      <c r="D112" s="226" t="s">
        <v>571</v>
      </c>
      <c r="E112" s="42"/>
      <c r="F112" s="273" t="s">
        <v>1469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571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1461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1709</v>
      </c>
      <c r="G114" s="236"/>
      <c r="H114" s="239">
        <v>68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5" customFormat="1">
      <c r="A115" s="15"/>
      <c r="B115" s="246"/>
      <c r="C115" s="247"/>
      <c r="D115" s="226" t="s">
        <v>200</v>
      </c>
      <c r="E115" s="248" t="s">
        <v>19</v>
      </c>
      <c r="F115" s="249" t="s">
        <v>206</v>
      </c>
      <c r="G115" s="247"/>
      <c r="H115" s="250">
        <v>68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200</v>
      </c>
      <c r="AU115" s="256" t="s">
        <v>82</v>
      </c>
      <c r="AV115" s="15" t="s">
        <v>196</v>
      </c>
      <c r="AW115" s="15" t="s">
        <v>33</v>
      </c>
      <c r="AX115" s="15" t="s">
        <v>80</v>
      </c>
      <c r="AY115" s="256" t="s">
        <v>188</v>
      </c>
    </row>
    <row r="116" s="2" customFormat="1" ht="24.15" customHeight="1">
      <c r="A116" s="40"/>
      <c r="B116" s="41"/>
      <c r="C116" s="206" t="s">
        <v>189</v>
      </c>
      <c r="D116" s="206" t="s">
        <v>191</v>
      </c>
      <c r="E116" s="207" t="s">
        <v>1478</v>
      </c>
      <c r="F116" s="208" t="s">
        <v>1479</v>
      </c>
      <c r="G116" s="209" t="s">
        <v>357</v>
      </c>
      <c r="H116" s="210">
        <v>101</v>
      </c>
      <c r="I116" s="211"/>
      <c r="J116" s="212">
        <f>ROUND(I116*H116,2)</f>
        <v>0</v>
      </c>
      <c r="K116" s="208" t="s">
        <v>195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196</v>
      </c>
      <c r="AT116" s="217" t="s">
        <v>191</v>
      </c>
      <c r="AU116" s="217" t="s">
        <v>82</v>
      </c>
      <c r="AY116" s="19" t="s">
        <v>188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196</v>
      </c>
      <c r="BM116" s="217" t="s">
        <v>2113</v>
      </c>
    </row>
    <row r="117" s="2" customFormat="1">
      <c r="A117" s="40"/>
      <c r="B117" s="41"/>
      <c r="C117" s="42"/>
      <c r="D117" s="219" t="s">
        <v>198</v>
      </c>
      <c r="E117" s="42"/>
      <c r="F117" s="220" t="s">
        <v>1481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198</v>
      </c>
      <c r="AU117" s="19" t="s">
        <v>82</v>
      </c>
    </row>
    <row r="118" s="13" customFormat="1">
      <c r="A118" s="13"/>
      <c r="B118" s="224"/>
      <c r="C118" s="225"/>
      <c r="D118" s="226" t="s">
        <v>200</v>
      </c>
      <c r="E118" s="227" t="s">
        <v>19</v>
      </c>
      <c r="F118" s="228" t="s">
        <v>1461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200</v>
      </c>
      <c r="AU118" s="234" t="s">
        <v>82</v>
      </c>
      <c r="AV118" s="13" t="s">
        <v>80</v>
      </c>
      <c r="AW118" s="13" t="s">
        <v>33</v>
      </c>
      <c r="AX118" s="13" t="s">
        <v>72</v>
      </c>
      <c r="AY118" s="234" t="s">
        <v>188</v>
      </c>
    </row>
    <row r="119" s="14" customFormat="1">
      <c r="A119" s="14"/>
      <c r="B119" s="235"/>
      <c r="C119" s="236"/>
      <c r="D119" s="226" t="s">
        <v>200</v>
      </c>
      <c r="E119" s="237" t="s">
        <v>19</v>
      </c>
      <c r="F119" s="238" t="s">
        <v>2114</v>
      </c>
      <c r="G119" s="236"/>
      <c r="H119" s="239">
        <v>101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200</v>
      </c>
      <c r="AU119" s="245" t="s">
        <v>82</v>
      </c>
      <c r="AV119" s="14" t="s">
        <v>82</v>
      </c>
      <c r="AW119" s="14" t="s">
        <v>33</v>
      </c>
      <c r="AX119" s="14" t="s">
        <v>72</v>
      </c>
      <c r="AY119" s="245" t="s">
        <v>188</v>
      </c>
    </row>
    <row r="120" s="15" customFormat="1">
      <c r="A120" s="15"/>
      <c r="B120" s="246"/>
      <c r="C120" s="247"/>
      <c r="D120" s="226" t="s">
        <v>200</v>
      </c>
      <c r="E120" s="248" t="s">
        <v>19</v>
      </c>
      <c r="F120" s="249" t="s">
        <v>206</v>
      </c>
      <c r="G120" s="247"/>
      <c r="H120" s="250">
        <v>101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200</v>
      </c>
      <c r="AU120" s="256" t="s">
        <v>82</v>
      </c>
      <c r="AV120" s="15" t="s">
        <v>196</v>
      </c>
      <c r="AW120" s="15" t="s">
        <v>33</v>
      </c>
      <c r="AX120" s="15" t="s">
        <v>80</v>
      </c>
      <c r="AY120" s="256" t="s">
        <v>188</v>
      </c>
    </row>
    <row r="121" s="2" customFormat="1" ht="16.5" customHeight="1">
      <c r="A121" s="40"/>
      <c r="B121" s="41"/>
      <c r="C121" s="257" t="s">
        <v>241</v>
      </c>
      <c r="D121" s="257" t="s">
        <v>300</v>
      </c>
      <c r="E121" s="258" t="s">
        <v>1483</v>
      </c>
      <c r="F121" s="259" t="s">
        <v>1484</v>
      </c>
      <c r="G121" s="260" t="s">
        <v>357</v>
      </c>
      <c r="H121" s="261">
        <v>101</v>
      </c>
      <c r="I121" s="262"/>
      <c r="J121" s="263">
        <f>ROUND(I121*H121,2)</f>
        <v>0</v>
      </c>
      <c r="K121" s="259" t="s">
        <v>19</v>
      </c>
      <c r="L121" s="264"/>
      <c r="M121" s="265" t="s">
        <v>19</v>
      </c>
      <c r="N121" s="266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250</v>
      </c>
      <c r="AT121" s="217" t="s">
        <v>300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2115</v>
      </c>
    </row>
    <row r="122" s="2" customFormat="1">
      <c r="A122" s="40"/>
      <c r="B122" s="41"/>
      <c r="C122" s="42"/>
      <c r="D122" s="226" t="s">
        <v>571</v>
      </c>
      <c r="E122" s="42"/>
      <c r="F122" s="273" t="s">
        <v>1469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571</v>
      </c>
      <c r="AU122" s="19" t="s">
        <v>82</v>
      </c>
    </row>
    <row r="123" s="13" customFormat="1">
      <c r="A123" s="13"/>
      <c r="B123" s="224"/>
      <c r="C123" s="225"/>
      <c r="D123" s="226" t="s">
        <v>200</v>
      </c>
      <c r="E123" s="227" t="s">
        <v>19</v>
      </c>
      <c r="F123" s="228" t="s">
        <v>1461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200</v>
      </c>
      <c r="AU123" s="234" t="s">
        <v>82</v>
      </c>
      <c r="AV123" s="13" t="s">
        <v>80</v>
      </c>
      <c r="AW123" s="13" t="s">
        <v>33</v>
      </c>
      <c r="AX123" s="13" t="s">
        <v>72</v>
      </c>
      <c r="AY123" s="234" t="s">
        <v>188</v>
      </c>
    </row>
    <row r="124" s="14" customFormat="1">
      <c r="A124" s="14"/>
      <c r="B124" s="235"/>
      <c r="C124" s="236"/>
      <c r="D124" s="226" t="s">
        <v>200</v>
      </c>
      <c r="E124" s="237" t="s">
        <v>19</v>
      </c>
      <c r="F124" s="238" t="s">
        <v>2114</v>
      </c>
      <c r="G124" s="236"/>
      <c r="H124" s="239">
        <v>101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200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188</v>
      </c>
    </row>
    <row r="125" s="15" customFormat="1">
      <c r="A125" s="15"/>
      <c r="B125" s="246"/>
      <c r="C125" s="247"/>
      <c r="D125" s="226" t="s">
        <v>200</v>
      </c>
      <c r="E125" s="248" t="s">
        <v>19</v>
      </c>
      <c r="F125" s="249" t="s">
        <v>206</v>
      </c>
      <c r="G125" s="247"/>
      <c r="H125" s="250">
        <v>101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200</v>
      </c>
      <c r="AU125" s="256" t="s">
        <v>82</v>
      </c>
      <c r="AV125" s="15" t="s">
        <v>196</v>
      </c>
      <c r="AW125" s="15" t="s">
        <v>33</v>
      </c>
      <c r="AX125" s="15" t="s">
        <v>80</v>
      </c>
      <c r="AY125" s="256" t="s">
        <v>188</v>
      </c>
    </row>
    <row r="126" s="2" customFormat="1" ht="21.75" customHeight="1">
      <c r="A126" s="40"/>
      <c r="B126" s="41"/>
      <c r="C126" s="206" t="s">
        <v>250</v>
      </c>
      <c r="D126" s="206" t="s">
        <v>191</v>
      </c>
      <c r="E126" s="207" t="s">
        <v>1486</v>
      </c>
      <c r="F126" s="208" t="s">
        <v>1487</v>
      </c>
      <c r="G126" s="209" t="s">
        <v>296</v>
      </c>
      <c r="H126" s="210">
        <v>12</v>
      </c>
      <c r="I126" s="211"/>
      <c r="J126" s="212">
        <f>ROUND(I126*H126,2)</f>
        <v>0</v>
      </c>
      <c r="K126" s="208" t="s">
        <v>195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196</v>
      </c>
      <c r="AT126" s="217" t="s">
        <v>191</v>
      </c>
      <c r="AU126" s="217" t="s">
        <v>82</v>
      </c>
      <c r="AY126" s="19" t="s">
        <v>188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196</v>
      </c>
      <c r="BM126" s="217" t="s">
        <v>2116</v>
      </c>
    </row>
    <row r="127" s="2" customFormat="1">
      <c r="A127" s="40"/>
      <c r="B127" s="41"/>
      <c r="C127" s="42"/>
      <c r="D127" s="219" t="s">
        <v>198</v>
      </c>
      <c r="E127" s="42"/>
      <c r="F127" s="220" t="s">
        <v>1489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198</v>
      </c>
      <c r="AU127" s="19" t="s">
        <v>82</v>
      </c>
    </row>
    <row r="128" s="13" customFormat="1">
      <c r="A128" s="13"/>
      <c r="B128" s="224"/>
      <c r="C128" s="225"/>
      <c r="D128" s="226" t="s">
        <v>200</v>
      </c>
      <c r="E128" s="227" t="s">
        <v>19</v>
      </c>
      <c r="F128" s="228" t="s">
        <v>1461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200</v>
      </c>
      <c r="AU128" s="234" t="s">
        <v>82</v>
      </c>
      <c r="AV128" s="13" t="s">
        <v>80</v>
      </c>
      <c r="AW128" s="13" t="s">
        <v>33</v>
      </c>
      <c r="AX128" s="13" t="s">
        <v>72</v>
      </c>
      <c r="AY128" s="234" t="s">
        <v>188</v>
      </c>
    </row>
    <row r="129" s="14" customFormat="1">
      <c r="A129" s="14"/>
      <c r="B129" s="235"/>
      <c r="C129" s="236"/>
      <c r="D129" s="226" t="s">
        <v>200</v>
      </c>
      <c r="E129" s="237" t="s">
        <v>19</v>
      </c>
      <c r="F129" s="238" t="s">
        <v>113</v>
      </c>
      <c r="G129" s="236"/>
      <c r="H129" s="239">
        <v>12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200</v>
      </c>
      <c r="AU129" s="245" t="s">
        <v>82</v>
      </c>
      <c r="AV129" s="14" t="s">
        <v>82</v>
      </c>
      <c r="AW129" s="14" t="s">
        <v>33</v>
      </c>
      <c r="AX129" s="14" t="s">
        <v>72</v>
      </c>
      <c r="AY129" s="245" t="s">
        <v>188</v>
      </c>
    </row>
    <row r="130" s="15" customFormat="1">
      <c r="A130" s="15"/>
      <c r="B130" s="246"/>
      <c r="C130" s="247"/>
      <c r="D130" s="226" t="s">
        <v>200</v>
      </c>
      <c r="E130" s="248" t="s">
        <v>19</v>
      </c>
      <c r="F130" s="249" t="s">
        <v>206</v>
      </c>
      <c r="G130" s="247"/>
      <c r="H130" s="250">
        <v>12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200</v>
      </c>
      <c r="AU130" s="256" t="s">
        <v>82</v>
      </c>
      <c r="AV130" s="15" t="s">
        <v>196</v>
      </c>
      <c r="AW130" s="15" t="s">
        <v>33</v>
      </c>
      <c r="AX130" s="15" t="s">
        <v>80</v>
      </c>
      <c r="AY130" s="256" t="s">
        <v>188</v>
      </c>
    </row>
    <row r="131" s="2" customFormat="1" ht="24.15" customHeight="1">
      <c r="A131" s="40"/>
      <c r="B131" s="41"/>
      <c r="C131" s="206" t="s">
        <v>229</v>
      </c>
      <c r="D131" s="206" t="s">
        <v>191</v>
      </c>
      <c r="E131" s="207" t="s">
        <v>1490</v>
      </c>
      <c r="F131" s="208" t="s">
        <v>1491</v>
      </c>
      <c r="G131" s="209" t="s">
        <v>296</v>
      </c>
      <c r="H131" s="210">
        <v>11</v>
      </c>
      <c r="I131" s="211"/>
      <c r="J131" s="212">
        <f>ROUND(I131*H131,2)</f>
        <v>0</v>
      </c>
      <c r="K131" s="208" t="s">
        <v>195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2117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1493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3" customFormat="1">
      <c r="A133" s="13"/>
      <c r="B133" s="224"/>
      <c r="C133" s="225"/>
      <c r="D133" s="226" t="s">
        <v>200</v>
      </c>
      <c r="E133" s="227" t="s">
        <v>19</v>
      </c>
      <c r="F133" s="228" t="s">
        <v>1461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200</v>
      </c>
      <c r="AU133" s="234" t="s">
        <v>82</v>
      </c>
      <c r="AV133" s="13" t="s">
        <v>80</v>
      </c>
      <c r="AW133" s="13" t="s">
        <v>33</v>
      </c>
      <c r="AX133" s="13" t="s">
        <v>72</v>
      </c>
      <c r="AY133" s="234" t="s">
        <v>188</v>
      </c>
    </row>
    <row r="134" s="14" customFormat="1">
      <c r="A134" s="14"/>
      <c r="B134" s="235"/>
      <c r="C134" s="236"/>
      <c r="D134" s="226" t="s">
        <v>200</v>
      </c>
      <c r="E134" s="237" t="s">
        <v>19</v>
      </c>
      <c r="F134" s="238" t="s">
        <v>1494</v>
      </c>
      <c r="G134" s="236"/>
      <c r="H134" s="239">
        <v>11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200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188</v>
      </c>
    </row>
    <row r="135" s="15" customFormat="1">
      <c r="A135" s="15"/>
      <c r="B135" s="246"/>
      <c r="C135" s="247"/>
      <c r="D135" s="226" t="s">
        <v>200</v>
      </c>
      <c r="E135" s="248" t="s">
        <v>19</v>
      </c>
      <c r="F135" s="249" t="s">
        <v>206</v>
      </c>
      <c r="G135" s="247"/>
      <c r="H135" s="250">
        <v>11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200</v>
      </c>
      <c r="AU135" s="256" t="s">
        <v>82</v>
      </c>
      <c r="AV135" s="15" t="s">
        <v>196</v>
      </c>
      <c r="AW135" s="15" t="s">
        <v>33</v>
      </c>
      <c r="AX135" s="15" t="s">
        <v>80</v>
      </c>
      <c r="AY135" s="256" t="s">
        <v>188</v>
      </c>
    </row>
    <row r="136" s="2" customFormat="1" ht="24.15" customHeight="1">
      <c r="A136" s="40"/>
      <c r="B136" s="41"/>
      <c r="C136" s="257" t="s">
        <v>107</v>
      </c>
      <c r="D136" s="257" t="s">
        <v>300</v>
      </c>
      <c r="E136" s="258" t="s">
        <v>1495</v>
      </c>
      <c r="F136" s="259" t="s">
        <v>1496</v>
      </c>
      <c r="G136" s="260" t="s">
        <v>296</v>
      </c>
      <c r="H136" s="261">
        <v>2</v>
      </c>
      <c r="I136" s="262"/>
      <c r="J136" s="263">
        <f>ROUND(I136*H136,2)</f>
        <v>0</v>
      </c>
      <c r="K136" s="259" t="s">
        <v>19</v>
      </c>
      <c r="L136" s="264"/>
      <c r="M136" s="265" t="s">
        <v>19</v>
      </c>
      <c r="N136" s="266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250</v>
      </c>
      <c r="AT136" s="217" t="s">
        <v>300</v>
      </c>
      <c r="AU136" s="217" t="s">
        <v>82</v>
      </c>
      <c r="AY136" s="19" t="s">
        <v>188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196</v>
      </c>
      <c r="BM136" s="217" t="s">
        <v>2118</v>
      </c>
    </row>
    <row r="137" s="2" customFormat="1">
      <c r="A137" s="40"/>
      <c r="B137" s="41"/>
      <c r="C137" s="42"/>
      <c r="D137" s="226" t="s">
        <v>571</v>
      </c>
      <c r="E137" s="42"/>
      <c r="F137" s="273" t="s">
        <v>1498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571</v>
      </c>
      <c r="AU137" s="19" t="s">
        <v>82</v>
      </c>
    </row>
    <row r="138" s="13" customFormat="1">
      <c r="A138" s="13"/>
      <c r="B138" s="224"/>
      <c r="C138" s="225"/>
      <c r="D138" s="226" t="s">
        <v>200</v>
      </c>
      <c r="E138" s="227" t="s">
        <v>19</v>
      </c>
      <c r="F138" s="228" t="s">
        <v>1461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200</v>
      </c>
      <c r="AU138" s="234" t="s">
        <v>82</v>
      </c>
      <c r="AV138" s="13" t="s">
        <v>80</v>
      </c>
      <c r="AW138" s="13" t="s">
        <v>33</v>
      </c>
      <c r="AX138" s="13" t="s">
        <v>72</v>
      </c>
      <c r="AY138" s="234" t="s">
        <v>188</v>
      </c>
    </row>
    <row r="139" s="14" customFormat="1">
      <c r="A139" s="14"/>
      <c r="B139" s="235"/>
      <c r="C139" s="236"/>
      <c r="D139" s="226" t="s">
        <v>200</v>
      </c>
      <c r="E139" s="237" t="s">
        <v>19</v>
      </c>
      <c r="F139" s="238" t="s">
        <v>82</v>
      </c>
      <c r="G139" s="236"/>
      <c r="H139" s="239">
        <v>2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200</v>
      </c>
      <c r="AU139" s="245" t="s">
        <v>82</v>
      </c>
      <c r="AV139" s="14" t="s">
        <v>82</v>
      </c>
      <c r="AW139" s="14" t="s">
        <v>33</v>
      </c>
      <c r="AX139" s="14" t="s">
        <v>72</v>
      </c>
      <c r="AY139" s="245" t="s">
        <v>188</v>
      </c>
    </row>
    <row r="140" s="15" customFormat="1">
      <c r="A140" s="15"/>
      <c r="B140" s="246"/>
      <c r="C140" s="247"/>
      <c r="D140" s="226" t="s">
        <v>200</v>
      </c>
      <c r="E140" s="248" t="s">
        <v>19</v>
      </c>
      <c r="F140" s="249" t="s">
        <v>206</v>
      </c>
      <c r="G140" s="247"/>
      <c r="H140" s="250">
        <v>2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200</v>
      </c>
      <c r="AU140" s="256" t="s">
        <v>82</v>
      </c>
      <c r="AV140" s="15" t="s">
        <v>196</v>
      </c>
      <c r="AW140" s="15" t="s">
        <v>33</v>
      </c>
      <c r="AX140" s="15" t="s">
        <v>80</v>
      </c>
      <c r="AY140" s="256" t="s">
        <v>188</v>
      </c>
    </row>
    <row r="141" s="2" customFormat="1" ht="24.15" customHeight="1">
      <c r="A141" s="40"/>
      <c r="B141" s="41"/>
      <c r="C141" s="257" t="s">
        <v>110</v>
      </c>
      <c r="D141" s="257" t="s">
        <v>300</v>
      </c>
      <c r="E141" s="258" t="s">
        <v>1499</v>
      </c>
      <c r="F141" s="259" t="s">
        <v>1500</v>
      </c>
      <c r="G141" s="260" t="s">
        <v>296</v>
      </c>
      <c r="H141" s="261">
        <v>9</v>
      </c>
      <c r="I141" s="262"/>
      <c r="J141" s="263">
        <f>ROUND(I141*H141,2)</f>
        <v>0</v>
      </c>
      <c r="K141" s="259" t="s">
        <v>19</v>
      </c>
      <c r="L141" s="264"/>
      <c r="M141" s="265" t="s">
        <v>19</v>
      </c>
      <c r="N141" s="266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250</v>
      </c>
      <c r="AT141" s="217" t="s">
        <v>300</v>
      </c>
      <c r="AU141" s="217" t="s">
        <v>82</v>
      </c>
      <c r="AY141" s="19" t="s">
        <v>188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196</v>
      </c>
      <c r="BM141" s="217" t="s">
        <v>2119</v>
      </c>
    </row>
    <row r="142" s="2" customFormat="1">
      <c r="A142" s="40"/>
      <c r="B142" s="41"/>
      <c r="C142" s="42"/>
      <c r="D142" s="226" t="s">
        <v>571</v>
      </c>
      <c r="E142" s="42"/>
      <c r="F142" s="273" t="s">
        <v>1498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571</v>
      </c>
      <c r="AU142" s="19" t="s">
        <v>82</v>
      </c>
    </row>
    <row r="143" s="13" customFormat="1">
      <c r="A143" s="13"/>
      <c r="B143" s="224"/>
      <c r="C143" s="225"/>
      <c r="D143" s="226" t="s">
        <v>200</v>
      </c>
      <c r="E143" s="227" t="s">
        <v>19</v>
      </c>
      <c r="F143" s="228" t="s">
        <v>1461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200</v>
      </c>
      <c r="AU143" s="234" t="s">
        <v>82</v>
      </c>
      <c r="AV143" s="13" t="s">
        <v>80</v>
      </c>
      <c r="AW143" s="13" t="s">
        <v>33</v>
      </c>
      <c r="AX143" s="13" t="s">
        <v>72</v>
      </c>
      <c r="AY143" s="234" t="s">
        <v>188</v>
      </c>
    </row>
    <row r="144" s="14" customFormat="1">
      <c r="A144" s="14"/>
      <c r="B144" s="235"/>
      <c r="C144" s="236"/>
      <c r="D144" s="226" t="s">
        <v>200</v>
      </c>
      <c r="E144" s="237" t="s">
        <v>19</v>
      </c>
      <c r="F144" s="238" t="s">
        <v>229</v>
      </c>
      <c r="G144" s="236"/>
      <c r="H144" s="239">
        <v>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200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188</v>
      </c>
    </row>
    <row r="145" s="15" customFormat="1">
      <c r="A145" s="15"/>
      <c r="B145" s="246"/>
      <c r="C145" s="247"/>
      <c r="D145" s="226" t="s">
        <v>200</v>
      </c>
      <c r="E145" s="248" t="s">
        <v>19</v>
      </c>
      <c r="F145" s="249" t="s">
        <v>206</v>
      </c>
      <c r="G145" s="247"/>
      <c r="H145" s="250">
        <v>9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200</v>
      </c>
      <c r="AU145" s="256" t="s">
        <v>82</v>
      </c>
      <c r="AV145" s="15" t="s">
        <v>196</v>
      </c>
      <c r="AW145" s="15" t="s">
        <v>33</v>
      </c>
      <c r="AX145" s="15" t="s">
        <v>80</v>
      </c>
      <c r="AY145" s="256" t="s">
        <v>188</v>
      </c>
    </row>
    <row r="146" s="2" customFormat="1" ht="16.5" customHeight="1">
      <c r="A146" s="40"/>
      <c r="B146" s="41"/>
      <c r="C146" s="257" t="s">
        <v>113</v>
      </c>
      <c r="D146" s="257" t="s">
        <v>300</v>
      </c>
      <c r="E146" s="258" t="s">
        <v>1502</v>
      </c>
      <c r="F146" s="259" t="s">
        <v>1503</v>
      </c>
      <c r="G146" s="260" t="s">
        <v>296</v>
      </c>
      <c r="H146" s="261">
        <v>4</v>
      </c>
      <c r="I146" s="262"/>
      <c r="J146" s="263">
        <f>ROUND(I146*H146,2)</f>
        <v>0</v>
      </c>
      <c r="K146" s="259" t="s">
        <v>19</v>
      </c>
      <c r="L146" s="264"/>
      <c r="M146" s="265" t="s">
        <v>19</v>
      </c>
      <c r="N146" s="266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250</v>
      </c>
      <c r="AT146" s="217" t="s">
        <v>300</v>
      </c>
      <c r="AU146" s="217" t="s">
        <v>82</v>
      </c>
      <c r="AY146" s="19" t="s">
        <v>188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196</v>
      </c>
      <c r="BM146" s="217" t="s">
        <v>2120</v>
      </c>
    </row>
    <row r="147" s="2" customFormat="1">
      <c r="A147" s="40"/>
      <c r="B147" s="41"/>
      <c r="C147" s="42"/>
      <c r="D147" s="226" t="s">
        <v>571</v>
      </c>
      <c r="E147" s="42"/>
      <c r="F147" s="273" t="s">
        <v>1498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571</v>
      </c>
      <c r="AU147" s="19" t="s">
        <v>82</v>
      </c>
    </row>
    <row r="148" s="13" customFormat="1">
      <c r="A148" s="13"/>
      <c r="B148" s="224"/>
      <c r="C148" s="225"/>
      <c r="D148" s="226" t="s">
        <v>200</v>
      </c>
      <c r="E148" s="227" t="s">
        <v>19</v>
      </c>
      <c r="F148" s="228" t="s">
        <v>1461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200</v>
      </c>
      <c r="AU148" s="234" t="s">
        <v>82</v>
      </c>
      <c r="AV148" s="13" t="s">
        <v>80</v>
      </c>
      <c r="AW148" s="13" t="s">
        <v>33</v>
      </c>
      <c r="AX148" s="13" t="s">
        <v>72</v>
      </c>
      <c r="AY148" s="234" t="s">
        <v>188</v>
      </c>
    </row>
    <row r="149" s="14" customFormat="1">
      <c r="A149" s="14"/>
      <c r="B149" s="235"/>
      <c r="C149" s="236"/>
      <c r="D149" s="226" t="s">
        <v>200</v>
      </c>
      <c r="E149" s="237" t="s">
        <v>19</v>
      </c>
      <c r="F149" s="238" t="s">
        <v>196</v>
      </c>
      <c r="G149" s="236"/>
      <c r="H149" s="239">
        <v>4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200</v>
      </c>
      <c r="AU149" s="245" t="s">
        <v>82</v>
      </c>
      <c r="AV149" s="14" t="s">
        <v>82</v>
      </c>
      <c r="AW149" s="14" t="s">
        <v>33</v>
      </c>
      <c r="AX149" s="14" t="s">
        <v>72</v>
      </c>
      <c r="AY149" s="245" t="s">
        <v>188</v>
      </c>
    </row>
    <row r="150" s="15" customFormat="1">
      <c r="A150" s="15"/>
      <c r="B150" s="246"/>
      <c r="C150" s="247"/>
      <c r="D150" s="226" t="s">
        <v>200</v>
      </c>
      <c r="E150" s="248" t="s">
        <v>19</v>
      </c>
      <c r="F150" s="249" t="s">
        <v>206</v>
      </c>
      <c r="G150" s="247"/>
      <c r="H150" s="250">
        <v>4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200</v>
      </c>
      <c r="AU150" s="256" t="s">
        <v>82</v>
      </c>
      <c r="AV150" s="15" t="s">
        <v>196</v>
      </c>
      <c r="AW150" s="15" t="s">
        <v>33</v>
      </c>
      <c r="AX150" s="15" t="s">
        <v>80</v>
      </c>
      <c r="AY150" s="256" t="s">
        <v>188</v>
      </c>
    </row>
    <row r="151" s="2" customFormat="1" ht="16.5" customHeight="1">
      <c r="A151" s="40"/>
      <c r="B151" s="41"/>
      <c r="C151" s="257" t="s">
        <v>116</v>
      </c>
      <c r="D151" s="257" t="s">
        <v>300</v>
      </c>
      <c r="E151" s="258" t="s">
        <v>1505</v>
      </c>
      <c r="F151" s="259" t="s">
        <v>1506</v>
      </c>
      <c r="G151" s="260" t="s">
        <v>296</v>
      </c>
      <c r="H151" s="261">
        <v>2</v>
      </c>
      <c r="I151" s="262"/>
      <c r="J151" s="263">
        <f>ROUND(I151*H151,2)</f>
        <v>0</v>
      </c>
      <c r="K151" s="259" t="s">
        <v>19</v>
      </c>
      <c r="L151" s="264"/>
      <c r="M151" s="265" t="s">
        <v>19</v>
      </c>
      <c r="N151" s="266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250</v>
      </c>
      <c r="AT151" s="217" t="s">
        <v>300</v>
      </c>
      <c r="AU151" s="217" t="s">
        <v>82</v>
      </c>
      <c r="AY151" s="19" t="s">
        <v>188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196</v>
      </c>
      <c r="BM151" s="217" t="s">
        <v>2121</v>
      </c>
    </row>
    <row r="152" s="2" customFormat="1">
      <c r="A152" s="40"/>
      <c r="B152" s="41"/>
      <c r="C152" s="42"/>
      <c r="D152" s="226" t="s">
        <v>571</v>
      </c>
      <c r="E152" s="42"/>
      <c r="F152" s="273" t="s">
        <v>1498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571</v>
      </c>
      <c r="AU152" s="19" t="s">
        <v>82</v>
      </c>
    </row>
    <row r="153" s="13" customFormat="1">
      <c r="A153" s="13"/>
      <c r="B153" s="224"/>
      <c r="C153" s="225"/>
      <c r="D153" s="226" t="s">
        <v>200</v>
      </c>
      <c r="E153" s="227" t="s">
        <v>19</v>
      </c>
      <c r="F153" s="228" t="s">
        <v>1461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200</v>
      </c>
      <c r="AU153" s="234" t="s">
        <v>82</v>
      </c>
      <c r="AV153" s="13" t="s">
        <v>80</v>
      </c>
      <c r="AW153" s="13" t="s">
        <v>33</v>
      </c>
      <c r="AX153" s="13" t="s">
        <v>72</v>
      </c>
      <c r="AY153" s="234" t="s">
        <v>188</v>
      </c>
    </row>
    <row r="154" s="14" customFormat="1">
      <c r="A154" s="14"/>
      <c r="B154" s="235"/>
      <c r="C154" s="236"/>
      <c r="D154" s="226" t="s">
        <v>200</v>
      </c>
      <c r="E154" s="237" t="s">
        <v>19</v>
      </c>
      <c r="F154" s="238" t="s">
        <v>82</v>
      </c>
      <c r="G154" s="236"/>
      <c r="H154" s="239">
        <v>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200</v>
      </c>
      <c r="AU154" s="245" t="s">
        <v>82</v>
      </c>
      <c r="AV154" s="14" t="s">
        <v>82</v>
      </c>
      <c r="AW154" s="14" t="s">
        <v>33</v>
      </c>
      <c r="AX154" s="14" t="s">
        <v>72</v>
      </c>
      <c r="AY154" s="245" t="s">
        <v>188</v>
      </c>
    </row>
    <row r="155" s="15" customFormat="1">
      <c r="A155" s="15"/>
      <c r="B155" s="246"/>
      <c r="C155" s="247"/>
      <c r="D155" s="226" t="s">
        <v>200</v>
      </c>
      <c r="E155" s="248" t="s">
        <v>19</v>
      </c>
      <c r="F155" s="249" t="s">
        <v>206</v>
      </c>
      <c r="G155" s="247"/>
      <c r="H155" s="250">
        <v>2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200</v>
      </c>
      <c r="AU155" s="256" t="s">
        <v>82</v>
      </c>
      <c r="AV155" s="15" t="s">
        <v>196</v>
      </c>
      <c r="AW155" s="15" t="s">
        <v>33</v>
      </c>
      <c r="AX155" s="15" t="s">
        <v>80</v>
      </c>
      <c r="AY155" s="256" t="s">
        <v>188</v>
      </c>
    </row>
    <row r="156" s="2" customFormat="1" ht="24.15" customHeight="1">
      <c r="A156" s="40"/>
      <c r="B156" s="41"/>
      <c r="C156" s="206" t="s">
        <v>119</v>
      </c>
      <c r="D156" s="206" t="s">
        <v>191</v>
      </c>
      <c r="E156" s="207" t="s">
        <v>1508</v>
      </c>
      <c r="F156" s="208" t="s">
        <v>1509</v>
      </c>
      <c r="G156" s="209" t="s">
        <v>296</v>
      </c>
      <c r="H156" s="210">
        <v>10</v>
      </c>
      <c r="I156" s="211"/>
      <c r="J156" s="212">
        <f>ROUND(I156*H156,2)</f>
        <v>0</v>
      </c>
      <c r="K156" s="208" t="s">
        <v>195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196</v>
      </c>
      <c r="AT156" s="217" t="s">
        <v>191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196</v>
      </c>
      <c r="BM156" s="217" t="s">
        <v>2122</v>
      </c>
    </row>
    <row r="157" s="2" customFormat="1">
      <c r="A157" s="40"/>
      <c r="B157" s="41"/>
      <c r="C157" s="42"/>
      <c r="D157" s="219" t="s">
        <v>198</v>
      </c>
      <c r="E157" s="42"/>
      <c r="F157" s="220" t="s">
        <v>1511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198</v>
      </c>
      <c r="AU157" s="19" t="s">
        <v>82</v>
      </c>
    </row>
    <row r="158" s="13" customFormat="1">
      <c r="A158" s="13"/>
      <c r="B158" s="224"/>
      <c r="C158" s="225"/>
      <c r="D158" s="226" t="s">
        <v>200</v>
      </c>
      <c r="E158" s="227" t="s">
        <v>19</v>
      </c>
      <c r="F158" s="228" t="s">
        <v>1461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200</v>
      </c>
      <c r="AU158" s="234" t="s">
        <v>82</v>
      </c>
      <c r="AV158" s="13" t="s">
        <v>80</v>
      </c>
      <c r="AW158" s="13" t="s">
        <v>33</v>
      </c>
      <c r="AX158" s="13" t="s">
        <v>72</v>
      </c>
      <c r="AY158" s="234" t="s">
        <v>188</v>
      </c>
    </row>
    <row r="159" s="14" customFormat="1">
      <c r="A159" s="14"/>
      <c r="B159" s="235"/>
      <c r="C159" s="236"/>
      <c r="D159" s="226" t="s">
        <v>200</v>
      </c>
      <c r="E159" s="237" t="s">
        <v>19</v>
      </c>
      <c r="F159" s="238" t="s">
        <v>107</v>
      </c>
      <c r="G159" s="236"/>
      <c r="H159" s="239">
        <v>10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200</v>
      </c>
      <c r="AU159" s="245" t="s">
        <v>82</v>
      </c>
      <c r="AV159" s="14" t="s">
        <v>82</v>
      </c>
      <c r="AW159" s="14" t="s">
        <v>33</v>
      </c>
      <c r="AX159" s="14" t="s">
        <v>72</v>
      </c>
      <c r="AY159" s="245" t="s">
        <v>188</v>
      </c>
    </row>
    <row r="160" s="15" customFormat="1">
      <c r="A160" s="15"/>
      <c r="B160" s="246"/>
      <c r="C160" s="247"/>
      <c r="D160" s="226" t="s">
        <v>200</v>
      </c>
      <c r="E160" s="248" t="s">
        <v>19</v>
      </c>
      <c r="F160" s="249" t="s">
        <v>206</v>
      </c>
      <c r="G160" s="247"/>
      <c r="H160" s="250">
        <v>10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200</v>
      </c>
      <c r="AU160" s="256" t="s">
        <v>82</v>
      </c>
      <c r="AV160" s="15" t="s">
        <v>196</v>
      </c>
      <c r="AW160" s="15" t="s">
        <v>33</v>
      </c>
      <c r="AX160" s="15" t="s">
        <v>80</v>
      </c>
      <c r="AY160" s="256" t="s">
        <v>188</v>
      </c>
    </row>
    <row r="161" s="2" customFormat="1" ht="21.75" customHeight="1">
      <c r="A161" s="40"/>
      <c r="B161" s="41"/>
      <c r="C161" s="257" t="s">
        <v>8</v>
      </c>
      <c r="D161" s="257" t="s">
        <v>300</v>
      </c>
      <c r="E161" s="258" t="s">
        <v>1512</v>
      </c>
      <c r="F161" s="259" t="s">
        <v>1513</v>
      </c>
      <c r="G161" s="260" t="s">
        <v>1514</v>
      </c>
      <c r="H161" s="261">
        <v>10</v>
      </c>
      <c r="I161" s="262"/>
      <c r="J161" s="263">
        <f>ROUND(I161*H161,2)</f>
        <v>0</v>
      </c>
      <c r="K161" s="259" t="s">
        <v>19</v>
      </c>
      <c r="L161" s="264"/>
      <c r="M161" s="265" t="s">
        <v>19</v>
      </c>
      <c r="N161" s="266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250</v>
      </c>
      <c r="AT161" s="217" t="s">
        <v>300</v>
      </c>
      <c r="AU161" s="217" t="s">
        <v>82</v>
      </c>
      <c r="AY161" s="19" t="s">
        <v>188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196</v>
      </c>
      <c r="BM161" s="217" t="s">
        <v>2123</v>
      </c>
    </row>
    <row r="162" s="2" customFormat="1">
      <c r="A162" s="40"/>
      <c r="B162" s="41"/>
      <c r="C162" s="42"/>
      <c r="D162" s="226" t="s">
        <v>571</v>
      </c>
      <c r="E162" s="42"/>
      <c r="F162" s="273" t="s">
        <v>1498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571</v>
      </c>
      <c r="AU162" s="19" t="s">
        <v>82</v>
      </c>
    </row>
    <row r="163" s="13" customFormat="1">
      <c r="A163" s="13"/>
      <c r="B163" s="224"/>
      <c r="C163" s="225"/>
      <c r="D163" s="226" t="s">
        <v>200</v>
      </c>
      <c r="E163" s="227" t="s">
        <v>19</v>
      </c>
      <c r="F163" s="228" t="s">
        <v>1461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200</v>
      </c>
      <c r="AU163" s="234" t="s">
        <v>82</v>
      </c>
      <c r="AV163" s="13" t="s">
        <v>80</v>
      </c>
      <c r="AW163" s="13" t="s">
        <v>33</v>
      </c>
      <c r="AX163" s="13" t="s">
        <v>72</v>
      </c>
      <c r="AY163" s="234" t="s">
        <v>188</v>
      </c>
    </row>
    <row r="164" s="14" customFormat="1">
      <c r="A164" s="14"/>
      <c r="B164" s="235"/>
      <c r="C164" s="236"/>
      <c r="D164" s="226" t="s">
        <v>200</v>
      </c>
      <c r="E164" s="237" t="s">
        <v>19</v>
      </c>
      <c r="F164" s="238" t="s">
        <v>107</v>
      </c>
      <c r="G164" s="236"/>
      <c r="H164" s="239">
        <v>10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200</v>
      </c>
      <c r="AU164" s="245" t="s">
        <v>82</v>
      </c>
      <c r="AV164" s="14" t="s">
        <v>82</v>
      </c>
      <c r="AW164" s="14" t="s">
        <v>33</v>
      </c>
      <c r="AX164" s="14" t="s">
        <v>72</v>
      </c>
      <c r="AY164" s="245" t="s">
        <v>188</v>
      </c>
    </row>
    <row r="165" s="15" customFormat="1">
      <c r="A165" s="15"/>
      <c r="B165" s="246"/>
      <c r="C165" s="247"/>
      <c r="D165" s="226" t="s">
        <v>200</v>
      </c>
      <c r="E165" s="248" t="s">
        <v>19</v>
      </c>
      <c r="F165" s="249" t="s">
        <v>206</v>
      </c>
      <c r="G165" s="247"/>
      <c r="H165" s="250">
        <v>10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200</v>
      </c>
      <c r="AU165" s="256" t="s">
        <v>82</v>
      </c>
      <c r="AV165" s="15" t="s">
        <v>196</v>
      </c>
      <c r="AW165" s="15" t="s">
        <v>33</v>
      </c>
      <c r="AX165" s="15" t="s">
        <v>80</v>
      </c>
      <c r="AY165" s="256" t="s">
        <v>188</v>
      </c>
    </row>
    <row r="166" s="2" customFormat="1" ht="24.15" customHeight="1">
      <c r="A166" s="40"/>
      <c r="B166" s="41"/>
      <c r="C166" s="206" t="s">
        <v>124</v>
      </c>
      <c r="D166" s="206" t="s">
        <v>191</v>
      </c>
      <c r="E166" s="207" t="s">
        <v>1516</v>
      </c>
      <c r="F166" s="208" t="s">
        <v>1517</v>
      </c>
      <c r="G166" s="209" t="s">
        <v>296</v>
      </c>
      <c r="H166" s="210">
        <v>2</v>
      </c>
      <c r="I166" s="211"/>
      <c r="J166" s="212">
        <f>ROUND(I166*H166,2)</f>
        <v>0</v>
      </c>
      <c r="K166" s="208" t="s">
        <v>195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196</v>
      </c>
      <c r="AT166" s="217" t="s">
        <v>191</v>
      </c>
      <c r="AU166" s="217" t="s">
        <v>82</v>
      </c>
      <c r="AY166" s="19" t="s">
        <v>188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196</v>
      </c>
      <c r="BM166" s="217" t="s">
        <v>2124</v>
      </c>
    </row>
    <row r="167" s="2" customFormat="1">
      <c r="A167" s="40"/>
      <c r="B167" s="41"/>
      <c r="C167" s="42"/>
      <c r="D167" s="219" t="s">
        <v>198</v>
      </c>
      <c r="E167" s="42"/>
      <c r="F167" s="220" t="s">
        <v>1519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198</v>
      </c>
      <c r="AU167" s="19" t="s">
        <v>82</v>
      </c>
    </row>
    <row r="168" s="13" customFormat="1">
      <c r="A168" s="13"/>
      <c r="B168" s="224"/>
      <c r="C168" s="225"/>
      <c r="D168" s="226" t="s">
        <v>200</v>
      </c>
      <c r="E168" s="227" t="s">
        <v>19</v>
      </c>
      <c r="F168" s="228" t="s">
        <v>1461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200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188</v>
      </c>
    </row>
    <row r="169" s="14" customFormat="1">
      <c r="A169" s="14"/>
      <c r="B169" s="235"/>
      <c r="C169" s="236"/>
      <c r="D169" s="226" t="s">
        <v>200</v>
      </c>
      <c r="E169" s="237" t="s">
        <v>19</v>
      </c>
      <c r="F169" s="238" t="s">
        <v>82</v>
      </c>
      <c r="G169" s="236"/>
      <c r="H169" s="239">
        <v>2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200</v>
      </c>
      <c r="AU169" s="245" t="s">
        <v>82</v>
      </c>
      <c r="AV169" s="14" t="s">
        <v>82</v>
      </c>
      <c r="AW169" s="14" t="s">
        <v>33</v>
      </c>
      <c r="AX169" s="14" t="s">
        <v>72</v>
      </c>
      <c r="AY169" s="245" t="s">
        <v>188</v>
      </c>
    </row>
    <row r="170" s="15" customFormat="1">
      <c r="A170" s="15"/>
      <c r="B170" s="246"/>
      <c r="C170" s="247"/>
      <c r="D170" s="226" t="s">
        <v>200</v>
      </c>
      <c r="E170" s="248" t="s">
        <v>19</v>
      </c>
      <c r="F170" s="249" t="s">
        <v>206</v>
      </c>
      <c r="G170" s="247"/>
      <c r="H170" s="250">
        <v>2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200</v>
      </c>
      <c r="AU170" s="256" t="s">
        <v>82</v>
      </c>
      <c r="AV170" s="15" t="s">
        <v>196</v>
      </c>
      <c r="AW170" s="15" t="s">
        <v>33</v>
      </c>
      <c r="AX170" s="15" t="s">
        <v>80</v>
      </c>
      <c r="AY170" s="256" t="s">
        <v>188</v>
      </c>
    </row>
    <row r="171" s="2" customFormat="1" ht="24.15" customHeight="1">
      <c r="A171" s="40"/>
      <c r="B171" s="41"/>
      <c r="C171" s="257" t="s">
        <v>127</v>
      </c>
      <c r="D171" s="257" t="s">
        <v>300</v>
      </c>
      <c r="E171" s="258" t="s">
        <v>1520</v>
      </c>
      <c r="F171" s="259" t="s">
        <v>1521</v>
      </c>
      <c r="G171" s="260" t="s">
        <v>1514</v>
      </c>
      <c r="H171" s="261">
        <v>2</v>
      </c>
      <c r="I171" s="262"/>
      <c r="J171" s="263">
        <f>ROUND(I171*H171,2)</f>
        <v>0</v>
      </c>
      <c r="K171" s="259" t="s">
        <v>19</v>
      </c>
      <c r="L171" s="264"/>
      <c r="M171" s="265" t="s">
        <v>19</v>
      </c>
      <c r="N171" s="266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250</v>
      </c>
      <c r="AT171" s="217" t="s">
        <v>300</v>
      </c>
      <c r="AU171" s="217" t="s">
        <v>82</v>
      </c>
      <c r="AY171" s="19" t="s">
        <v>188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196</v>
      </c>
      <c r="BM171" s="217" t="s">
        <v>2125</v>
      </c>
    </row>
    <row r="172" s="2" customFormat="1">
      <c r="A172" s="40"/>
      <c r="B172" s="41"/>
      <c r="C172" s="42"/>
      <c r="D172" s="226" t="s">
        <v>571</v>
      </c>
      <c r="E172" s="42"/>
      <c r="F172" s="273" t="s">
        <v>1498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571</v>
      </c>
      <c r="AU172" s="19" t="s">
        <v>82</v>
      </c>
    </row>
    <row r="173" s="13" customFormat="1">
      <c r="A173" s="13"/>
      <c r="B173" s="224"/>
      <c r="C173" s="225"/>
      <c r="D173" s="226" t="s">
        <v>200</v>
      </c>
      <c r="E173" s="227" t="s">
        <v>19</v>
      </c>
      <c r="F173" s="228" t="s">
        <v>1461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200</v>
      </c>
      <c r="AU173" s="234" t="s">
        <v>82</v>
      </c>
      <c r="AV173" s="13" t="s">
        <v>80</v>
      </c>
      <c r="AW173" s="13" t="s">
        <v>33</v>
      </c>
      <c r="AX173" s="13" t="s">
        <v>72</v>
      </c>
      <c r="AY173" s="234" t="s">
        <v>188</v>
      </c>
    </row>
    <row r="174" s="14" customFormat="1">
      <c r="A174" s="14"/>
      <c r="B174" s="235"/>
      <c r="C174" s="236"/>
      <c r="D174" s="226" t="s">
        <v>200</v>
      </c>
      <c r="E174" s="237" t="s">
        <v>19</v>
      </c>
      <c r="F174" s="238" t="s">
        <v>82</v>
      </c>
      <c r="G174" s="236"/>
      <c r="H174" s="239">
        <v>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200</v>
      </c>
      <c r="AU174" s="245" t="s">
        <v>82</v>
      </c>
      <c r="AV174" s="14" t="s">
        <v>82</v>
      </c>
      <c r="AW174" s="14" t="s">
        <v>33</v>
      </c>
      <c r="AX174" s="14" t="s">
        <v>72</v>
      </c>
      <c r="AY174" s="245" t="s">
        <v>188</v>
      </c>
    </row>
    <row r="175" s="15" customFormat="1">
      <c r="A175" s="15"/>
      <c r="B175" s="246"/>
      <c r="C175" s="247"/>
      <c r="D175" s="226" t="s">
        <v>200</v>
      </c>
      <c r="E175" s="248" t="s">
        <v>19</v>
      </c>
      <c r="F175" s="249" t="s">
        <v>206</v>
      </c>
      <c r="G175" s="247"/>
      <c r="H175" s="250">
        <v>2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200</v>
      </c>
      <c r="AU175" s="256" t="s">
        <v>82</v>
      </c>
      <c r="AV175" s="15" t="s">
        <v>196</v>
      </c>
      <c r="AW175" s="15" t="s">
        <v>33</v>
      </c>
      <c r="AX175" s="15" t="s">
        <v>80</v>
      </c>
      <c r="AY175" s="256" t="s">
        <v>188</v>
      </c>
    </row>
    <row r="176" s="2" customFormat="1" ht="24.15" customHeight="1">
      <c r="A176" s="40"/>
      <c r="B176" s="41"/>
      <c r="C176" s="206" t="s">
        <v>130</v>
      </c>
      <c r="D176" s="206" t="s">
        <v>191</v>
      </c>
      <c r="E176" s="207" t="s">
        <v>1523</v>
      </c>
      <c r="F176" s="208" t="s">
        <v>1524</v>
      </c>
      <c r="G176" s="209" t="s">
        <v>296</v>
      </c>
      <c r="H176" s="210">
        <v>2</v>
      </c>
      <c r="I176" s="211"/>
      <c r="J176" s="212">
        <f>ROUND(I176*H176,2)</f>
        <v>0</v>
      </c>
      <c r="K176" s="208" t="s">
        <v>195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196</v>
      </c>
      <c r="AT176" s="217" t="s">
        <v>191</v>
      </c>
      <c r="AU176" s="217" t="s">
        <v>82</v>
      </c>
      <c r="AY176" s="19" t="s">
        <v>188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196</v>
      </c>
      <c r="BM176" s="217" t="s">
        <v>2126</v>
      </c>
    </row>
    <row r="177" s="2" customFormat="1">
      <c r="A177" s="40"/>
      <c r="B177" s="41"/>
      <c r="C177" s="42"/>
      <c r="D177" s="219" t="s">
        <v>198</v>
      </c>
      <c r="E177" s="42"/>
      <c r="F177" s="220" t="s">
        <v>1526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198</v>
      </c>
      <c r="AU177" s="19" t="s">
        <v>82</v>
      </c>
    </row>
    <row r="178" s="13" customFormat="1">
      <c r="A178" s="13"/>
      <c r="B178" s="224"/>
      <c r="C178" s="225"/>
      <c r="D178" s="226" t="s">
        <v>200</v>
      </c>
      <c r="E178" s="227" t="s">
        <v>19</v>
      </c>
      <c r="F178" s="228" t="s">
        <v>1461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200</v>
      </c>
      <c r="AU178" s="234" t="s">
        <v>82</v>
      </c>
      <c r="AV178" s="13" t="s">
        <v>80</v>
      </c>
      <c r="AW178" s="13" t="s">
        <v>33</v>
      </c>
      <c r="AX178" s="13" t="s">
        <v>72</v>
      </c>
      <c r="AY178" s="234" t="s">
        <v>188</v>
      </c>
    </row>
    <row r="179" s="14" customFormat="1">
      <c r="A179" s="14"/>
      <c r="B179" s="235"/>
      <c r="C179" s="236"/>
      <c r="D179" s="226" t="s">
        <v>200</v>
      </c>
      <c r="E179" s="237" t="s">
        <v>19</v>
      </c>
      <c r="F179" s="238" t="s">
        <v>82</v>
      </c>
      <c r="G179" s="236"/>
      <c r="H179" s="239">
        <v>2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200</v>
      </c>
      <c r="AU179" s="245" t="s">
        <v>82</v>
      </c>
      <c r="AV179" s="14" t="s">
        <v>82</v>
      </c>
      <c r="AW179" s="14" t="s">
        <v>33</v>
      </c>
      <c r="AX179" s="14" t="s">
        <v>72</v>
      </c>
      <c r="AY179" s="245" t="s">
        <v>188</v>
      </c>
    </row>
    <row r="180" s="15" customFormat="1">
      <c r="A180" s="15"/>
      <c r="B180" s="246"/>
      <c r="C180" s="247"/>
      <c r="D180" s="226" t="s">
        <v>200</v>
      </c>
      <c r="E180" s="248" t="s">
        <v>19</v>
      </c>
      <c r="F180" s="249" t="s">
        <v>206</v>
      </c>
      <c r="G180" s="247"/>
      <c r="H180" s="250">
        <v>2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200</v>
      </c>
      <c r="AU180" s="256" t="s">
        <v>82</v>
      </c>
      <c r="AV180" s="15" t="s">
        <v>196</v>
      </c>
      <c r="AW180" s="15" t="s">
        <v>33</v>
      </c>
      <c r="AX180" s="15" t="s">
        <v>80</v>
      </c>
      <c r="AY180" s="256" t="s">
        <v>188</v>
      </c>
    </row>
    <row r="181" s="2" customFormat="1" ht="16.5" customHeight="1">
      <c r="A181" s="40"/>
      <c r="B181" s="41"/>
      <c r="C181" s="257" t="s">
        <v>133</v>
      </c>
      <c r="D181" s="257" t="s">
        <v>300</v>
      </c>
      <c r="E181" s="258" t="s">
        <v>1527</v>
      </c>
      <c r="F181" s="259" t="s">
        <v>1528</v>
      </c>
      <c r="G181" s="260" t="s">
        <v>296</v>
      </c>
      <c r="H181" s="261">
        <v>2</v>
      </c>
      <c r="I181" s="262"/>
      <c r="J181" s="263">
        <f>ROUND(I181*H181,2)</f>
        <v>0</v>
      </c>
      <c r="K181" s="259" t="s">
        <v>19</v>
      </c>
      <c r="L181" s="264"/>
      <c r="M181" s="265" t="s">
        <v>19</v>
      </c>
      <c r="N181" s="266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250</v>
      </c>
      <c r="AT181" s="217" t="s">
        <v>300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196</v>
      </c>
      <c r="BM181" s="217" t="s">
        <v>2127</v>
      </c>
    </row>
    <row r="182" s="2" customFormat="1">
      <c r="A182" s="40"/>
      <c r="B182" s="41"/>
      <c r="C182" s="42"/>
      <c r="D182" s="226" t="s">
        <v>571</v>
      </c>
      <c r="E182" s="42"/>
      <c r="F182" s="273" t="s">
        <v>1498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571</v>
      </c>
      <c r="AU182" s="19" t="s">
        <v>82</v>
      </c>
    </row>
    <row r="183" s="13" customFormat="1">
      <c r="A183" s="13"/>
      <c r="B183" s="224"/>
      <c r="C183" s="225"/>
      <c r="D183" s="226" t="s">
        <v>200</v>
      </c>
      <c r="E183" s="227" t="s">
        <v>19</v>
      </c>
      <c r="F183" s="228" t="s">
        <v>1461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200</v>
      </c>
      <c r="AU183" s="234" t="s">
        <v>82</v>
      </c>
      <c r="AV183" s="13" t="s">
        <v>80</v>
      </c>
      <c r="AW183" s="13" t="s">
        <v>33</v>
      </c>
      <c r="AX183" s="13" t="s">
        <v>72</v>
      </c>
      <c r="AY183" s="234" t="s">
        <v>188</v>
      </c>
    </row>
    <row r="184" s="14" customFormat="1">
      <c r="A184" s="14"/>
      <c r="B184" s="235"/>
      <c r="C184" s="236"/>
      <c r="D184" s="226" t="s">
        <v>200</v>
      </c>
      <c r="E184" s="237" t="s">
        <v>19</v>
      </c>
      <c r="F184" s="238" t="s">
        <v>82</v>
      </c>
      <c r="G184" s="236"/>
      <c r="H184" s="239">
        <v>2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200</v>
      </c>
      <c r="AU184" s="245" t="s">
        <v>82</v>
      </c>
      <c r="AV184" s="14" t="s">
        <v>82</v>
      </c>
      <c r="AW184" s="14" t="s">
        <v>33</v>
      </c>
      <c r="AX184" s="14" t="s">
        <v>72</v>
      </c>
      <c r="AY184" s="245" t="s">
        <v>188</v>
      </c>
    </row>
    <row r="185" s="15" customFormat="1">
      <c r="A185" s="15"/>
      <c r="B185" s="246"/>
      <c r="C185" s="247"/>
      <c r="D185" s="226" t="s">
        <v>200</v>
      </c>
      <c r="E185" s="248" t="s">
        <v>19</v>
      </c>
      <c r="F185" s="249" t="s">
        <v>206</v>
      </c>
      <c r="G185" s="247"/>
      <c r="H185" s="250">
        <v>2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200</v>
      </c>
      <c r="AU185" s="256" t="s">
        <v>82</v>
      </c>
      <c r="AV185" s="15" t="s">
        <v>196</v>
      </c>
      <c r="AW185" s="15" t="s">
        <v>33</v>
      </c>
      <c r="AX185" s="15" t="s">
        <v>80</v>
      </c>
      <c r="AY185" s="256" t="s">
        <v>188</v>
      </c>
    </row>
    <row r="186" s="2" customFormat="1" ht="16.5" customHeight="1">
      <c r="A186" s="40"/>
      <c r="B186" s="41"/>
      <c r="C186" s="257" t="s">
        <v>136</v>
      </c>
      <c r="D186" s="257" t="s">
        <v>300</v>
      </c>
      <c r="E186" s="258" t="s">
        <v>1530</v>
      </c>
      <c r="F186" s="259" t="s">
        <v>1531</v>
      </c>
      <c r="G186" s="260" t="s">
        <v>296</v>
      </c>
      <c r="H186" s="261">
        <v>2</v>
      </c>
      <c r="I186" s="262"/>
      <c r="J186" s="263">
        <f>ROUND(I186*H186,2)</f>
        <v>0</v>
      </c>
      <c r="K186" s="259" t="s">
        <v>19</v>
      </c>
      <c r="L186" s="264"/>
      <c r="M186" s="265" t="s">
        <v>19</v>
      </c>
      <c r="N186" s="266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250</v>
      </c>
      <c r="AT186" s="217" t="s">
        <v>300</v>
      </c>
      <c r="AU186" s="217" t="s">
        <v>82</v>
      </c>
      <c r="AY186" s="19" t="s">
        <v>188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196</v>
      </c>
      <c r="BM186" s="217" t="s">
        <v>2128</v>
      </c>
    </row>
    <row r="187" s="2" customFormat="1">
      <c r="A187" s="40"/>
      <c r="B187" s="41"/>
      <c r="C187" s="42"/>
      <c r="D187" s="226" t="s">
        <v>571</v>
      </c>
      <c r="E187" s="42"/>
      <c r="F187" s="273" t="s">
        <v>1498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571</v>
      </c>
      <c r="AU187" s="19" t="s">
        <v>82</v>
      </c>
    </row>
    <row r="188" s="13" customFormat="1">
      <c r="A188" s="13"/>
      <c r="B188" s="224"/>
      <c r="C188" s="225"/>
      <c r="D188" s="226" t="s">
        <v>200</v>
      </c>
      <c r="E188" s="227" t="s">
        <v>19</v>
      </c>
      <c r="F188" s="228" t="s">
        <v>1461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200</v>
      </c>
      <c r="AU188" s="234" t="s">
        <v>82</v>
      </c>
      <c r="AV188" s="13" t="s">
        <v>80</v>
      </c>
      <c r="AW188" s="13" t="s">
        <v>33</v>
      </c>
      <c r="AX188" s="13" t="s">
        <v>72</v>
      </c>
      <c r="AY188" s="234" t="s">
        <v>188</v>
      </c>
    </row>
    <row r="189" s="14" customFormat="1">
      <c r="A189" s="14"/>
      <c r="B189" s="235"/>
      <c r="C189" s="236"/>
      <c r="D189" s="226" t="s">
        <v>200</v>
      </c>
      <c r="E189" s="237" t="s">
        <v>19</v>
      </c>
      <c r="F189" s="238" t="s">
        <v>82</v>
      </c>
      <c r="G189" s="236"/>
      <c r="H189" s="239">
        <v>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200</v>
      </c>
      <c r="AU189" s="245" t="s">
        <v>82</v>
      </c>
      <c r="AV189" s="14" t="s">
        <v>82</v>
      </c>
      <c r="AW189" s="14" t="s">
        <v>33</v>
      </c>
      <c r="AX189" s="14" t="s">
        <v>72</v>
      </c>
      <c r="AY189" s="245" t="s">
        <v>188</v>
      </c>
    </row>
    <row r="190" s="15" customFormat="1">
      <c r="A190" s="15"/>
      <c r="B190" s="246"/>
      <c r="C190" s="247"/>
      <c r="D190" s="226" t="s">
        <v>200</v>
      </c>
      <c r="E190" s="248" t="s">
        <v>19</v>
      </c>
      <c r="F190" s="249" t="s">
        <v>206</v>
      </c>
      <c r="G190" s="247"/>
      <c r="H190" s="250">
        <v>2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200</v>
      </c>
      <c r="AU190" s="256" t="s">
        <v>82</v>
      </c>
      <c r="AV190" s="15" t="s">
        <v>196</v>
      </c>
      <c r="AW190" s="15" t="s">
        <v>33</v>
      </c>
      <c r="AX190" s="15" t="s">
        <v>80</v>
      </c>
      <c r="AY190" s="256" t="s">
        <v>188</v>
      </c>
    </row>
    <row r="191" s="2" customFormat="1" ht="16.5" customHeight="1">
      <c r="A191" s="40"/>
      <c r="B191" s="41"/>
      <c r="C191" s="257" t="s">
        <v>7</v>
      </c>
      <c r="D191" s="257" t="s">
        <v>300</v>
      </c>
      <c r="E191" s="258" t="s">
        <v>1533</v>
      </c>
      <c r="F191" s="259" t="s">
        <v>1534</v>
      </c>
      <c r="G191" s="260" t="s">
        <v>296</v>
      </c>
      <c r="H191" s="261">
        <v>1</v>
      </c>
      <c r="I191" s="262"/>
      <c r="J191" s="263">
        <f>ROUND(I191*H191,2)</f>
        <v>0</v>
      </c>
      <c r="K191" s="259" t="s">
        <v>19</v>
      </c>
      <c r="L191" s="264"/>
      <c r="M191" s="265" t="s">
        <v>19</v>
      </c>
      <c r="N191" s="266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250</v>
      </c>
      <c r="AT191" s="217" t="s">
        <v>300</v>
      </c>
      <c r="AU191" s="217" t="s">
        <v>82</v>
      </c>
      <c r="AY191" s="19" t="s">
        <v>188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196</v>
      </c>
      <c r="BM191" s="217" t="s">
        <v>2129</v>
      </c>
    </row>
    <row r="192" s="2" customFormat="1">
      <c r="A192" s="40"/>
      <c r="B192" s="41"/>
      <c r="C192" s="42"/>
      <c r="D192" s="226" t="s">
        <v>571</v>
      </c>
      <c r="E192" s="42"/>
      <c r="F192" s="273" t="s">
        <v>1498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571</v>
      </c>
      <c r="AU192" s="19" t="s">
        <v>82</v>
      </c>
    </row>
    <row r="193" s="13" customFormat="1">
      <c r="A193" s="13"/>
      <c r="B193" s="224"/>
      <c r="C193" s="225"/>
      <c r="D193" s="226" t="s">
        <v>200</v>
      </c>
      <c r="E193" s="227" t="s">
        <v>19</v>
      </c>
      <c r="F193" s="228" t="s">
        <v>1461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200</v>
      </c>
      <c r="AU193" s="234" t="s">
        <v>82</v>
      </c>
      <c r="AV193" s="13" t="s">
        <v>80</v>
      </c>
      <c r="AW193" s="13" t="s">
        <v>33</v>
      </c>
      <c r="AX193" s="13" t="s">
        <v>72</v>
      </c>
      <c r="AY193" s="234" t="s">
        <v>188</v>
      </c>
    </row>
    <row r="194" s="14" customFormat="1">
      <c r="A194" s="14"/>
      <c r="B194" s="235"/>
      <c r="C194" s="236"/>
      <c r="D194" s="226" t="s">
        <v>200</v>
      </c>
      <c r="E194" s="237" t="s">
        <v>19</v>
      </c>
      <c r="F194" s="238" t="s">
        <v>80</v>
      </c>
      <c r="G194" s="236"/>
      <c r="H194" s="239">
        <v>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200</v>
      </c>
      <c r="AU194" s="245" t="s">
        <v>82</v>
      </c>
      <c r="AV194" s="14" t="s">
        <v>82</v>
      </c>
      <c r="AW194" s="14" t="s">
        <v>33</v>
      </c>
      <c r="AX194" s="14" t="s">
        <v>72</v>
      </c>
      <c r="AY194" s="245" t="s">
        <v>188</v>
      </c>
    </row>
    <row r="195" s="15" customFormat="1">
      <c r="A195" s="15"/>
      <c r="B195" s="246"/>
      <c r="C195" s="247"/>
      <c r="D195" s="226" t="s">
        <v>200</v>
      </c>
      <c r="E195" s="248" t="s">
        <v>19</v>
      </c>
      <c r="F195" s="249" t="s">
        <v>206</v>
      </c>
      <c r="G195" s="247"/>
      <c r="H195" s="250">
        <v>1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200</v>
      </c>
      <c r="AU195" s="256" t="s">
        <v>82</v>
      </c>
      <c r="AV195" s="15" t="s">
        <v>196</v>
      </c>
      <c r="AW195" s="15" t="s">
        <v>33</v>
      </c>
      <c r="AX195" s="15" t="s">
        <v>80</v>
      </c>
      <c r="AY195" s="256" t="s">
        <v>188</v>
      </c>
    </row>
    <row r="196" s="2" customFormat="1" ht="16.5" customHeight="1">
      <c r="A196" s="40"/>
      <c r="B196" s="41"/>
      <c r="C196" s="257" t="s">
        <v>141</v>
      </c>
      <c r="D196" s="257" t="s">
        <v>300</v>
      </c>
      <c r="E196" s="258" t="s">
        <v>1536</v>
      </c>
      <c r="F196" s="259" t="s">
        <v>1537</v>
      </c>
      <c r="G196" s="260" t="s">
        <v>296</v>
      </c>
      <c r="H196" s="261">
        <v>1</v>
      </c>
      <c r="I196" s="262"/>
      <c r="J196" s="263">
        <f>ROUND(I196*H196,2)</f>
        <v>0</v>
      </c>
      <c r="K196" s="259" t="s">
        <v>19</v>
      </c>
      <c r="L196" s="264"/>
      <c r="M196" s="265" t="s">
        <v>19</v>
      </c>
      <c r="N196" s="266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250</v>
      </c>
      <c r="AT196" s="217" t="s">
        <v>300</v>
      </c>
      <c r="AU196" s="217" t="s">
        <v>82</v>
      </c>
      <c r="AY196" s="19" t="s">
        <v>188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196</v>
      </c>
      <c r="BM196" s="217" t="s">
        <v>2130</v>
      </c>
    </row>
    <row r="197" s="2" customFormat="1">
      <c r="A197" s="40"/>
      <c r="B197" s="41"/>
      <c r="C197" s="42"/>
      <c r="D197" s="226" t="s">
        <v>571</v>
      </c>
      <c r="E197" s="42"/>
      <c r="F197" s="273" t="s">
        <v>1498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571</v>
      </c>
      <c r="AU197" s="19" t="s">
        <v>82</v>
      </c>
    </row>
    <row r="198" s="13" customFormat="1">
      <c r="A198" s="13"/>
      <c r="B198" s="224"/>
      <c r="C198" s="225"/>
      <c r="D198" s="226" t="s">
        <v>200</v>
      </c>
      <c r="E198" s="227" t="s">
        <v>19</v>
      </c>
      <c r="F198" s="228" t="s">
        <v>1461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200</v>
      </c>
      <c r="AU198" s="234" t="s">
        <v>82</v>
      </c>
      <c r="AV198" s="13" t="s">
        <v>80</v>
      </c>
      <c r="AW198" s="13" t="s">
        <v>33</v>
      </c>
      <c r="AX198" s="13" t="s">
        <v>72</v>
      </c>
      <c r="AY198" s="234" t="s">
        <v>188</v>
      </c>
    </row>
    <row r="199" s="14" customFormat="1">
      <c r="A199" s="14"/>
      <c r="B199" s="235"/>
      <c r="C199" s="236"/>
      <c r="D199" s="226" t="s">
        <v>200</v>
      </c>
      <c r="E199" s="237" t="s">
        <v>19</v>
      </c>
      <c r="F199" s="238" t="s">
        <v>80</v>
      </c>
      <c r="G199" s="236"/>
      <c r="H199" s="239">
        <v>1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200</v>
      </c>
      <c r="AU199" s="245" t="s">
        <v>82</v>
      </c>
      <c r="AV199" s="14" t="s">
        <v>82</v>
      </c>
      <c r="AW199" s="14" t="s">
        <v>33</v>
      </c>
      <c r="AX199" s="14" t="s">
        <v>72</v>
      </c>
      <c r="AY199" s="245" t="s">
        <v>188</v>
      </c>
    </row>
    <row r="200" s="15" customFormat="1">
      <c r="A200" s="15"/>
      <c r="B200" s="246"/>
      <c r="C200" s="247"/>
      <c r="D200" s="226" t="s">
        <v>200</v>
      </c>
      <c r="E200" s="248" t="s">
        <v>19</v>
      </c>
      <c r="F200" s="249" t="s">
        <v>206</v>
      </c>
      <c r="G200" s="247"/>
      <c r="H200" s="250">
        <v>1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200</v>
      </c>
      <c r="AU200" s="256" t="s">
        <v>82</v>
      </c>
      <c r="AV200" s="15" t="s">
        <v>196</v>
      </c>
      <c r="AW200" s="15" t="s">
        <v>33</v>
      </c>
      <c r="AX200" s="15" t="s">
        <v>80</v>
      </c>
      <c r="AY200" s="256" t="s">
        <v>188</v>
      </c>
    </row>
    <row r="201" s="2" customFormat="1" ht="16.5" customHeight="1">
      <c r="A201" s="40"/>
      <c r="B201" s="41"/>
      <c r="C201" s="257" t="s">
        <v>144</v>
      </c>
      <c r="D201" s="257" t="s">
        <v>300</v>
      </c>
      <c r="E201" s="258" t="s">
        <v>1539</v>
      </c>
      <c r="F201" s="259" t="s">
        <v>1540</v>
      </c>
      <c r="G201" s="260" t="s">
        <v>296</v>
      </c>
      <c r="H201" s="261">
        <v>2</v>
      </c>
      <c r="I201" s="262"/>
      <c r="J201" s="263">
        <f>ROUND(I201*H201,2)</f>
        <v>0</v>
      </c>
      <c r="K201" s="259" t="s">
        <v>19</v>
      </c>
      <c r="L201" s="264"/>
      <c r="M201" s="265" t="s">
        <v>19</v>
      </c>
      <c r="N201" s="266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250</v>
      </c>
      <c r="AT201" s="217" t="s">
        <v>300</v>
      </c>
      <c r="AU201" s="217" t="s">
        <v>82</v>
      </c>
      <c r="AY201" s="19" t="s">
        <v>188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196</v>
      </c>
      <c r="BM201" s="217" t="s">
        <v>2131</v>
      </c>
    </row>
    <row r="202" s="2" customFormat="1">
      <c r="A202" s="40"/>
      <c r="B202" s="41"/>
      <c r="C202" s="42"/>
      <c r="D202" s="226" t="s">
        <v>571</v>
      </c>
      <c r="E202" s="42"/>
      <c r="F202" s="273" t="s">
        <v>1498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571</v>
      </c>
      <c r="AU202" s="19" t="s">
        <v>82</v>
      </c>
    </row>
    <row r="203" s="13" customFormat="1">
      <c r="A203" s="13"/>
      <c r="B203" s="224"/>
      <c r="C203" s="225"/>
      <c r="D203" s="226" t="s">
        <v>200</v>
      </c>
      <c r="E203" s="227" t="s">
        <v>19</v>
      </c>
      <c r="F203" s="228" t="s">
        <v>1461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200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188</v>
      </c>
    </row>
    <row r="204" s="14" customFormat="1">
      <c r="A204" s="14"/>
      <c r="B204" s="235"/>
      <c r="C204" s="236"/>
      <c r="D204" s="226" t="s">
        <v>200</v>
      </c>
      <c r="E204" s="237" t="s">
        <v>19</v>
      </c>
      <c r="F204" s="238" t="s">
        <v>82</v>
      </c>
      <c r="G204" s="236"/>
      <c r="H204" s="239">
        <v>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200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188</v>
      </c>
    </row>
    <row r="205" s="15" customFormat="1">
      <c r="A205" s="15"/>
      <c r="B205" s="246"/>
      <c r="C205" s="247"/>
      <c r="D205" s="226" t="s">
        <v>200</v>
      </c>
      <c r="E205" s="248" t="s">
        <v>19</v>
      </c>
      <c r="F205" s="249" t="s">
        <v>206</v>
      </c>
      <c r="G205" s="247"/>
      <c r="H205" s="250">
        <v>2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200</v>
      </c>
      <c r="AU205" s="256" t="s">
        <v>82</v>
      </c>
      <c r="AV205" s="15" t="s">
        <v>196</v>
      </c>
      <c r="AW205" s="15" t="s">
        <v>33</v>
      </c>
      <c r="AX205" s="15" t="s">
        <v>80</v>
      </c>
      <c r="AY205" s="256" t="s">
        <v>188</v>
      </c>
    </row>
    <row r="206" s="2" customFormat="1" ht="16.5" customHeight="1">
      <c r="A206" s="40"/>
      <c r="B206" s="41"/>
      <c r="C206" s="257" t="s">
        <v>147</v>
      </c>
      <c r="D206" s="257" t="s">
        <v>300</v>
      </c>
      <c r="E206" s="258" t="s">
        <v>1542</v>
      </c>
      <c r="F206" s="259" t="s">
        <v>1543</v>
      </c>
      <c r="G206" s="260" t="s">
        <v>296</v>
      </c>
      <c r="H206" s="261">
        <v>1</v>
      </c>
      <c r="I206" s="262"/>
      <c r="J206" s="263">
        <f>ROUND(I206*H206,2)</f>
        <v>0</v>
      </c>
      <c r="K206" s="259" t="s">
        <v>19</v>
      </c>
      <c r="L206" s="264"/>
      <c r="M206" s="265" t="s">
        <v>19</v>
      </c>
      <c r="N206" s="266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250</v>
      </c>
      <c r="AT206" s="217" t="s">
        <v>300</v>
      </c>
      <c r="AU206" s="217" t="s">
        <v>82</v>
      </c>
      <c r="AY206" s="19" t="s">
        <v>188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196</v>
      </c>
      <c r="BM206" s="217" t="s">
        <v>2132</v>
      </c>
    </row>
    <row r="207" s="2" customFormat="1">
      <c r="A207" s="40"/>
      <c r="B207" s="41"/>
      <c r="C207" s="42"/>
      <c r="D207" s="226" t="s">
        <v>571</v>
      </c>
      <c r="E207" s="42"/>
      <c r="F207" s="273" t="s">
        <v>1498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571</v>
      </c>
      <c r="AU207" s="19" t="s">
        <v>82</v>
      </c>
    </row>
    <row r="208" s="13" customFormat="1">
      <c r="A208" s="13"/>
      <c r="B208" s="224"/>
      <c r="C208" s="225"/>
      <c r="D208" s="226" t="s">
        <v>200</v>
      </c>
      <c r="E208" s="227" t="s">
        <v>19</v>
      </c>
      <c r="F208" s="228" t="s">
        <v>1461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200</v>
      </c>
      <c r="AU208" s="234" t="s">
        <v>82</v>
      </c>
      <c r="AV208" s="13" t="s">
        <v>80</v>
      </c>
      <c r="AW208" s="13" t="s">
        <v>33</v>
      </c>
      <c r="AX208" s="13" t="s">
        <v>72</v>
      </c>
      <c r="AY208" s="234" t="s">
        <v>188</v>
      </c>
    </row>
    <row r="209" s="14" customFormat="1">
      <c r="A209" s="14"/>
      <c r="B209" s="235"/>
      <c r="C209" s="236"/>
      <c r="D209" s="226" t="s">
        <v>200</v>
      </c>
      <c r="E209" s="237" t="s">
        <v>19</v>
      </c>
      <c r="F209" s="238" t="s">
        <v>80</v>
      </c>
      <c r="G209" s="236"/>
      <c r="H209" s="239">
        <v>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200</v>
      </c>
      <c r="AU209" s="245" t="s">
        <v>82</v>
      </c>
      <c r="AV209" s="14" t="s">
        <v>82</v>
      </c>
      <c r="AW209" s="14" t="s">
        <v>33</v>
      </c>
      <c r="AX209" s="14" t="s">
        <v>72</v>
      </c>
      <c r="AY209" s="245" t="s">
        <v>188</v>
      </c>
    </row>
    <row r="210" s="15" customFormat="1">
      <c r="A210" s="15"/>
      <c r="B210" s="246"/>
      <c r="C210" s="247"/>
      <c r="D210" s="226" t="s">
        <v>200</v>
      </c>
      <c r="E210" s="248" t="s">
        <v>19</v>
      </c>
      <c r="F210" s="249" t="s">
        <v>206</v>
      </c>
      <c r="G210" s="247"/>
      <c r="H210" s="250">
        <v>1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200</v>
      </c>
      <c r="AU210" s="256" t="s">
        <v>82</v>
      </c>
      <c r="AV210" s="15" t="s">
        <v>196</v>
      </c>
      <c r="AW210" s="15" t="s">
        <v>33</v>
      </c>
      <c r="AX210" s="15" t="s">
        <v>80</v>
      </c>
      <c r="AY210" s="256" t="s">
        <v>188</v>
      </c>
    </row>
    <row r="211" s="2" customFormat="1" ht="16.5" customHeight="1">
      <c r="A211" s="40"/>
      <c r="B211" s="41"/>
      <c r="C211" s="257" t="s">
        <v>150</v>
      </c>
      <c r="D211" s="257" t="s">
        <v>300</v>
      </c>
      <c r="E211" s="258" t="s">
        <v>1545</v>
      </c>
      <c r="F211" s="259" t="s">
        <v>1546</v>
      </c>
      <c r="G211" s="260" t="s">
        <v>296</v>
      </c>
      <c r="H211" s="261">
        <v>1</v>
      </c>
      <c r="I211" s="262"/>
      <c r="J211" s="263">
        <f>ROUND(I211*H211,2)</f>
        <v>0</v>
      </c>
      <c r="K211" s="259" t="s">
        <v>19</v>
      </c>
      <c r="L211" s="264"/>
      <c r="M211" s="265" t="s">
        <v>19</v>
      </c>
      <c r="N211" s="266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250</v>
      </c>
      <c r="AT211" s="217" t="s">
        <v>300</v>
      </c>
      <c r="AU211" s="217" t="s">
        <v>82</v>
      </c>
      <c r="AY211" s="19" t="s">
        <v>188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196</v>
      </c>
      <c r="BM211" s="217" t="s">
        <v>2133</v>
      </c>
    </row>
    <row r="212" s="2" customFormat="1">
      <c r="A212" s="40"/>
      <c r="B212" s="41"/>
      <c r="C212" s="42"/>
      <c r="D212" s="226" t="s">
        <v>571</v>
      </c>
      <c r="E212" s="42"/>
      <c r="F212" s="273" t="s">
        <v>1498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571</v>
      </c>
      <c r="AU212" s="19" t="s">
        <v>82</v>
      </c>
    </row>
    <row r="213" s="13" customFormat="1">
      <c r="A213" s="13"/>
      <c r="B213" s="224"/>
      <c r="C213" s="225"/>
      <c r="D213" s="226" t="s">
        <v>200</v>
      </c>
      <c r="E213" s="227" t="s">
        <v>19</v>
      </c>
      <c r="F213" s="228" t="s">
        <v>1461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200</v>
      </c>
      <c r="AU213" s="234" t="s">
        <v>82</v>
      </c>
      <c r="AV213" s="13" t="s">
        <v>80</v>
      </c>
      <c r="AW213" s="13" t="s">
        <v>33</v>
      </c>
      <c r="AX213" s="13" t="s">
        <v>72</v>
      </c>
      <c r="AY213" s="234" t="s">
        <v>188</v>
      </c>
    </row>
    <row r="214" s="14" customFormat="1">
      <c r="A214" s="14"/>
      <c r="B214" s="235"/>
      <c r="C214" s="236"/>
      <c r="D214" s="226" t="s">
        <v>200</v>
      </c>
      <c r="E214" s="237" t="s">
        <v>19</v>
      </c>
      <c r="F214" s="238" t="s">
        <v>80</v>
      </c>
      <c r="G214" s="236"/>
      <c r="H214" s="239">
        <v>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200</v>
      </c>
      <c r="AU214" s="245" t="s">
        <v>82</v>
      </c>
      <c r="AV214" s="14" t="s">
        <v>82</v>
      </c>
      <c r="AW214" s="14" t="s">
        <v>33</v>
      </c>
      <c r="AX214" s="14" t="s">
        <v>72</v>
      </c>
      <c r="AY214" s="245" t="s">
        <v>188</v>
      </c>
    </row>
    <row r="215" s="15" customFormat="1">
      <c r="A215" s="15"/>
      <c r="B215" s="246"/>
      <c r="C215" s="247"/>
      <c r="D215" s="226" t="s">
        <v>200</v>
      </c>
      <c r="E215" s="248" t="s">
        <v>19</v>
      </c>
      <c r="F215" s="249" t="s">
        <v>206</v>
      </c>
      <c r="G215" s="247"/>
      <c r="H215" s="250">
        <v>1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200</v>
      </c>
      <c r="AU215" s="256" t="s">
        <v>82</v>
      </c>
      <c r="AV215" s="15" t="s">
        <v>196</v>
      </c>
      <c r="AW215" s="15" t="s">
        <v>33</v>
      </c>
      <c r="AX215" s="15" t="s">
        <v>80</v>
      </c>
      <c r="AY215" s="256" t="s">
        <v>188</v>
      </c>
    </row>
    <row r="216" s="2" customFormat="1" ht="16.5" customHeight="1">
      <c r="A216" s="40"/>
      <c r="B216" s="41"/>
      <c r="C216" s="257" t="s">
        <v>338</v>
      </c>
      <c r="D216" s="257" t="s">
        <v>300</v>
      </c>
      <c r="E216" s="258" t="s">
        <v>1548</v>
      </c>
      <c r="F216" s="259" t="s">
        <v>1549</v>
      </c>
      <c r="G216" s="260" t="s">
        <v>296</v>
      </c>
      <c r="H216" s="261">
        <v>1</v>
      </c>
      <c r="I216" s="262"/>
      <c r="J216" s="263">
        <f>ROUND(I216*H216,2)</f>
        <v>0</v>
      </c>
      <c r="K216" s="259" t="s">
        <v>19</v>
      </c>
      <c r="L216" s="264"/>
      <c r="M216" s="265" t="s">
        <v>19</v>
      </c>
      <c r="N216" s="266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250</v>
      </c>
      <c r="AT216" s="217" t="s">
        <v>300</v>
      </c>
      <c r="AU216" s="217" t="s">
        <v>82</v>
      </c>
      <c r="AY216" s="19" t="s">
        <v>188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196</v>
      </c>
      <c r="BM216" s="217" t="s">
        <v>2134</v>
      </c>
    </row>
    <row r="217" s="2" customFormat="1">
      <c r="A217" s="40"/>
      <c r="B217" s="41"/>
      <c r="C217" s="42"/>
      <c r="D217" s="226" t="s">
        <v>571</v>
      </c>
      <c r="E217" s="42"/>
      <c r="F217" s="273" t="s">
        <v>1498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571</v>
      </c>
      <c r="AU217" s="19" t="s">
        <v>82</v>
      </c>
    </row>
    <row r="218" s="13" customFormat="1">
      <c r="A218" s="13"/>
      <c r="B218" s="224"/>
      <c r="C218" s="225"/>
      <c r="D218" s="226" t="s">
        <v>200</v>
      </c>
      <c r="E218" s="227" t="s">
        <v>19</v>
      </c>
      <c r="F218" s="228" t="s">
        <v>1461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200</v>
      </c>
      <c r="AU218" s="234" t="s">
        <v>82</v>
      </c>
      <c r="AV218" s="13" t="s">
        <v>80</v>
      </c>
      <c r="AW218" s="13" t="s">
        <v>33</v>
      </c>
      <c r="AX218" s="13" t="s">
        <v>72</v>
      </c>
      <c r="AY218" s="234" t="s">
        <v>188</v>
      </c>
    </row>
    <row r="219" s="14" customFormat="1">
      <c r="A219" s="14"/>
      <c r="B219" s="235"/>
      <c r="C219" s="236"/>
      <c r="D219" s="226" t="s">
        <v>200</v>
      </c>
      <c r="E219" s="237" t="s">
        <v>19</v>
      </c>
      <c r="F219" s="238" t="s">
        <v>80</v>
      </c>
      <c r="G219" s="236"/>
      <c r="H219" s="239">
        <v>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200</v>
      </c>
      <c r="AU219" s="245" t="s">
        <v>82</v>
      </c>
      <c r="AV219" s="14" t="s">
        <v>82</v>
      </c>
      <c r="AW219" s="14" t="s">
        <v>33</v>
      </c>
      <c r="AX219" s="14" t="s">
        <v>72</v>
      </c>
      <c r="AY219" s="245" t="s">
        <v>188</v>
      </c>
    </row>
    <row r="220" s="15" customFormat="1">
      <c r="A220" s="15"/>
      <c r="B220" s="246"/>
      <c r="C220" s="247"/>
      <c r="D220" s="226" t="s">
        <v>200</v>
      </c>
      <c r="E220" s="248" t="s">
        <v>19</v>
      </c>
      <c r="F220" s="249" t="s">
        <v>206</v>
      </c>
      <c r="G220" s="247"/>
      <c r="H220" s="250">
        <v>1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200</v>
      </c>
      <c r="AU220" s="256" t="s">
        <v>82</v>
      </c>
      <c r="AV220" s="15" t="s">
        <v>196</v>
      </c>
      <c r="AW220" s="15" t="s">
        <v>33</v>
      </c>
      <c r="AX220" s="15" t="s">
        <v>80</v>
      </c>
      <c r="AY220" s="256" t="s">
        <v>188</v>
      </c>
    </row>
    <row r="221" s="2" customFormat="1" ht="24.15" customHeight="1">
      <c r="A221" s="40"/>
      <c r="B221" s="41"/>
      <c r="C221" s="206" t="s">
        <v>342</v>
      </c>
      <c r="D221" s="206" t="s">
        <v>191</v>
      </c>
      <c r="E221" s="207" t="s">
        <v>1551</v>
      </c>
      <c r="F221" s="208" t="s">
        <v>1552</v>
      </c>
      <c r="G221" s="209" t="s">
        <v>296</v>
      </c>
      <c r="H221" s="210">
        <v>17</v>
      </c>
      <c r="I221" s="211"/>
      <c r="J221" s="212">
        <f>ROUND(I221*H221,2)</f>
        <v>0</v>
      </c>
      <c r="K221" s="208" t="s">
        <v>195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196</v>
      </c>
      <c r="AT221" s="217" t="s">
        <v>191</v>
      </c>
      <c r="AU221" s="217" t="s">
        <v>82</v>
      </c>
      <c r="AY221" s="19" t="s">
        <v>188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196</v>
      </c>
      <c r="BM221" s="217" t="s">
        <v>2135</v>
      </c>
    </row>
    <row r="222" s="2" customFormat="1">
      <c r="A222" s="40"/>
      <c r="B222" s="41"/>
      <c r="C222" s="42"/>
      <c r="D222" s="219" t="s">
        <v>198</v>
      </c>
      <c r="E222" s="42"/>
      <c r="F222" s="220" t="s">
        <v>1554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198</v>
      </c>
      <c r="AU222" s="19" t="s">
        <v>82</v>
      </c>
    </row>
    <row r="223" s="13" customFormat="1">
      <c r="A223" s="13"/>
      <c r="B223" s="224"/>
      <c r="C223" s="225"/>
      <c r="D223" s="226" t="s">
        <v>200</v>
      </c>
      <c r="E223" s="227" t="s">
        <v>19</v>
      </c>
      <c r="F223" s="228" t="s">
        <v>1461</v>
      </c>
      <c r="G223" s="225"/>
      <c r="H223" s="227" t="s">
        <v>19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200</v>
      </c>
      <c r="AU223" s="234" t="s">
        <v>82</v>
      </c>
      <c r="AV223" s="13" t="s">
        <v>80</v>
      </c>
      <c r="AW223" s="13" t="s">
        <v>33</v>
      </c>
      <c r="AX223" s="13" t="s">
        <v>72</v>
      </c>
      <c r="AY223" s="234" t="s">
        <v>188</v>
      </c>
    </row>
    <row r="224" s="14" customFormat="1">
      <c r="A224" s="14"/>
      <c r="B224" s="235"/>
      <c r="C224" s="236"/>
      <c r="D224" s="226" t="s">
        <v>200</v>
      </c>
      <c r="E224" s="237" t="s">
        <v>19</v>
      </c>
      <c r="F224" s="238" t="s">
        <v>127</v>
      </c>
      <c r="G224" s="236"/>
      <c r="H224" s="239">
        <v>17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200</v>
      </c>
      <c r="AU224" s="245" t="s">
        <v>82</v>
      </c>
      <c r="AV224" s="14" t="s">
        <v>82</v>
      </c>
      <c r="AW224" s="14" t="s">
        <v>33</v>
      </c>
      <c r="AX224" s="14" t="s">
        <v>72</v>
      </c>
      <c r="AY224" s="245" t="s">
        <v>188</v>
      </c>
    </row>
    <row r="225" s="15" customFormat="1">
      <c r="A225" s="15"/>
      <c r="B225" s="246"/>
      <c r="C225" s="247"/>
      <c r="D225" s="226" t="s">
        <v>200</v>
      </c>
      <c r="E225" s="248" t="s">
        <v>19</v>
      </c>
      <c r="F225" s="249" t="s">
        <v>206</v>
      </c>
      <c r="G225" s="247"/>
      <c r="H225" s="250">
        <v>17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200</v>
      </c>
      <c r="AU225" s="256" t="s">
        <v>82</v>
      </c>
      <c r="AV225" s="15" t="s">
        <v>196</v>
      </c>
      <c r="AW225" s="15" t="s">
        <v>33</v>
      </c>
      <c r="AX225" s="15" t="s">
        <v>80</v>
      </c>
      <c r="AY225" s="256" t="s">
        <v>188</v>
      </c>
    </row>
    <row r="226" s="2" customFormat="1" ht="16.5" customHeight="1">
      <c r="A226" s="40"/>
      <c r="B226" s="41"/>
      <c r="C226" s="257" t="s">
        <v>349</v>
      </c>
      <c r="D226" s="257" t="s">
        <v>300</v>
      </c>
      <c r="E226" s="258" t="s">
        <v>1555</v>
      </c>
      <c r="F226" s="259" t="s">
        <v>1556</v>
      </c>
      <c r="G226" s="260" t="s">
        <v>296</v>
      </c>
      <c r="H226" s="261">
        <v>17</v>
      </c>
      <c r="I226" s="262"/>
      <c r="J226" s="263">
        <f>ROUND(I226*H226,2)</f>
        <v>0</v>
      </c>
      <c r="K226" s="259" t="s">
        <v>19</v>
      </c>
      <c r="L226" s="264"/>
      <c r="M226" s="265" t="s">
        <v>19</v>
      </c>
      <c r="N226" s="266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250</v>
      </c>
      <c r="AT226" s="217" t="s">
        <v>300</v>
      </c>
      <c r="AU226" s="217" t="s">
        <v>82</v>
      </c>
      <c r="AY226" s="19" t="s">
        <v>188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196</v>
      </c>
      <c r="BM226" s="217" t="s">
        <v>2136</v>
      </c>
    </row>
    <row r="227" s="2" customFormat="1">
      <c r="A227" s="40"/>
      <c r="B227" s="41"/>
      <c r="C227" s="42"/>
      <c r="D227" s="226" t="s">
        <v>571</v>
      </c>
      <c r="E227" s="42"/>
      <c r="F227" s="273" t="s">
        <v>1498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571</v>
      </c>
      <c r="AU227" s="19" t="s">
        <v>82</v>
      </c>
    </row>
    <row r="228" s="13" customFormat="1">
      <c r="A228" s="13"/>
      <c r="B228" s="224"/>
      <c r="C228" s="225"/>
      <c r="D228" s="226" t="s">
        <v>200</v>
      </c>
      <c r="E228" s="227" t="s">
        <v>19</v>
      </c>
      <c r="F228" s="228" t="s">
        <v>1461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200</v>
      </c>
      <c r="AU228" s="234" t="s">
        <v>82</v>
      </c>
      <c r="AV228" s="13" t="s">
        <v>80</v>
      </c>
      <c r="AW228" s="13" t="s">
        <v>33</v>
      </c>
      <c r="AX228" s="13" t="s">
        <v>72</v>
      </c>
      <c r="AY228" s="234" t="s">
        <v>188</v>
      </c>
    </row>
    <row r="229" s="14" customFormat="1">
      <c r="A229" s="14"/>
      <c r="B229" s="235"/>
      <c r="C229" s="236"/>
      <c r="D229" s="226" t="s">
        <v>200</v>
      </c>
      <c r="E229" s="237" t="s">
        <v>19</v>
      </c>
      <c r="F229" s="238" t="s">
        <v>127</v>
      </c>
      <c r="G229" s="236"/>
      <c r="H229" s="239">
        <v>17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200</v>
      </c>
      <c r="AU229" s="245" t="s">
        <v>82</v>
      </c>
      <c r="AV229" s="14" t="s">
        <v>82</v>
      </c>
      <c r="AW229" s="14" t="s">
        <v>33</v>
      </c>
      <c r="AX229" s="14" t="s">
        <v>72</v>
      </c>
      <c r="AY229" s="245" t="s">
        <v>188</v>
      </c>
    </row>
    <row r="230" s="15" customFormat="1">
      <c r="A230" s="15"/>
      <c r="B230" s="246"/>
      <c r="C230" s="247"/>
      <c r="D230" s="226" t="s">
        <v>200</v>
      </c>
      <c r="E230" s="248" t="s">
        <v>19</v>
      </c>
      <c r="F230" s="249" t="s">
        <v>206</v>
      </c>
      <c r="G230" s="247"/>
      <c r="H230" s="250">
        <v>17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200</v>
      </c>
      <c r="AU230" s="256" t="s">
        <v>82</v>
      </c>
      <c r="AV230" s="15" t="s">
        <v>196</v>
      </c>
      <c r="AW230" s="15" t="s">
        <v>33</v>
      </c>
      <c r="AX230" s="15" t="s">
        <v>80</v>
      </c>
      <c r="AY230" s="256" t="s">
        <v>188</v>
      </c>
    </row>
    <row r="231" s="2" customFormat="1" ht="24.15" customHeight="1">
      <c r="A231" s="40"/>
      <c r="B231" s="41"/>
      <c r="C231" s="206" t="s">
        <v>354</v>
      </c>
      <c r="D231" s="206" t="s">
        <v>191</v>
      </c>
      <c r="E231" s="207" t="s">
        <v>1558</v>
      </c>
      <c r="F231" s="208" t="s">
        <v>1559</v>
      </c>
      <c r="G231" s="209" t="s">
        <v>296</v>
      </c>
      <c r="H231" s="210">
        <v>7</v>
      </c>
      <c r="I231" s="211"/>
      <c r="J231" s="212">
        <f>ROUND(I231*H231,2)</f>
        <v>0</v>
      </c>
      <c r="K231" s="208" t="s">
        <v>195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196</v>
      </c>
      <c r="AT231" s="217" t="s">
        <v>191</v>
      </c>
      <c r="AU231" s="217" t="s">
        <v>82</v>
      </c>
      <c r="AY231" s="19" t="s">
        <v>188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196</v>
      </c>
      <c r="BM231" s="217" t="s">
        <v>2137</v>
      </c>
    </row>
    <row r="232" s="2" customFormat="1">
      <c r="A232" s="40"/>
      <c r="B232" s="41"/>
      <c r="C232" s="42"/>
      <c r="D232" s="219" t="s">
        <v>198</v>
      </c>
      <c r="E232" s="42"/>
      <c r="F232" s="220" t="s">
        <v>1561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198</v>
      </c>
      <c r="AU232" s="19" t="s">
        <v>82</v>
      </c>
    </row>
    <row r="233" s="13" customFormat="1">
      <c r="A233" s="13"/>
      <c r="B233" s="224"/>
      <c r="C233" s="225"/>
      <c r="D233" s="226" t="s">
        <v>200</v>
      </c>
      <c r="E233" s="227" t="s">
        <v>19</v>
      </c>
      <c r="F233" s="228" t="s">
        <v>1461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200</v>
      </c>
      <c r="AU233" s="234" t="s">
        <v>82</v>
      </c>
      <c r="AV233" s="13" t="s">
        <v>80</v>
      </c>
      <c r="AW233" s="13" t="s">
        <v>33</v>
      </c>
      <c r="AX233" s="13" t="s">
        <v>72</v>
      </c>
      <c r="AY233" s="234" t="s">
        <v>188</v>
      </c>
    </row>
    <row r="234" s="14" customFormat="1">
      <c r="A234" s="14"/>
      <c r="B234" s="235"/>
      <c r="C234" s="236"/>
      <c r="D234" s="226" t="s">
        <v>200</v>
      </c>
      <c r="E234" s="237" t="s">
        <v>19</v>
      </c>
      <c r="F234" s="238" t="s">
        <v>241</v>
      </c>
      <c r="G234" s="236"/>
      <c r="H234" s="239">
        <v>7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200</v>
      </c>
      <c r="AU234" s="245" t="s">
        <v>82</v>
      </c>
      <c r="AV234" s="14" t="s">
        <v>82</v>
      </c>
      <c r="AW234" s="14" t="s">
        <v>33</v>
      </c>
      <c r="AX234" s="14" t="s">
        <v>72</v>
      </c>
      <c r="AY234" s="245" t="s">
        <v>188</v>
      </c>
    </row>
    <row r="235" s="15" customFormat="1">
      <c r="A235" s="15"/>
      <c r="B235" s="246"/>
      <c r="C235" s="247"/>
      <c r="D235" s="226" t="s">
        <v>200</v>
      </c>
      <c r="E235" s="248" t="s">
        <v>19</v>
      </c>
      <c r="F235" s="249" t="s">
        <v>206</v>
      </c>
      <c r="G235" s="247"/>
      <c r="H235" s="250">
        <v>7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200</v>
      </c>
      <c r="AU235" s="256" t="s">
        <v>82</v>
      </c>
      <c r="AV235" s="15" t="s">
        <v>196</v>
      </c>
      <c r="AW235" s="15" t="s">
        <v>33</v>
      </c>
      <c r="AX235" s="15" t="s">
        <v>80</v>
      </c>
      <c r="AY235" s="256" t="s">
        <v>188</v>
      </c>
    </row>
    <row r="236" s="2" customFormat="1" ht="16.5" customHeight="1">
      <c r="A236" s="40"/>
      <c r="B236" s="41"/>
      <c r="C236" s="257" t="s">
        <v>361</v>
      </c>
      <c r="D236" s="257" t="s">
        <v>300</v>
      </c>
      <c r="E236" s="258" t="s">
        <v>1562</v>
      </c>
      <c r="F236" s="259" t="s">
        <v>1563</v>
      </c>
      <c r="G236" s="260" t="s">
        <v>296</v>
      </c>
      <c r="H236" s="261">
        <v>7</v>
      </c>
      <c r="I236" s="262"/>
      <c r="J236" s="263">
        <f>ROUND(I236*H236,2)</f>
        <v>0</v>
      </c>
      <c r="K236" s="259" t="s">
        <v>19</v>
      </c>
      <c r="L236" s="264"/>
      <c r="M236" s="265" t="s">
        <v>19</v>
      </c>
      <c r="N236" s="266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250</v>
      </c>
      <c r="AT236" s="217" t="s">
        <v>300</v>
      </c>
      <c r="AU236" s="217" t="s">
        <v>82</v>
      </c>
      <c r="AY236" s="19" t="s">
        <v>188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196</v>
      </c>
      <c r="BM236" s="217" t="s">
        <v>2138</v>
      </c>
    </row>
    <row r="237" s="2" customFormat="1">
      <c r="A237" s="40"/>
      <c r="B237" s="41"/>
      <c r="C237" s="42"/>
      <c r="D237" s="226" t="s">
        <v>571</v>
      </c>
      <c r="E237" s="42"/>
      <c r="F237" s="273" t="s">
        <v>1498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571</v>
      </c>
      <c r="AU237" s="19" t="s">
        <v>82</v>
      </c>
    </row>
    <row r="238" s="13" customFormat="1">
      <c r="A238" s="13"/>
      <c r="B238" s="224"/>
      <c r="C238" s="225"/>
      <c r="D238" s="226" t="s">
        <v>200</v>
      </c>
      <c r="E238" s="227" t="s">
        <v>19</v>
      </c>
      <c r="F238" s="228" t="s">
        <v>1461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200</v>
      </c>
      <c r="AU238" s="234" t="s">
        <v>82</v>
      </c>
      <c r="AV238" s="13" t="s">
        <v>80</v>
      </c>
      <c r="AW238" s="13" t="s">
        <v>33</v>
      </c>
      <c r="AX238" s="13" t="s">
        <v>72</v>
      </c>
      <c r="AY238" s="234" t="s">
        <v>188</v>
      </c>
    </row>
    <row r="239" s="14" customFormat="1">
      <c r="A239" s="14"/>
      <c r="B239" s="235"/>
      <c r="C239" s="236"/>
      <c r="D239" s="226" t="s">
        <v>200</v>
      </c>
      <c r="E239" s="237" t="s">
        <v>19</v>
      </c>
      <c r="F239" s="238" t="s">
        <v>241</v>
      </c>
      <c r="G239" s="236"/>
      <c r="H239" s="239">
        <v>7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200</v>
      </c>
      <c r="AU239" s="245" t="s">
        <v>82</v>
      </c>
      <c r="AV239" s="14" t="s">
        <v>82</v>
      </c>
      <c r="AW239" s="14" t="s">
        <v>33</v>
      </c>
      <c r="AX239" s="14" t="s">
        <v>72</v>
      </c>
      <c r="AY239" s="245" t="s">
        <v>188</v>
      </c>
    </row>
    <row r="240" s="15" customFormat="1">
      <c r="A240" s="15"/>
      <c r="B240" s="246"/>
      <c r="C240" s="247"/>
      <c r="D240" s="226" t="s">
        <v>200</v>
      </c>
      <c r="E240" s="248" t="s">
        <v>19</v>
      </c>
      <c r="F240" s="249" t="s">
        <v>206</v>
      </c>
      <c r="G240" s="247"/>
      <c r="H240" s="250">
        <v>7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200</v>
      </c>
      <c r="AU240" s="256" t="s">
        <v>82</v>
      </c>
      <c r="AV240" s="15" t="s">
        <v>196</v>
      </c>
      <c r="AW240" s="15" t="s">
        <v>33</v>
      </c>
      <c r="AX240" s="15" t="s">
        <v>80</v>
      </c>
      <c r="AY240" s="256" t="s">
        <v>188</v>
      </c>
    </row>
    <row r="241" s="2" customFormat="1" ht="16.5" customHeight="1">
      <c r="A241" s="40"/>
      <c r="B241" s="41"/>
      <c r="C241" s="257" t="s">
        <v>367</v>
      </c>
      <c r="D241" s="257" t="s">
        <v>300</v>
      </c>
      <c r="E241" s="258" t="s">
        <v>1565</v>
      </c>
      <c r="F241" s="259" t="s">
        <v>1566</v>
      </c>
      <c r="G241" s="260" t="s">
        <v>1567</v>
      </c>
      <c r="H241" s="261">
        <v>1</v>
      </c>
      <c r="I241" s="262"/>
      <c r="J241" s="263">
        <f>ROUND(I241*H241,2)</f>
        <v>0</v>
      </c>
      <c r="K241" s="259" t="s">
        <v>19</v>
      </c>
      <c r="L241" s="264"/>
      <c r="M241" s="265" t="s">
        <v>19</v>
      </c>
      <c r="N241" s="266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250</v>
      </c>
      <c r="AT241" s="217" t="s">
        <v>300</v>
      </c>
      <c r="AU241" s="217" t="s">
        <v>82</v>
      </c>
      <c r="AY241" s="19" t="s">
        <v>188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196</v>
      </c>
      <c r="BM241" s="217" t="s">
        <v>2139</v>
      </c>
    </row>
    <row r="242" s="2" customFormat="1">
      <c r="A242" s="40"/>
      <c r="B242" s="41"/>
      <c r="C242" s="42"/>
      <c r="D242" s="226" t="s">
        <v>571</v>
      </c>
      <c r="E242" s="42"/>
      <c r="F242" s="273" t="s">
        <v>1498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571</v>
      </c>
      <c r="AU242" s="19" t="s">
        <v>82</v>
      </c>
    </row>
    <row r="243" s="13" customFormat="1">
      <c r="A243" s="13"/>
      <c r="B243" s="224"/>
      <c r="C243" s="225"/>
      <c r="D243" s="226" t="s">
        <v>200</v>
      </c>
      <c r="E243" s="227" t="s">
        <v>19</v>
      </c>
      <c r="F243" s="228" t="s">
        <v>1461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200</v>
      </c>
      <c r="AU243" s="234" t="s">
        <v>82</v>
      </c>
      <c r="AV243" s="13" t="s">
        <v>80</v>
      </c>
      <c r="AW243" s="13" t="s">
        <v>33</v>
      </c>
      <c r="AX243" s="13" t="s">
        <v>72</v>
      </c>
      <c r="AY243" s="234" t="s">
        <v>188</v>
      </c>
    </row>
    <row r="244" s="14" customFormat="1">
      <c r="A244" s="14"/>
      <c r="B244" s="235"/>
      <c r="C244" s="236"/>
      <c r="D244" s="226" t="s">
        <v>200</v>
      </c>
      <c r="E244" s="237" t="s">
        <v>19</v>
      </c>
      <c r="F244" s="238" t="s">
        <v>80</v>
      </c>
      <c r="G244" s="236"/>
      <c r="H244" s="239">
        <v>1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200</v>
      </c>
      <c r="AU244" s="245" t="s">
        <v>82</v>
      </c>
      <c r="AV244" s="14" t="s">
        <v>82</v>
      </c>
      <c r="AW244" s="14" t="s">
        <v>33</v>
      </c>
      <c r="AX244" s="14" t="s">
        <v>72</v>
      </c>
      <c r="AY244" s="245" t="s">
        <v>188</v>
      </c>
    </row>
    <row r="245" s="15" customFormat="1">
      <c r="A245" s="15"/>
      <c r="B245" s="246"/>
      <c r="C245" s="247"/>
      <c r="D245" s="226" t="s">
        <v>200</v>
      </c>
      <c r="E245" s="248" t="s">
        <v>19</v>
      </c>
      <c r="F245" s="249" t="s">
        <v>206</v>
      </c>
      <c r="G245" s="247"/>
      <c r="H245" s="250">
        <v>1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200</v>
      </c>
      <c r="AU245" s="256" t="s">
        <v>82</v>
      </c>
      <c r="AV245" s="15" t="s">
        <v>196</v>
      </c>
      <c r="AW245" s="15" t="s">
        <v>33</v>
      </c>
      <c r="AX245" s="15" t="s">
        <v>80</v>
      </c>
      <c r="AY245" s="256" t="s">
        <v>188</v>
      </c>
    </row>
    <row r="246" s="2" customFormat="1" ht="16.5" customHeight="1">
      <c r="A246" s="40"/>
      <c r="B246" s="41"/>
      <c r="C246" s="206" t="s">
        <v>303</v>
      </c>
      <c r="D246" s="206" t="s">
        <v>191</v>
      </c>
      <c r="E246" s="207" t="s">
        <v>1569</v>
      </c>
      <c r="F246" s="208" t="s">
        <v>1570</v>
      </c>
      <c r="G246" s="209" t="s">
        <v>1571</v>
      </c>
      <c r="H246" s="210">
        <v>5</v>
      </c>
      <c r="I246" s="211"/>
      <c r="J246" s="212">
        <f>ROUND(I246*H246,2)</f>
        <v>0</v>
      </c>
      <c r="K246" s="208" t="s">
        <v>195</v>
      </c>
      <c r="L246" s="46"/>
      <c r="M246" s="213" t="s">
        <v>19</v>
      </c>
      <c r="N246" s="214" t="s">
        <v>43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196</v>
      </c>
      <c r="AT246" s="217" t="s">
        <v>191</v>
      </c>
      <c r="AU246" s="217" t="s">
        <v>82</v>
      </c>
      <c r="AY246" s="19" t="s">
        <v>188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196</v>
      </c>
      <c r="BM246" s="217" t="s">
        <v>2140</v>
      </c>
    </row>
    <row r="247" s="2" customFormat="1">
      <c r="A247" s="40"/>
      <c r="B247" s="41"/>
      <c r="C247" s="42"/>
      <c r="D247" s="219" t="s">
        <v>198</v>
      </c>
      <c r="E247" s="42"/>
      <c r="F247" s="220" t="s">
        <v>1573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198</v>
      </c>
      <c r="AU247" s="19" t="s">
        <v>82</v>
      </c>
    </row>
    <row r="248" s="2" customFormat="1" ht="16.5" customHeight="1">
      <c r="A248" s="40"/>
      <c r="B248" s="41"/>
      <c r="C248" s="206" t="s">
        <v>376</v>
      </c>
      <c r="D248" s="206" t="s">
        <v>191</v>
      </c>
      <c r="E248" s="207" t="s">
        <v>1574</v>
      </c>
      <c r="F248" s="208" t="s">
        <v>1575</v>
      </c>
      <c r="G248" s="209" t="s">
        <v>1571</v>
      </c>
      <c r="H248" s="210">
        <v>16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196</v>
      </c>
      <c r="AT248" s="217" t="s">
        <v>191</v>
      </c>
      <c r="AU248" s="217" t="s">
        <v>82</v>
      </c>
      <c r="AY248" s="19" t="s">
        <v>188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196</v>
      </c>
      <c r="BM248" s="217" t="s">
        <v>2141</v>
      </c>
    </row>
    <row r="249" s="2" customFormat="1" ht="16.5" customHeight="1">
      <c r="A249" s="40"/>
      <c r="B249" s="41"/>
      <c r="C249" s="257" t="s">
        <v>383</v>
      </c>
      <c r="D249" s="257" t="s">
        <v>300</v>
      </c>
      <c r="E249" s="258" t="s">
        <v>1577</v>
      </c>
      <c r="F249" s="259" t="s">
        <v>1578</v>
      </c>
      <c r="G249" s="260" t="s">
        <v>1567</v>
      </c>
      <c r="H249" s="261">
        <v>1</v>
      </c>
      <c r="I249" s="262"/>
      <c r="J249" s="263">
        <f>ROUND(I249*H249,2)</f>
        <v>0</v>
      </c>
      <c r="K249" s="259" t="s">
        <v>19</v>
      </c>
      <c r="L249" s="264"/>
      <c r="M249" s="265" t="s">
        <v>19</v>
      </c>
      <c r="N249" s="266" t="s">
        <v>43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250</v>
      </c>
      <c r="AT249" s="217" t="s">
        <v>300</v>
      </c>
      <c r="AU249" s="217" t="s">
        <v>82</v>
      </c>
      <c r="AY249" s="19" t="s">
        <v>188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80</v>
      </c>
      <c r="BK249" s="218">
        <f>ROUND(I249*H249,2)</f>
        <v>0</v>
      </c>
      <c r="BL249" s="19" t="s">
        <v>196</v>
      </c>
      <c r="BM249" s="217" t="s">
        <v>2142</v>
      </c>
    </row>
    <row r="250" s="12" customFormat="1" ht="22.8" customHeight="1">
      <c r="A250" s="12"/>
      <c r="B250" s="190"/>
      <c r="C250" s="191"/>
      <c r="D250" s="192" t="s">
        <v>71</v>
      </c>
      <c r="E250" s="204" t="s">
        <v>1580</v>
      </c>
      <c r="F250" s="204" t="s">
        <v>1581</v>
      </c>
      <c r="G250" s="191"/>
      <c r="H250" s="191"/>
      <c r="I250" s="194"/>
      <c r="J250" s="205">
        <f>BK250</f>
        <v>0</v>
      </c>
      <c r="K250" s="191"/>
      <c r="L250" s="196"/>
      <c r="M250" s="197"/>
      <c r="N250" s="198"/>
      <c r="O250" s="198"/>
      <c r="P250" s="199">
        <f>SUM(P251:P315)</f>
        <v>0</v>
      </c>
      <c r="Q250" s="198"/>
      <c r="R250" s="199">
        <f>SUM(R251:R315)</f>
        <v>0</v>
      </c>
      <c r="S250" s="198"/>
      <c r="T250" s="200">
        <f>SUM(T251:T315)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1" t="s">
        <v>80</v>
      </c>
      <c r="AT250" s="202" t="s">
        <v>71</v>
      </c>
      <c r="AU250" s="202" t="s">
        <v>80</v>
      </c>
      <c r="AY250" s="201" t="s">
        <v>188</v>
      </c>
      <c r="BK250" s="203">
        <f>SUM(BK251:BK315)</f>
        <v>0</v>
      </c>
    </row>
    <row r="251" s="2" customFormat="1" ht="16.5" customHeight="1">
      <c r="A251" s="40"/>
      <c r="B251" s="41"/>
      <c r="C251" s="257" t="s">
        <v>388</v>
      </c>
      <c r="D251" s="257" t="s">
        <v>300</v>
      </c>
      <c r="E251" s="258" t="s">
        <v>1582</v>
      </c>
      <c r="F251" s="259" t="s">
        <v>1583</v>
      </c>
      <c r="G251" s="260" t="s">
        <v>296</v>
      </c>
      <c r="H251" s="261">
        <v>1</v>
      </c>
      <c r="I251" s="262"/>
      <c r="J251" s="263">
        <f>ROUND(I251*H251,2)</f>
        <v>0</v>
      </c>
      <c r="K251" s="259" t="s">
        <v>19</v>
      </c>
      <c r="L251" s="264"/>
      <c r="M251" s="265" t="s">
        <v>19</v>
      </c>
      <c r="N251" s="266" t="s">
        <v>43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250</v>
      </c>
      <c r="AT251" s="217" t="s">
        <v>300</v>
      </c>
      <c r="AU251" s="217" t="s">
        <v>82</v>
      </c>
      <c r="AY251" s="19" t="s">
        <v>188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196</v>
      </c>
      <c r="BM251" s="217" t="s">
        <v>2143</v>
      </c>
    </row>
    <row r="252" s="13" customFormat="1">
      <c r="A252" s="13"/>
      <c r="B252" s="224"/>
      <c r="C252" s="225"/>
      <c r="D252" s="226" t="s">
        <v>200</v>
      </c>
      <c r="E252" s="227" t="s">
        <v>19</v>
      </c>
      <c r="F252" s="228" t="s">
        <v>1461</v>
      </c>
      <c r="G252" s="225"/>
      <c r="H252" s="227" t="s">
        <v>19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200</v>
      </c>
      <c r="AU252" s="234" t="s">
        <v>82</v>
      </c>
      <c r="AV252" s="13" t="s">
        <v>80</v>
      </c>
      <c r="AW252" s="13" t="s">
        <v>33</v>
      </c>
      <c r="AX252" s="13" t="s">
        <v>72</v>
      </c>
      <c r="AY252" s="234" t="s">
        <v>188</v>
      </c>
    </row>
    <row r="253" s="14" customFormat="1">
      <c r="A253" s="14"/>
      <c r="B253" s="235"/>
      <c r="C253" s="236"/>
      <c r="D253" s="226" t="s">
        <v>200</v>
      </c>
      <c r="E253" s="237" t="s">
        <v>19</v>
      </c>
      <c r="F253" s="238" t="s">
        <v>80</v>
      </c>
      <c r="G253" s="236"/>
      <c r="H253" s="239">
        <v>1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200</v>
      </c>
      <c r="AU253" s="245" t="s">
        <v>82</v>
      </c>
      <c r="AV253" s="14" t="s">
        <v>82</v>
      </c>
      <c r="AW253" s="14" t="s">
        <v>33</v>
      </c>
      <c r="AX253" s="14" t="s">
        <v>72</v>
      </c>
      <c r="AY253" s="245" t="s">
        <v>188</v>
      </c>
    </row>
    <row r="254" s="15" customFormat="1">
      <c r="A254" s="15"/>
      <c r="B254" s="246"/>
      <c r="C254" s="247"/>
      <c r="D254" s="226" t="s">
        <v>200</v>
      </c>
      <c r="E254" s="248" t="s">
        <v>19</v>
      </c>
      <c r="F254" s="249" t="s">
        <v>206</v>
      </c>
      <c r="G254" s="247"/>
      <c r="H254" s="250">
        <v>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6" t="s">
        <v>200</v>
      </c>
      <c r="AU254" s="256" t="s">
        <v>82</v>
      </c>
      <c r="AV254" s="15" t="s">
        <v>196</v>
      </c>
      <c r="AW254" s="15" t="s">
        <v>33</v>
      </c>
      <c r="AX254" s="15" t="s">
        <v>80</v>
      </c>
      <c r="AY254" s="256" t="s">
        <v>188</v>
      </c>
    </row>
    <row r="255" s="2" customFormat="1" ht="24.15" customHeight="1">
      <c r="A255" s="40"/>
      <c r="B255" s="41"/>
      <c r="C255" s="206" t="s">
        <v>393</v>
      </c>
      <c r="D255" s="206" t="s">
        <v>191</v>
      </c>
      <c r="E255" s="207" t="s">
        <v>1585</v>
      </c>
      <c r="F255" s="208" t="s">
        <v>1586</v>
      </c>
      <c r="G255" s="209" t="s">
        <v>357</v>
      </c>
      <c r="H255" s="210">
        <v>38</v>
      </c>
      <c r="I255" s="211"/>
      <c r="J255" s="212">
        <f>ROUND(I255*H255,2)</f>
        <v>0</v>
      </c>
      <c r="K255" s="208" t="s">
        <v>195</v>
      </c>
      <c r="L255" s="46"/>
      <c r="M255" s="213" t="s">
        <v>19</v>
      </c>
      <c r="N255" s="214" t="s">
        <v>43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196</v>
      </c>
      <c r="AT255" s="217" t="s">
        <v>191</v>
      </c>
      <c r="AU255" s="217" t="s">
        <v>82</v>
      </c>
      <c r="AY255" s="19" t="s">
        <v>188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196</v>
      </c>
      <c r="BM255" s="217" t="s">
        <v>2144</v>
      </c>
    </row>
    <row r="256" s="2" customFormat="1">
      <c r="A256" s="40"/>
      <c r="B256" s="41"/>
      <c r="C256" s="42"/>
      <c r="D256" s="219" t="s">
        <v>198</v>
      </c>
      <c r="E256" s="42"/>
      <c r="F256" s="220" t="s">
        <v>1588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198</v>
      </c>
      <c r="AU256" s="19" t="s">
        <v>82</v>
      </c>
    </row>
    <row r="257" s="13" customFormat="1">
      <c r="A257" s="13"/>
      <c r="B257" s="224"/>
      <c r="C257" s="225"/>
      <c r="D257" s="226" t="s">
        <v>200</v>
      </c>
      <c r="E257" s="227" t="s">
        <v>19</v>
      </c>
      <c r="F257" s="228" t="s">
        <v>1461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200</v>
      </c>
      <c r="AU257" s="234" t="s">
        <v>82</v>
      </c>
      <c r="AV257" s="13" t="s">
        <v>80</v>
      </c>
      <c r="AW257" s="13" t="s">
        <v>33</v>
      </c>
      <c r="AX257" s="13" t="s">
        <v>72</v>
      </c>
      <c r="AY257" s="234" t="s">
        <v>188</v>
      </c>
    </row>
    <row r="258" s="14" customFormat="1">
      <c r="A258" s="14"/>
      <c r="B258" s="235"/>
      <c r="C258" s="236"/>
      <c r="D258" s="226" t="s">
        <v>200</v>
      </c>
      <c r="E258" s="237" t="s">
        <v>19</v>
      </c>
      <c r="F258" s="238" t="s">
        <v>1768</v>
      </c>
      <c r="G258" s="236"/>
      <c r="H258" s="239">
        <v>38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200</v>
      </c>
      <c r="AU258" s="245" t="s">
        <v>82</v>
      </c>
      <c r="AV258" s="14" t="s">
        <v>82</v>
      </c>
      <c r="AW258" s="14" t="s">
        <v>33</v>
      </c>
      <c r="AX258" s="14" t="s">
        <v>72</v>
      </c>
      <c r="AY258" s="245" t="s">
        <v>188</v>
      </c>
    </row>
    <row r="259" s="15" customFormat="1">
      <c r="A259" s="15"/>
      <c r="B259" s="246"/>
      <c r="C259" s="247"/>
      <c r="D259" s="226" t="s">
        <v>200</v>
      </c>
      <c r="E259" s="248" t="s">
        <v>19</v>
      </c>
      <c r="F259" s="249" t="s">
        <v>206</v>
      </c>
      <c r="G259" s="247"/>
      <c r="H259" s="250">
        <v>38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200</v>
      </c>
      <c r="AU259" s="256" t="s">
        <v>82</v>
      </c>
      <c r="AV259" s="15" t="s">
        <v>196</v>
      </c>
      <c r="AW259" s="15" t="s">
        <v>33</v>
      </c>
      <c r="AX259" s="15" t="s">
        <v>80</v>
      </c>
      <c r="AY259" s="256" t="s">
        <v>188</v>
      </c>
    </row>
    <row r="260" s="2" customFormat="1" ht="21.75" customHeight="1">
      <c r="A260" s="40"/>
      <c r="B260" s="41"/>
      <c r="C260" s="257" t="s">
        <v>398</v>
      </c>
      <c r="D260" s="257" t="s">
        <v>300</v>
      </c>
      <c r="E260" s="258" t="s">
        <v>1590</v>
      </c>
      <c r="F260" s="259" t="s">
        <v>1591</v>
      </c>
      <c r="G260" s="260" t="s">
        <v>357</v>
      </c>
      <c r="H260" s="261">
        <v>20</v>
      </c>
      <c r="I260" s="262"/>
      <c r="J260" s="263">
        <f>ROUND(I260*H260,2)</f>
        <v>0</v>
      </c>
      <c r="K260" s="259" t="s">
        <v>19</v>
      </c>
      <c r="L260" s="264"/>
      <c r="M260" s="265" t="s">
        <v>19</v>
      </c>
      <c r="N260" s="266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250</v>
      </c>
      <c r="AT260" s="217" t="s">
        <v>300</v>
      </c>
      <c r="AU260" s="217" t="s">
        <v>82</v>
      </c>
      <c r="AY260" s="19" t="s">
        <v>188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196</v>
      </c>
      <c r="BM260" s="217" t="s">
        <v>2145</v>
      </c>
    </row>
    <row r="261" s="2" customFormat="1">
      <c r="A261" s="40"/>
      <c r="B261" s="41"/>
      <c r="C261" s="42"/>
      <c r="D261" s="226" t="s">
        <v>571</v>
      </c>
      <c r="E261" s="42"/>
      <c r="F261" s="273" t="s">
        <v>1469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571</v>
      </c>
      <c r="AU261" s="19" t="s">
        <v>82</v>
      </c>
    </row>
    <row r="262" s="13" customFormat="1">
      <c r="A262" s="13"/>
      <c r="B262" s="224"/>
      <c r="C262" s="225"/>
      <c r="D262" s="226" t="s">
        <v>200</v>
      </c>
      <c r="E262" s="227" t="s">
        <v>19</v>
      </c>
      <c r="F262" s="228" t="s">
        <v>1461</v>
      </c>
      <c r="G262" s="225"/>
      <c r="H262" s="227" t="s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200</v>
      </c>
      <c r="AU262" s="234" t="s">
        <v>82</v>
      </c>
      <c r="AV262" s="13" t="s">
        <v>80</v>
      </c>
      <c r="AW262" s="13" t="s">
        <v>33</v>
      </c>
      <c r="AX262" s="13" t="s">
        <v>72</v>
      </c>
      <c r="AY262" s="234" t="s">
        <v>188</v>
      </c>
    </row>
    <row r="263" s="14" customFormat="1">
      <c r="A263" s="14"/>
      <c r="B263" s="235"/>
      <c r="C263" s="236"/>
      <c r="D263" s="226" t="s">
        <v>200</v>
      </c>
      <c r="E263" s="237" t="s">
        <v>19</v>
      </c>
      <c r="F263" s="238" t="s">
        <v>136</v>
      </c>
      <c r="G263" s="236"/>
      <c r="H263" s="239">
        <v>20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200</v>
      </c>
      <c r="AU263" s="245" t="s">
        <v>82</v>
      </c>
      <c r="AV263" s="14" t="s">
        <v>82</v>
      </c>
      <c r="AW263" s="14" t="s">
        <v>33</v>
      </c>
      <c r="AX263" s="14" t="s">
        <v>72</v>
      </c>
      <c r="AY263" s="245" t="s">
        <v>188</v>
      </c>
    </row>
    <row r="264" s="15" customFormat="1">
      <c r="A264" s="15"/>
      <c r="B264" s="246"/>
      <c r="C264" s="247"/>
      <c r="D264" s="226" t="s">
        <v>200</v>
      </c>
      <c r="E264" s="248" t="s">
        <v>19</v>
      </c>
      <c r="F264" s="249" t="s">
        <v>206</v>
      </c>
      <c r="G264" s="247"/>
      <c r="H264" s="250">
        <v>20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200</v>
      </c>
      <c r="AU264" s="256" t="s">
        <v>82</v>
      </c>
      <c r="AV264" s="15" t="s">
        <v>196</v>
      </c>
      <c r="AW264" s="15" t="s">
        <v>33</v>
      </c>
      <c r="AX264" s="15" t="s">
        <v>80</v>
      </c>
      <c r="AY264" s="256" t="s">
        <v>188</v>
      </c>
    </row>
    <row r="265" s="2" customFormat="1" ht="21.75" customHeight="1">
      <c r="A265" s="40"/>
      <c r="B265" s="41"/>
      <c r="C265" s="257" t="s">
        <v>403</v>
      </c>
      <c r="D265" s="257" t="s">
        <v>300</v>
      </c>
      <c r="E265" s="258" t="s">
        <v>1593</v>
      </c>
      <c r="F265" s="259" t="s">
        <v>1594</v>
      </c>
      <c r="G265" s="260" t="s">
        <v>357</v>
      </c>
      <c r="H265" s="261">
        <v>18</v>
      </c>
      <c r="I265" s="262"/>
      <c r="J265" s="263">
        <f>ROUND(I265*H265,2)</f>
        <v>0</v>
      </c>
      <c r="K265" s="259" t="s">
        <v>19</v>
      </c>
      <c r="L265" s="264"/>
      <c r="M265" s="265" t="s">
        <v>19</v>
      </c>
      <c r="N265" s="266" t="s">
        <v>43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250</v>
      </c>
      <c r="AT265" s="217" t="s">
        <v>300</v>
      </c>
      <c r="AU265" s="217" t="s">
        <v>82</v>
      </c>
      <c r="AY265" s="19" t="s">
        <v>188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196</v>
      </c>
      <c r="BM265" s="217" t="s">
        <v>2146</v>
      </c>
    </row>
    <row r="266" s="2" customFormat="1">
      <c r="A266" s="40"/>
      <c r="B266" s="41"/>
      <c r="C266" s="42"/>
      <c r="D266" s="226" t="s">
        <v>571</v>
      </c>
      <c r="E266" s="42"/>
      <c r="F266" s="273" t="s">
        <v>1469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571</v>
      </c>
      <c r="AU266" s="19" t="s">
        <v>82</v>
      </c>
    </row>
    <row r="267" s="13" customFormat="1">
      <c r="A267" s="13"/>
      <c r="B267" s="224"/>
      <c r="C267" s="225"/>
      <c r="D267" s="226" t="s">
        <v>200</v>
      </c>
      <c r="E267" s="227" t="s">
        <v>19</v>
      </c>
      <c r="F267" s="228" t="s">
        <v>1461</v>
      </c>
      <c r="G267" s="225"/>
      <c r="H267" s="227" t="s">
        <v>19</v>
      </c>
      <c r="I267" s="229"/>
      <c r="J267" s="225"/>
      <c r="K267" s="225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200</v>
      </c>
      <c r="AU267" s="234" t="s">
        <v>82</v>
      </c>
      <c r="AV267" s="13" t="s">
        <v>80</v>
      </c>
      <c r="AW267" s="13" t="s">
        <v>33</v>
      </c>
      <c r="AX267" s="13" t="s">
        <v>72</v>
      </c>
      <c r="AY267" s="234" t="s">
        <v>188</v>
      </c>
    </row>
    <row r="268" s="14" customFormat="1">
      <c r="A268" s="14"/>
      <c r="B268" s="235"/>
      <c r="C268" s="236"/>
      <c r="D268" s="226" t="s">
        <v>200</v>
      </c>
      <c r="E268" s="237" t="s">
        <v>19</v>
      </c>
      <c r="F268" s="238" t="s">
        <v>130</v>
      </c>
      <c r="G268" s="236"/>
      <c r="H268" s="239">
        <v>18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200</v>
      </c>
      <c r="AU268" s="245" t="s">
        <v>82</v>
      </c>
      <c r="AV268" s="14" t="s">
        <v>82</v>
      </c>
      <c r="AW268" s="14" t="s">
        <v>33</v>
      </c>
      <c r="AX268" s="14" t="s">
        <v>72</v>
      </c>
      <c r="AY268" s="245" t="s">
        <v>188</v>
      </c>
    </row>
    <row r="269" s="15" customFormat="1">
      <c r="A269" s="15"/>
      <c r="B269" s="246"/>
      <c r="C269" s="247"/>
      <c r="D269" s="226" t="s">
        <v>200</v>
      </c>
      <c r="E269" s="248" t="s">
        <v>19</v>
      </c>
      <c r="F269" s="249" t="s">
        <v>206</v>
      </c>
      <c r="G269" s="247"/>
      <c r="H269" s="250">
        <v>18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6" t="s">
        <v>200</v>
      </c>
      <c r="AU269" s="256" t="s">
        <v>82</v>
      </c>
      <c r="AV269" s="15" t="s">
        <v>196</v>
      </c>
      <c r="AW269" s="15" t="s">
        <v>33</v>
      </c>
      <c r="AX269" s="15" t="s">
        <v>80</v>
      </c>
      <c r="AY269" s="256" t="s">
        <v>188</v>
      </c>
    </row>
    <row r="270" s="2" customFormat="1" ht="16.5" customHeight="1">
      <c r="A270" s="40"/>
      <c r="B270" s="41"/>
      <c r="C270" s="206" t="s">
        <v>408</v>
      </c>
      <c r="D270" s="206" t="s">
        <v>191</v>
      </c>
      <c r="E270" s="207" t="s">
        <v>1596</v>
      </c>
      <c r="F270" s="208" t="s">
        <v>1597</v>
      </c>
      <c r="G270" s="209" t="s">
        <v>357</v>
      </c>
      <c r="H270" s="210">
        <v>68</v>
      </c>
      <c r="I270" s="211"/>
      <c r="J270" s="212">
        <f>ROUND(I270*H270,2)</f>
        <v>0</v>
      </c>
      <c r="K270" s="208" t="s">
        <v>195</v>
      </c>
      <c r="L270" s="46"/>
      <c r="M270" s="213" t="s">
        <v>19</v>
      </c>
      <c r="N270" s="214" t="s">
        <v>43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196</v>
      </c>
      <c r="AT270" s="217" t="s">
        <v>191</v>
      </c>
      <c r="AU270" s="217" t="s">
        <v>82</v>
      </c>
      <c r="AY270" s="19" t="s">
        <v>188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80</v>
      </c>
      <c r="BK270" s="218">
        <f>ROUND(I270*H270,2)</f>
        <v>0</v>
      </c>
      <c r="BL270" s="19" t="s">
        <v>196</v>
      </c>
      <c r="BM270" s="217" t="s">
        <v>2147</v>
      </c>
    </row>
    <row r="271" s="2" customFormat="1">
      <c r="A271" s="40"/>
      <c r="B271" s="41"/>
      <c r="C271" s="42"/>
      <c r="D271" s="219" t="s">
        <v>198</v>
      </c>
      <c r="E271" s="42"/>
      <c r="F271" s="220" t="s">
        <v>1599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198</v>
      </c>
      <c r="AU271" s="19" t="s">
        <v>82</v>
      </c>
    </row>
    <row r="272" s="2" customFormat="1">
      <c r="A272" s="40"/>
      <c r="B272" s="41"/>
      <c r="C272" s="42"/>
      <c r="D272" s="226" t="s">
        <v>1600</v>
      </c>
      <c r="E272" s="42"/>
      <c r="F272" s="273" t="s">
        <v>1601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1600</v>
      </c>
      <c r="AU272" s="19" t="s">
        <v>82</v>
      </c>
    </row>
    <row r="273" s="13" customFormat="1">
      <c r="A273" s="13"/>
      <c r="B273" s="224"/>
      <c r="C273" s="225"/>
      <c r="D273" s="226" t="s">
        <v>200</v>
      </c>
      <c r="E273" s="227" t="s">
        <v>19</v>
      </c>
      <c r="F273" s="228" t="s">
        <v>1461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200</v>
      </c>
      <c r="AU273" s="234" t="s">
        <v>82</v>
      </c>
      <c r="AV273" s="13" t="s">
        <v>80</v>
      </c>
      <c r="AW273" s="13" t="s">
        <v>33</v>
      </c>
      <c r="AX273" s="13" t="s">
        <v>72</v>
      </c>
      <c r="AY273" s="234" t="s">
        <v>188</v>
      </c>
    </row>
    <row r="274" s="14" customFormat="1">
      <c r="A274" s="14"/>
      <c r="B274" s="235"/>
      <c r="C274" s="236"/>
      <c r="D274" s="226" t="s">
        <v>200</v>
      </c>
      <c r="E274" s="237" t="s">
        <v>19</v>
      </c>
      <c r="F274" s="238" t="s">
        <v>1709</v>
      </c>
      <c r="G274" s="236"/>
      <c r="H274" s="239">
        <v>68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200</v>
      </c>
      <c r="AU274" s="245" t="s">
        <v>82</v>
      </c>
      <c r="AV274" s="14" t="s">
        <v>82</v>
      </c>
      <c r="AW274" s="14" t="s">
        <v>33</v>
      </c>
      <c r="AX274" s="14" t="s">
        <v>72</v>
      </c>
      <c r="AY274" s="245" t="s">
        <v>188</v>
      </c>
    </row>
    <row r="275" s="15" customFormat="1">
      <c r="A275" s="15"/>
      <c r="B275" s="246"/>
      <c r="C275" s="247"/>
      <c r="D275" s="226" t="s">
        <v>200</v>
      </c>
      <c r="E275" s="248" t="s">
        <v>19</v>
      </c>
      <c r="F275" s="249" t="s">
        <v>206</v>
      </c>
      <c r="G275" s="247"/>
      <c r="H275" s="250">
        <v>68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200</v>
      </c>
      <c r="AU275" s="256" t="s">
        <v>82</v>
      </c>
      <c r="AV275" s="15" t="s">
        <v>196</v>
      </c>
      <c r="AW275" s="15" t="s">
        <v>33</v>
      </c>
      <c r="AX275" s="15" t="s">
        <v>80</v>
      </c>
      <c r="AY275" s="256" t="s">
        <v>188</v>
      </c>
    </row>
    <row r="276" s="2" customFormat="1" ht="16.5" customHeight="1">
      <c r="A276" s="40"/>
      <c r="B276" s="41"/>
      <c r="C276" s="257" t="s">
        <v>414</v>
      </c>
      <c r="D276" s="257" t="s">
        <v>300</v>
      </c>
      <c r="E276" s="258" t="s">
        <v>1602</v>
      </c>
      <c r="F276" s="259" t="s">
        <v>1603</v>
      </c>
      <c r="G276" s="260" t="s">
        <v>357</v>
      </c>
      <c r="H276" s="261">
        <v>68</v>
      </c>
      <c r="I276" s="262"/>
      <c r="J276" s="263">
        <f>ROUND(I276*H276,2)</f>
        <v>0</v>
      </c>
      <c r="K276" s="259" t="s">
        <v>19</v>
      </c>
      <c r="L276" s="264"/>
      <c r="M276" s="265" t="s">
        <v>19</v>
      </c>
      <c r="N276" s="266" t="s">
        <v>43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250</v>
      </c>
      <c r="AT276" s="217" t="s">
        <v>300</v>
      </c>
      <c r="AU276" s="217" t="s">
        <v>82</v>
      </c>
      <c r="AY276" s="19" t="s">
        <v>188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80</v>
      </c>
      <c r="BK276" s="218">
        <f>ROUND(I276*H276,2)</f>
        <v>0</v>
      </c>
      <c r="BL276" s="19" t="s">
        <v>196</v>
      </c>
      <c r="BM276" s="217" t="s">
        <v>2148</v>
      </c>
    </row>
    <row r="277" s="2" customFormat="1">
      <c r="A277" s="40"/>
      <c r="B277" s="41"/>
      <c r="C277" s="42"/>
      <c r="D277" s="226" t="s">
        <v>571</v>
      </c>
      <c r="E277" s="42"/>
      <c r="F277" s="273" t="s">
        <v>1469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571</v>
      </c>
      <c r="AU277" s="19" t="s">
        <v>82</v>
      </c>
    </row>
    <row r="278" s="13" customFormat="1">
      <c r="A278" s="13"/>
      <c r="B278" s="224"/>
      <c r="C278" s="225"/>
      <c r="D278" s="226" t="s">
        <v>200</v>
      </c>
      <c r="E278" s="227" t="s">
        <v>19</v>
      </c>
      <c r="F278" s="228" t="s">
        <v>1461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200</v>
      </c>
      <c r="AU278" s="234" t="s">
        <v>82</v>
      </c>
      <c r="AV278" s="13" t="s">
        <v>80</v>
      </c>
      <c r="AW278" s="13" t="s">
        <v>33</v>
      </c>
      <c r="AX278" s="13" t="s">
        <v>72</v>
      </c>
      <c r="AY278" s="234" t="s">
        <v>188</v>
      </c>
    </row>
    <row r="279" s="14" customFormat="1">
      <c r="A279" s="14"/>
      <c r="B279" s="235"/>
      <c r="C279" s="236"/>
      <c r="D279" s="226" t="s">
        <v>200</v>
      </c>
      <c r="E279" s="237" t="s">
        <v>19</v>
      </c>
      <c r="F279" s="238" t="s">
        <v>1709</v>
      </c>
      <c r="G279" s="236"/>
      <c r="H279" s="239">
        <v>68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200</v>
      </c>
      <c r="AU279" s="245" t="s">
        <v>82</v>
      </c>
      <c r="AV279" s="14" t="s">
        <v>82</v>
      </c>
      <c r="AW279" s="14" t="s">
        <v>33</v>
      </c>
      <c r="AX279" s="14" t="s">
        <v>72</v>
      </c>
      <c r="AY279" s="245" t="s">
        <v>188</v>
      </c>
    </row>
    <row r="280" s="15" customFormat="1">
      <c r="A280" s="15"/>
      <c r="B280" s="246"/>
      <c r="C280" s="247"/>
      <c r="D280" s="226" t="s">
        <v>200</v>
      </c>
      <c r="E280" s="248" t="s">
        <v>19</v>
      </c>
      <c r="F280" s="249" t="s">
        <v>206</v>
      </c>
      <c r="G280" s="247"/>
      <c r="H280" s="250">
        <v>68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6" t="s">
        <v>200</v>
      </c>
      <c r="AU280" s="256" t="s">
        <v>82</v>
      </c>
      <c r="AV280" s="15" t="s">
        <v>196</v>
      </c>
      <c r="AW280" s="15" t="s">
        <v>33</v>
      </c>
      <c r="AX280" s="15" t="s">
        <v>80</v>
      </c>
      <c r="AY280" s="256" t="s">
        <v>188</v>
      </c>
    </row>
    <row r="281" s="2" customFormat="1" ht="24.15" customHeight="1">
      <c r="A281" s="40"/>
      <c r="B281" s="41"/>
      <c r="C281" s="206" t="s">
        <v>419</v>
      </c>
      <c r="D281" s="206" t="s">
        <v>191</v>
      </c>
      <c r="E281" s="207" t="s">
        <v>1605</v>
      </c>
      <c r="F281" s="208" t="s">
        <v>1606</v>
      </c>
      <c r="G281" s="209" t="s">
        <v>296</v>
      </c>
      <c r="H281" s="210">
        <v>2</v>
      </c>
      <c r="I281" s="211"/>
      <c r="J281" s="212">
        <f>ROUND(I281*H281,2)</f>
        <v>0</v>
      </c>
      <c r="K281" s="208" t="s">
        <v>195</v>
      </c>
      <c r="L281" s="46"/>
      <c r="M281" s="213" t="s">
        <v>19</v>
      </c>
      <c r="N281" s="214" t="s">
        <v>43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196</v>
      </c>
      <c r="AT281" s="217" t="s">
        <v>191</v>
      </c>
      <c r="AU281" s="217" t="s">
        <v>82</v>
      </c>
      <c r="AY281" s="19" t="s">
        <v>188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196</v>
      </c>
      <c r="BM281" s="217" t="s">
        <v>2149</v>
      </c>
    </row>
    <row r="282" s="2" customFormat="1">
      <c r="A282" s="40"/>
      <c r="B282" s="41"/>
      <c r="C282" s="42"/>
      <c r="D282" s="219" t="s">
        <v>198</v>
      </c>
      <c r="E282" s="42"/>
      <c r="F282" s="220" t="s">
        <v>1608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198</v>
      </c>
      <c r="AU282" s="19" t="s">
        <v>82</v>
      </c>
    </row>
    <row r="283" s="13" customFormat="1">
      <c r="A283" s="13"/>
      <c r="B283" s="224"/>
      <c r="C283" s="225"/>
      <c r="D283" s="226" t="s">
        <v>200</v>
      </c>
      <c r="E283" s="227" t="s">
        <v>19</v>
      </c>
      <c r="F283" s="228" t="s">
        <v>1461</v>
      </c>
      <c r="G283" s="225"/>
      <c r="H283" s="227" t="s">
        <v>19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200</v>
      </c>
      <c r="AU283" s="234" t="s">
        <v>82</v>
      </c>
      <c r="AV283" s="13" t="s">
        <v>80</v>
      </c>
      <c r="AW283" s="13" t="s">
        <v>33</v>
      </c>
      <c r="AX283" s="13" t="s">
        <v>72</v>
      </c>
      <c r="AY283" s="234" t="s">
        <v>188</v>
      </c>
    </row>
    <row r="284" s="14" customFormat="1">
      <c r="A284" s="14"/>
      <c r="B284" s="235"/>
      <c r="C284" s="236"/>
      <c r="D284" s="226" t="s">
        <v>200</v>
      </c>
      <c r="E284" s="237" t="s">
        <v>19</v>
      </c>
      <c r="F284" s="238" t="s">
        <v>82</v>
      </c>
      <c r="G284" s="236"/>
      <c r="H284" s="239">
        <v>2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200</v>
      </c>
      <c r="AU284" s="245" t="s">
        <v>82</v>
      </c>
      <c r="AV284" s="14" t="s">
        <v>82</v>
      </c>
      <c r="AW284" s="14" t="s">
        <v>33</v>
      </c>
      <c r="AX284" s="14" t="s">
        <v>72</v>
      </c>
      <c r="AY284" s="245" t="s">
        <v>188</v>
      </c>
    </row>
    <row r="285" s="15" customFormat="1">
      <c r="A285" s="15"/>
      <c r="B285" s="246"/>
      <c r="C285" s="247"/>
      <c r="D285" s="226" t="s">
        <v>200</v>
      </c>
      <c r="E285" s="248" t="s">
        <v>19</v>
      </c>
      <c r="F285" s="249" t="s">
        <v>206</v>
      </c>
      <c r="G285" s="247"/>
      <c r="H285" s="250">
        <v>2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200</v>
      </c>
      <c r="AU285" s="256" t="s">
        <v>82</v>
      </c>
      <c r="AV285" s="15" t="s">
        <v>196</v>
      </c>
      <c r="AW285" s="15" t="s">
        <v>33</v>
      </c>
      <c r="AX285" s="15" t="s">
        <v>80</v>
      </c>
      <c r="AY285" s="256" t="s">
        <v>188</v>
      </c>
    </row>
    <row r="286" s="2" customFormat="1" ht="16.5" customHeight="1">
      <c r="A286" s="40"/>
      <c r="B286" s="41"/>
      <c r="C286" s="257" t="s">
        <v>424</v>
      </c>
      <c r="D286" s="257" t="s">
        <v>300</v>
      </c>
      <c r="E286" s="258" t="s">
        <v>1609</v>
      </c>
      <c r="F286" s="259" t="s">
        <v>1610</v>
      </c>
      <c r="G286" s="260" t="s">
        <v>296</v>
      </c>
      <c r="H286" s="261">
        <v>2</v>
      </c>
      <c r="I286" s="262"/>
      <c r="J286" s="263">
        <f>ROUND(I286*H286,2)</f>
        <v>0</v>
      </c>
      <c r="K286" s="259" t="s">
        <v>19</v>
      </c>
      <c r="L286" s="264"/>
      <c r="M286" s="265" t="s">
        <v>19</v>
      </c>
      <c r="N286" s="266" t="s">
        <v>43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250</v>
      </c>
      <c r="AT286" s="217" t="s">
        <v>300</v>
      </c>
      <c r="AU286" s="217" t="s">
        <v>82</v>
      </c>
      <c r="AY286" s="19" t="s">
        <v>188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80</v>
      </c>
      <c r="BK286" s="218">
        <f>ROUND(I286*H286,2)</f>
        <v>0</v>
      </c>
      <c r="BL286" s="19" t="s">
        <v>196</v>
      </c>
      <c r="BM286" s="217" t="s">
        <v>2150</v>
      </c>
    </row>
    <row r="287" s="2" customFormat="1">
      <c r="A287" s="40"/>
      <c r="B287" s="41"/>
      <c r="C287" s="42"/>
      <c r="D287" s="226" t="s">
        <v>571</v>
      </c>
      <c r="E287" s="42"/>
      <c r="F287" s="273" t="s">
        <v>1498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571</v>
      </c>
      <c r="AU287" s="19" t="s">
        <v>82</v>
      </c>
    </row>
    <row r="288" s="13" customFormat="1">
      <c r="A288" s="13"/>
      <c r="B288" s="224"/>
      <c r="C288" s="225"/>
      <c r="D288" s="226" t="s">
        <v>200</v>
      </c>
      <c r="E288" s="227" t="s">
        <v>19</v>
      </c>
      <c r="F288" s="228" t="s">
        <v>1461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200</v>
      </c>
      <c r="AU288" s="234" t="s">
        <v>82</v>
      </c>
      <c r="AV288" s="13" t="s">
        <v>80</v>
      </c>
      <c r="AW288" s="13" t="s">
        <v>33</v>
      </c>
      <c r="AX288" s="13" t="s">
        <v>72</v>
      </c>
      <c r="AY288" s="234" t="s">
        <v>188</v>
      </c>
    </row>
    <row r="289" s="14" customFormat="1">
      <c r="A289" s="14"/>
      <c r="B289" s="235"/>
      <c r="C289" s="236"/>
      <c r="D289" s="226" t="s">
        <v>200</v>
      </c>
      <c r="E289" s="237" t="s">
        <v>19</v>
      </c>
      <c r="F289" s="238" t="s">
        <v>82</v>
      </c>
      <c r="G289" s="236"/>
      <c r="H289" s="239">
        <v>2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200</v>
      </c>
      <c r="AU289" s="245" t="s">
        <v>82</v>
      </c>
      <c r="AV289" s="14" t="s">
        <v>82</v>
      </c>
      <c r="AW289" s="14" t="s">
        <v>33</v>
      </c>
      <c r="AX289" s="14" t="s">
        <v>72</v>
      </c>
      <c r="AY289" s="245" t="s">
        <v>188</v>
      </c>
    </row>
    <row r="290" s="15" customFormat="1">
      <c r="A290" s="15"/>
      <c r="B290" s="246"/>
      <c r="C290" s="247"/>
      <c r="D290" s="226" t="s">
        <v>200</v>
      </c>
      <c r="E290" s="248" t="s">
        <v>19</v>
      </c>
      <c r="F290" s="249" t="s">
        <v>206</v>
      </c>
      <c r="G290" s="247"/>
      <c r="H290" s="250">
        <v>2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200</v>
      </c>
      <c r="AU290" s="256" t="s">
        <v>82</v>
      </c>
      <c r="AV290" s="15" t="s">
        <v>196</v>
      </c>
      <c r="AW290" s="15" t="s">
        <v>33</v>
      </c>
      <c r="AX290" s="15" t="s">
        <v>80</v>
      </c>
      <c r="AY290" s="256" t="s">
        <v>188</v>
      </c>
    </row>
    <row r="291" s="2" customFormat="1" ht="16.5" customHeight="1">
      <c r="A291" s="40"/>
      <c r="B291" s="41"/>
      <c r="C291" s="257" t="s">
        <v>429</v>
      </c>
      <c r="D291" s="257" t="s">
        <v>300</v>
      </c>
      <c r="E291" s="258" t="s">
        <v>1612</v>
      </c>
      <c r="F291" s="259" t="s">
        <v>1613</v>
      </c>
      <c r="G291" s="260" t="s">
        <v>296</v>
      </c>
      <c r="H291" s="261">
        <v>2</v>
      </c>
      <c r="I291" s="262"/>
      <c r="J291" s="263">
        <f>ROUND(I291*H291,2)</f>
        <v>0</v>
      </c>
      <c r="K291" s="259" t="s">
        <v>19</v>
      </c>
      <c r="L291" s="264"/>
      <c r="M291" s="265" t="s">
        <v>19</v>
      </c>
      <c r="N291" s="266" t="s">
        <v>43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250</v>
      </c>
      <c r="AT291" s="217" t="s">
        <v>300</v>
      </c>
      <c r="AU291" s="217" t="s">
        <v>82</v>
      </c>
      <c r="AY291" s="19" t="s">
        <v>188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196</v>
      </c>
      <c r="BM291" s="217" t="s">
        <v>2151</v>
      </c>
    </row>
    <row r="292" s="2" customFormat="1">
      <c r="A292" s="40"/>
      <c r="B292" s="41"/>
      <c r="C292" s="42"/>
      <c r="D292" s="226" t="s">
        <v>571</v>
      </c>
      <c r="E292" s="42"/>
      <c r="F292" s="273" t="s">
        <v>1498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571</v>
      </c>
      <c r="AU292" s="19" t="s">
        <v>82</v>
      </c>
    </row>
    <row r="293" s="13" customFormat="1">
      <c r="A293" s="13"/>
      <c r="B293" s="224"/>
      <c r="C293" s="225"/>
      <c r="D293" s="226" t="s">
        <v>200</v>
      </c>
      <c r="E293" s="227" t="s">
        <v>19</v>
      </c>
      <c r="F293" s="228" t="s">
        <v>1461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200</v>
      </c>
      <c r="AU293" s="234" t="s">
        <v>82</v>
      </c>
      <c r="AV293" s="13" t="s">
        <v>80</v>
      </c>
      <c r="AW293" s="13" t="s">
        <v>33</v>
      </c>
      <c r="AX293" s="13" t="s">
        <v>72</v>
      </c>
      <c r="AY293" s="234" t="s">
        <v>188</v>
      </c>
    </row>
    <row r="294" s="14" customFormat="1">
      <c r="A294" s="14"/>
      <c r="B294" s="235"/>
      <c r="C294" s="236"/>
      <c r="D294" s="226" t="s">
        <v>200</v>
      </c>
      <c r="E294" s="237" t="s">
        <v>19</v>
      </c>
      <c r="F294" s="238" t="s">
        <v>82</v>
      </c>
      <c r="G294" s="236"/>
      <c r="H294" s="239">
        <v>2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200</v>
      </c>
      <c r="AU294" s="245" t="s">
        <v>82</v>
      </c>
      <c r="AV294" s="14" t="s">
        <v>82</v>
      </c>
      <c r="AW294" s="14" t="s">
        <v>33</v>
      </c>
      <c r="AX294" s="14" t="s">
        <v>72</v>
      </c>
      <c r="AY294" s="245" t="s">
        <v>188</v>
      </c>
    </row>
    <row r="295" s="15" customFormat="1">
      <c r="A295" s="15"/>
      <c r="B295" s="246"/>
      <c r="C295" s="247"/>
      <c r="D295" s="226" t="s">
        <v>200</v>
      </c>
      <c r="E295" s="248" t="s">
        <v>19</v>
      </c>
      <c r="F295" s="249" t="s">
        <v>206</v>
      </c>
      <c r="G295" s="247"/>
      <c r="H295" s="250">
        <v>2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6" t="s">
        <v>200</v>
      </c>
      <c r="AU295" s="256" t="s">
        <v>82</v>
      </c>
      <c r="AV295" s="15" t="s">
        <v>196</v>
      </c>
      <c r="AW295" s="15" t="s">
        <v>33</v>
      </c>
      <c r="AX295" s="15" t="s">
        <v>80</v>
      </c>
      <c r="AY295" s="256" t="s">
        <v>188</v>
      </c>
    </row>
    <row r="296" s="2" customFormat="1" ht="16.5" customHeight="1">
      <c r="A296" s="40"/>
      <c r="B296" s="41"/>
      <c r="C296" s="257" t="s">
        <v>436</v>
      </c>
      <c r="D296" s="257" t="s">
        <v>300</v>
      </c>
      <c r="E296" s="258" t="s">
        <v>1615</v>
      </c>
      <c r="F296" s="259" t="s">
        <v>1616</v>
      </c>
      <c r="G296" s="260" t="s">
        <v>296</v>
      </c>
      <c r="H296" s="261">
        <v>2</v>
      </c>
      <c r="I296" s="262"/>
      <c r="J296" s="263">
        <f>ROUND(I296*H296,2)</f>
        <v>0</v>
      </c>
      <c r="K296" s="259" t="s">
        <v>19</v>
      </c>
      <c r="L296" s="264"/>
      <c r="M296" s="265" t="s">
        <v>19</v>
      </c>
      <c r="N296" s="266" t="s">
        <v>43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250</v>
      </c>
      <c r="AT296" s="217" t="s">
        <v>300</v>
      </c>
      <c r="AU296" s="217" t="s">
        <v>82</v>
      </c>
      <c r="AY296" s="19" t="s">
        <v>188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196</v>
      </c>
      <c r="BM296" s="217" t="s">
        <v>2152</v>
      </c>
    </row>
    <row r="297" s="2" customFormat="1">
      <c r="A297" s="40"/>
      <c r="B297" s="41"/>
      <c r="C297" s="42"/>
      <c r="D297" s="226" t="s">
        <v>571</v>
      </c>
      <c r="E297" s="42"/>
      <c r="F297" s="273" t="s">
        <v>1498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571</v>
      </c>
      <c r="AU297" s="19" t="s">
        <v>82</v>
      </c>
    </row>
    <row r="298" s="13" customFormat="1">
      <c r="A298" s="13"/>
      <c r="B298" s="224"/>
      <c r="C298" s="225"/>
      <c r="D298" s="226" t="s">
        <v>200</v>
      </c>
      <c r="E298" s="227" t="s">
        <v>19</v>
      </c>
      <c r="F298" s="228" t="s">
        <v>1461</v>
      </c>
      <c r="G298" s="225"/>
      <c r="H298" s="227" t="s">
        <v>19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200</v>
      </c>
      <c r="AU298" s="234" t="s">
        <v>82</v>
      </c>
      <c r="AV298" s="13" t="s">
        <v>80</v>
      </c>
      <c r="AW298" s="13" t="s">
        <v>33</v>
      </c>
      <c r="AX298" s="13" t="s">
        <v>72</v>
      </c>
      <c r="AY298" s="234" t="s">
        <v>188</v>
      </c>
    </row>
    <row r="299" s="14" customFormat="1">
      <c r="A299" s="14"/>
      <c r="B299" s="235"/>
      <c r="C299" s="236"/>
      <c r="D299" s="226" t="s">
        <v>200</v>
      </c>
      <c r="E299" s="237" t="s">
        <v>19</v>
      </c>
      <c r="F299" s="238" t="s">
        <v>82</v>
      </c>
      <c r="G299" s="236"/>
      <c r="H299" s="239">
        <v>2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200</v>
      </c>
      <c r="AU299" s="245" t="s">
        <v>82</v>
      </c>
      <c r="AV299" s="14" t="s">
        <v>82</v>
      </c>
      <c r="AW299" s="14" t="s">
        <v>33</v>
      </c>
      <c r="AX299" s="14" t="s">
        <v>72</v>
      </c>
      <c r="AY299" s="245" t="s">
        <v>188</v>
      </c>
    </row>
    <row r="300" s="15" customFormat="1">
      <c r="A300" s="15"/>
      <c r="B300" s="246"/>
      <c r="C300" s="247"/>
      <c r="D300" s="226" t="s">
        <v>200</v>
      </c>
      <c r="E300" s="248" t="s">
        <v>19</v>
      </c>
      <c r="F300" s="249" t="s">
        <v>206</v>
      </c>
      <c r="G300" s="247"/>
      <c r="H300" s="250">
        <v>2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6" t="s">
        <v>200</v>
      </c>
      <c r="AU300" s="256" t="s">
        <v>82</v>
      </c>
      <c r="AV300" s="15" t="s">
        <v>196</v>
      </c>
      <c r="AW300" s="15" t="s">
        <v>33</v>
      </c>
      <c r="AX300" s="15" t="s">
        <v>80</v>
      </c>
      <c r="AY300" s="256" t="s">
        <v>188</v>
      </c>
    </row>
    <row r="301" s="2" customFormat="1" ht="16.5" customHeight="1">
      <c r="A301" s="40"/>
      <c r="B301" s="41"/>
      <c r="C301" s="206" t="s">
        <v>443</v>
      </c>
      <c r="D301" s="206" t="s">
        <v>191</v>
      </c>
      <c r="E301" s="207" t="s">
        <v>1618</v>
      </c>
      <c r="F301" s="208" t="s">
        <v>1619</v>
      </c>
      <c r="G301" s="209" t="s">
        <v>296</v>
      </c>
      <c r="H301" s="210">
        <v>3</v>
      </c>
      <c r="I301" s="211"/>
      <c r="J301" s="212">
        <f>ROUND(I301*H301,2)</f>
        <v>0</v>
      </c>
      <c r="K301" s="208" t="s">
        <v>195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196</v>
      </c>
      <c r="AT301" s="217" t="s">
        <v>191</v>
      </c>
      <c r="AU301" s="217" t="s">
        <v>82</v>
      </c>
      <c r="AY301" s="19" t="s">
        <v>188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196</v>
      </c>
      <c r="BM301" s="217" t="s">
        <v>2153</v>
      </c>
    </row>
    <row r="302" s="2" customFormat="1">
      <c r="A302" s="40"/>
      <c r="B302" s="41"/>
      <c r="C302" s="42"/>
      <c r="D302" s="219" t="s">
        <v>198</v>
      </c>
      <c r="E302" s="42"/>
      <c r="F302" s="220" t="s">
        <v>1621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198</v>
      </c>
      <c r="AU302" s="19" t="s">
        <v>82</v>
      </c>
    </row>
    <row r="303" s="13" customFormat="1">
      <c r="A303" s="13"/>
      <c r="B303" s="224"/>
      <c r="C303" s="225"/>
      <c r="D303" s="226" t="s">
        <v>200</v>
      </c>
      <c r="E303" s="227" t="s">
        <v>19</v>
      </c>
      <c r="F303" s="228" t="s">
        <v>1461</v>
      </c>
      <c r="G303" s="225"/>
      <c r="H303" s="227" t="s">
        <v>19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200</v>
      </c>
      <c r="AU303" s="234" t="s">
        <v>82</v>
      </c>
      <c r="AV303" s="13" t="s">
        <v>80</v>
      </c>
      <c r="AW303" s="13" t="s">
        <v>33</v>
      </c>
      <c r="AX303" s="13" t="s">
        <v>72</v>
      </c>
      <c r="AY303" s="234" t="s">
        <v>188</v>
      </c>
    </row>
    <row r="304" s="14" customFormat="1">
      <c r="A304" s="14"/>
      <c r="B304" s="235"/>
      <c r="C304" s="236"/>
      <c r="D304" s="226" t="s">
        <v>200</v>
      </c>
      <c r="E304" s="237" t="s">
        <v>19</v>
      </c>
      <c r="F304" s="238" t="s">
        <v>216</v>
      </c>
      <c r="G304" s="236"/>
      <c r="H304" s="239">
        <v>3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200</v>
      </c>
      <c r="AU304" s="245" t="s">
        <v>82</v>
      </c>
      <c r="AV304" s="14" t="s">
        <v>82</v>
      </c>
      <c r="AW304" s="14" t="s">
        <v>33</v>
      </c>
      <c r="AX304" s="14" t="s">
        <v>72</v>
      </c>
      <c r="AY304" s="245" t="s">
        <v>188</v>
      </c>
    </row>
    <row r="305" s="15" customFormat="1">
      <c r="A305" s="15"/>
      <c r="B305" s="246"/>
      <c r="C305" s="247"/>
      <c r="D305" s="226" t="s">
        <v>200</v>
      </c>
      <c r="E305" s="248" t="s">
        <v>19</v>
      </c>
      <c r="F305" s="249" t="s">
        <v>206</v>
      </c>
      <c r="G305" s="247"/>
      <c r="H305" s="250">
        <v>3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200</v>
      </c>
      <c r="AU305" s="256" t="s">
        <v>82</v>
      </c>
      <c r="AV305" s="15" t="s">
        <v>196</v>
      </c>
      <c r="AW305" s="15" t="s">
        <v>33</v>
      </c>
      <c r="AX305" s="15" t="s">
        <v>80</v>
      </c>
      <c r="AY305" s="256" t="s">
        <v>188</v>
      </c>
    </row>
    <row r="306" s="2" customFormat="1" ht="16.5" customHeight="1">
      <c r="A306" s="40"/>
      <c r="B306" s="41"/>
      <c r="C306" s="257" t="s">
        <v>448</v>
      </c>
      <c r="D306" s="257" t="s">
        <v>300</v>
      </c>
      <c r="E306" s="258" t="s">
        <v>1622</v>
      </c>
      <c r="F306" s="259" t="s">
        <v>1623</v>
      </c>
      <c r="G306" s="260" t="s">
        <v>296</v>
      </c>
      <c r="H306" s="261">
        <v>3</v>
      </c>
      <c r="I306" s="262"/>
      <c r="J306" s="263">
        <f>ROUND(I306*H306,2)</f>
        <v>0</v>
      </c>
      <c r="K306" s="259" t="s">
        <v>19</v>
      </c>
      <c r="L306" s="264"/>
      <c r="M306" s="265" t="s">
        <v>19</v>
      </c>
      <c r="N306" s="266" t="s">
        <v>43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250</v>
      </c>
      <c r="AT306" s="217" t="s">
        <v>300</v>
      </c>
      <c r="AU306" s="217" t="s">
        <v>82</v>
      </c>
      <c r="AY306" s="19" t="s">
        <v>188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196</v>
      </c>
      <c r="BM306" s="217" t="s">
        <v>2154</v>
      </c>
    </row>
    <row r="307" s="2" customFormat="1">
      <c r="A307" s="40"/>
      <c r="B307" s="41"/>
      <c r="C307" s="42"/>
      <c r="D307" s="226" t="s">
        <v>571</v>
      </c>
      <c r="E307" s="42"/>
      <c r="F307" s="273" t="s">
        <v>1498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571</v>
      </c>
      <c r="AU307" s="19" t="s">
        <v>82</v>
      </c>
    </row>
    <row r="308" s="13" customFormat="1">
      <c r="A308" s="13"/>
      <c r="B308" s="224"/>
      <c r="C308" s="225"/>
      <c r="D308" s="226" t="s">
        <v>200</v>
      </c>
      <c r="E308" s="227" t="s">
        <v>19</v>
      </c>
      <c r="F308" s="228" t="s">
        <v>1461</v>
      </c>
      <c r="G308" s="225"/>
      <c r="H308" s="227" t="s">
        <v>19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200</v>
      </c>
      <c r="AU308" s="234" t="s">
        <v>82</v>
      </c>
      <c r="AV308" s="13" t="s">
        <v>80</v>
      </c>
      <c r="AW308" s="13" t="s">
        <v>33</v>
      </c>
      <c r="AX308" s="13" t="s">
        <v>72</v>
      </c>
      <c r="AY308" s="234" t="s">
        <v>188</v>
      </c>
    </row>
    <row r="309" s="14" customFormat="1">
      <c r="A309" s="14"/>
      <c r="B309" s="235"/>
      <c r="C309" s="236"/>
      <c r="D309" s="226" t="s">
        <v>200</v>
      </c>
      <c r="E309" s="237" t="s">
        <v>19</v>
      </c>
      <c r="F309" s="238" t="s">
        <v>216</v>
      </c>
      <c r="G309" s="236"/>
      <c r="H309" s="239">
        <v>3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200</v>
      </c>
      <c r="AU309" s="245" t="s">
        <v>82</v>
      </c>
      <c r="AV309" s="14" t="s">
        <v>82</v>
      </c>
      <c r="AW309" s="14" t="s">
        <v>33</v>
      </c>
      <c r="AX309" s="14" t="s">
        <v>72</v>
      </c>
      <c r="AY309" s="245" t="s">
        <v>188</v>
      </c>
    </row>
    <row r="310" s="15" customFormat="1">
      <c r="A310" s="15"/>
      <c r="B310" s="246"/>
      <c r="C310" s="247"/>
      <c r="D310" s="226" t="s">
        <v>200</v>
      </c>
      <c r="E310" s="248" t="s">
        <v>19</v>
      </c>
      <c r="F310" s="249" t="s">
        <v>206</v>
      </c>
      <c r="G310" s="247"/>
      <c r="H310" s="250">
        <v>3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200</v>
      </c>
      <c r="AU310" s="256" t="s">
        <v>82</v>
      </c>
      <c r="AV310" s="15" t="s">
        <v>196</v>
      </c>
      <c r="AW310" s="15" t="s">
        <v>33</v>
      </c>
      <c r="AX310" s="15" t="s">
        <v>80</v>
      </c>
      <c r="AY310" s="256" t="s">
        <v>188</v>
      </c>
    </row>
    <row r="311" s="2" customFormat="1" ht="24.15" customHeight="1">
      <c r="A311" s="40"/>
      <c r="B311" s="41"/>
      <c r="C311" s="257" t="s">
        <v>453</v>
      </c>
      <c r="D311" s="257" t="s">
        <v>300</v>
      </c>
      <c r="E311" s="258" t="s">
        <v>1625</v>
      </c>
      <c r="F311" s="259" t="s">
        <v>1626</v>
      </c>
      <c r="G311" s="260" t="s">
        <v>1567</v>
      </c>
      <c r="H311" s="261">
        <v>1</v>
      </c>
      <c r="I311" s="262"/>
      <c r="J311" s="263">
        <f>ROUND(I311*H311,2)</f>
        <v>0</v>
      </c>
      <c r="K311" s="259" t="s">
        <v>19</v>
      </c>
      <c r="L311" s="264"/>
      <c r="M311" s="265" t="s">
        <v>19</v>
      </c>
      <c r="N311" s="266" t="s">
        <v>43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250</v>
      </c>
      <c r="AT311" s="217" t="s">
        <v>300</v>
      </c>
      <c r="AU311" s="217" t="s">
        <v>82</v>
      </c>
      <c r="AY311" s="19" t="s">
        <v>188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80</v>
      </c>
      <c r="BK311" s="218">
        <f>ROUND(I311*H311,2)</f>
        <v>0</v>
      </c>
      <c r="BL311" s="19" t="s">
        <v>196</v>
      </c>
      <c r="BM311" s="217" t="s">
        <v>2155</v>
      </c>
    </row>
    <row r="312" s="2" customFormat="1">
      <c r="A312" s="40"/>
      <c r="B312" s="41"/>
      <c r="C312" s="42"/>
      <c r="D312" s="226" t="s">
        <v>571</v>
      </c>
      <c r="E312" s="42"/>
      <c r="F312" s="273" t="s">
        <v>1628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571</v>
      </c>
      <c r="AU312" s="19" t="s">
        <v>82</v>
      </c>
    </row>
    <row r="313" s="13" customFormat="1">
      <c r="A313" s="13"/>
      <c r="B313" s="224"/>
      <c r="C313" s="225"/>
      <c r="D313" s="226" t="s">
        <v>200</v>
      </c>
      <c r="E313" s="227" t="s">
        <v>19</v>
      </c>
      <c r="F313" s="228" t="s">
        <v>1461</v>
      </c>
      <c r="G313" s="225"/>
      <c r="H313" s="227" t="s">
        <v>19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200</v>
      </c>
      <c r="AU313" s="234" t="s">
        <v>82</v>
      </c>
      <c r="AV313" s="13" t="s">
        <v>80</v>
      </c>
      <c r="AW313" s="13" t="s">
        <v>33</v>
      </c>
      <c r="AX313" s="13" t="s">
        <v>72</v>
      </c>
      <c r="AY313" s="234" t="s">
        <v>188</v>
      </c>
    </row>
    <row r="314" s="14" customFormat="1">
      <c r="A314" s="14"/>
      <c r="B314" s="235"/>
      <c r="C314" s="236"/>
      <c r="D314" s="226" t="s">
        <v>200</v>
      </c>
      <c r="E314" s="237" t="s">
        <v>19</v>
      </c>
      <c r="F314" s="238" t="s">
        <v>80</v>
      </c>
      <c r="G314" s="236"/>
      <c r="H314" s="239">
        <v>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200</v>
      </c>
      <c r="AU314" s="245" t="s">
        <v>82</v>
      </c>
      <c r="AV314" s="14" t="s">
        <v>82</v>
      </c>
      <c r="AW314" s="14" t="s">
        <v>33</v>
      </c>
      <c r="AX314" s="14" t="s">
        <v>72</v>
      </c>
      <c r="AY314" s="245" t="s">
        <v>188</v>
      </c>
    </row>
    <row r="315" s="15" customFormat="1">
      <c r="A315" s="15"/>
      <c r="B315" s="246"/>
      <c r="C315" s="247"/>
      <c r="D315" s="226" t="s">
        <v>200</v>
      </c>
      <c r="E315" s="248" t="s">
        <v>19</v>
      </c>
      <c r="F315" s="249" t="s">
        <v>206</v>
      </c>
      <c r="G315" s="247"/>
      <c r="H315" s="250">
        <v>1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200</v>
      </c>
      <c r="AU315" s="256" t="s">
        <v>82</v>
      </c>
      <c r="AV315" s="15" t="s">
        <v>196</v>
      </c>
      <c r="AW315" s="15" t="s">
        <v>33</v>
      </c>
      <c r="AX315" s="15" t="s">
        <v>80</v>
      </c>
      <c r="AY315" s="256" t="s">
        <v>188</v>
      </c>
    </row>
    <row r="316" s="12" customFormat="1" ht="22.8" customHeight="1">
      <c r="A316" s="12"/>
      <c r="B316" s="190"/>
      <c r="C316" s="191"/>
      <c r="D316" s="192" t="s">
        <v>71</v>
      </c>
      <c r="E316" s="204" t="s">
        <v>1629</v>
      </c>
      <c r="F316" s="204" t="s">
        <v>1630</v>
      </c>
      <c r="G316" s="191"/>
      <c r="H316" s="191"/>
      <c r="I316" s="194"/>
      <c r="J316" s="205">
        <f>BK316</f>
        <v>0</v>
      </c>
      <c r="K316" s="191"/>
      <c r="L316" s="196"/>
      <c r="M316" s="197"/>
      <c r="N316" s="198"/>
      <c r="O316" s="198"/>
      <c r="P316" s="199">
        <f>P317</f>
        <v>0</v>
      </c>
      <c r="Q316" s="198"/>
      <c r="R316" s="199">
        <f>R317</f>
        <v>0</v>
      </c>
      <c r="S316" s="198"/>
      <c r="T316" s="200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1" t="s">
        <v>231</v>
      </c>
      <c r="AT316" s="202" t="s">
        <v>71</v>
      </c>
      <c r="AU316" s="202" t="s">
        <v>80</v>
      </c>
      <c r="AY316" s="201" t="s">
        <v>188</v>
      </c>
      <c r="BK316" s="203">
        <f>BK317</f>
        <v>0</v>
      </c>
    </row>
    <row r="317" s="12" customFormat="1" ht="20.88" customHeight="1">
      <c r="A317" s="12"/>
      <c r="B317" s="190"/>
      <c r="C317" s="191"/>
      <c r="D317" s="192" t="s">
        <v>71</v>
      </c>
      <c r="E317" s="204" t="s">
        <v>542</v>
      </c>
      <c r="F317" s="204" t="s">
        <v>543</v>
      </c>
      <c r="G317" s="191"/>
      <c r="H317" s="191"/>
      <c r="I317" s="194"/>
      <c r="J317" s="205">
        <f>BK317</f>
        <v>0</v>
      </c>
      <c r="K317" s="191"/>
      <c r="L317" s="196"/>
      <c r="M317" s="197"/>
      <c r="N317" s="198"/>
      <c r="O317" s="198"/>
      <c r="P317" s="199">
        <f>SUM(P318:P321)</f>
        <v>0</v>
      </c>
      <c r="Q317" s="198"/>
      <c r="R317" s="199">
        <f>SUM(R318:R321)</f>
        <v>0</v>
      </c>
      <c r="S317" s="198"/>
      <c r="T317" s="200">
        <f>SUM(T318:T321)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1" t="s">
        <v>231</v>
      </c>
      <c r="AT317" s="202" t="s">
        <v>71</v>
      </c>
      <c r="AU317" s="202" t="s">
        <v>82</v>
      </c>
      <c r="AY317" s="201" t="s">
        <v>188</v>
      </c>
      <c r="BK317" s="203">
        <f>SUM(BK318:BK321)</f>
        <v>0</v>
      </c>
    </row>
    <row r="318" s="2" customFormat="1" ht="24.15" customHeight="1">
      <c r="A318" s="40"/>
      <c r="B318" s="41"/>
      <c r="C318" s="206" t="s">
        <v>461</v>
      </c>
      <c r="D318" s="206" t="s">
        <v>191</v>
      </c>
      <c r="E318" s="207" t="s">
        <v>1631</v>
      </c>
      <c r="F318" s="208" t="s">
        <v>1632</v>
      </c>
      <c r="G318" s="209" t="s">
        <v>296</v>
      </c>
      <c r="H318" s="210">
        <v>1</v>
      </c>
      <c r="I318" s="211"/>
      <c r="J318" s="212">
        <f>ROUND(I318*H318,2)</f>
        <v>0</v>
      </c>
      <c r="K318" s="208" t="s">
        <v>195</v>
      </c>
      <c r="L318" s="46"/>
      <c r="M318" s="213" t="s">
        <v>19</v>
      </c>
      <c r="N318" s="214" t="s">
        <v>43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196</v>
      </c>
      <c r="AT318" s="217" t="s">
        <v>191</v>
      </c>
      <c r="AU318" s="217" t="s">
        <v>216</v>
      </c>
      <c r="AY318" s="19" t="s">
        <v>188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80</v>
      </c>
      <c r="BK318" s="218">
        <f>ROUND(I318*H318,2)</f>
        <v>0</v>
      </c>
      <c r="BL318" s="19" t="s">
        <v>196</v>
      </c>
      <c r="BM318" s="217" t="s">
        <v>2156</v>
      </c>
    </row>
    <row r="319" s="2" customFormat="1">
      <c r="A319" s="40"/>
      <c r="B319" s="41"/>
      <c r="C319" s="42"/>
      <c r="D319" s="219" t="s">
        <v>198</v>
      </c>
      <c r="E319" s="42"/>
      <c r="F319" s="220" t="s">
        <v>1634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198</v>
      </c>
      <c r="AU319" s="19" t="s">
        <v>216</v>
      </c>
    </row>
    <row r="320" s="2" customFormat="1" ht="16.5" customHeight="1">
      <c r="A320" s="40"/>
      <c r="B320" s="41"/>
      <c r="C320" s="206" t="s">
        <v>467</v>
      </c>
      <c r="D320" s="206" t="s">
        <v>191</v>
      </c>
      <c r="E320" s="207" t="s">
        <v>1635</v>
      </c>
      <c r="F320" s="208" t="s">
        <v>1636</v>
      </c>
      <c r="G320" s="209" t="s">
        <v>1567</v>
      </c>
      <c r="H320" s="210">
        <v>1</v>
      </c>
      <c r="I320" s="211"/>
      <c r="J320" s="212">
        <f>ROUND(I320*H320,2)</f>
        <v>0</v>
      </c>
      <c r="K320" s="208" t="s">
        <v>19</v>
      </c>
      <c r="L320" s="46"/>
      <c r="M320" s="213" t="s">
        <v>19</v>
      </c>
      <c r="N320" s="214" t="s">
        <v>43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196</v>
      </c>
      <c r="AT320" s="217" t="s">
        <v>191</v>
      </c>
      <c r="AU320" s="217" t="s">
        <v>216</v>
      </c>
      <c r="AY320" s="19" t="s">
        <v>188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80</v>
      </c>
      <c r="BK320" s="218">
        <f>ROUND(I320*H320,2)</f>
        <v>0</v>
      </c>
      <c r="BL320" s="19" t="s">
        <v>196</v>
      </c>
      <c r="BM320" s="217" t="s">
        <v>2157</v>
      </c>
    </row>
    <row r="321" s="2" customFormat="1" ht="16.5" customHeight="1">
      <c r="A321" s="40"/>
      <c r="B321" s="41"/>
      <c r="C321" s="206" t="s">
        <v>471</v>
      </c>
      <c r="D321" s="206" t="s">
        <v>191</v>
      </c>
      <c r="E321" s="207" t="s">
        <v>1638</v>
      </c>
      <c r="F321" s="208" t="s">
        <v>1639</v>
      </c>
      <c r="G321" s="209" t="s">
        <v>307</v>
      </c>
      <c r="H321" s="267"/>
      <c r="I321" s="211"/>
      <c r="J321" s="212">
        <f>ROUND(I321*H321,2)</f>
        <v>0</v>
      </c>
      <c r="K321" s="208" t="s">
        <v>19</v>
      </c>
      <c r="L321" s="46"/>
      <c r="M321" s="213" t="s">
        <v>19</v>
      </c>
      <c r="N321" s="214" t="s">
        <v>43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196</v>
      </c>
      <c r="AT321" s="217" t="s">
        <v>191</v>
      </c>
      <c r="AU321" s="217" t="s">
        <v>216</v>
      </c>
      <c r="AY321" s="19" t="s">
        <v>188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80</v>
      </c>
      <c r="BK321" s="218">
        <f>ROUND(I321*H321,2)</f>
        <v>0</v>
      </c>
      <c r="BL321" s="19" t="s">
        <v>196</v>
      </c>
      <c r="BM321" s="217" t="s">
        <v>2158</v>
      </c>
    </row>
    <row r="322" s="12" customFormat="1" ht="25.92" customHeight="1">
      <c r="A322" s="12"/>
      <c r="B322" s="190"/>
      <c r="C322" s="191"/>
      <c r="D322" s="192" t="s">
        <v>71</v>
      </c>
      <c r="E322" s="193" t="s">
        <v>186</v>
      </c>
      <c r="F322" s="193" t="s">
        <v>187</v>
      </c>
      <c r="G322" s="191"/>
      <c r="H322" s="191"/>
      <c r="I322" s="194"/>
      <c r="J322" s="195">
        <f>BK322</f>
        <v>0</v>
      </c>
      <c r="K322" s="191"/>
      <c r="L322" s="196"/>
      <c r="M322" s="197"/>
      <c r="N322" s="198"/>
      <c r="O322" s="198"/>
      <c r="P322" s="199">
        <f>P323+P330</f>
        <v>0</v>
      </c>
      <c r="Q322" s="198"/>
      <c r="R322" s="199">
        <f>R323+R330</f>
        <v>3.0000000000000001E-05</v>
      </c>
      <c r="S322" s="198"/>
      <c r="T322" s="200">
        <f>T323+T330</f>
        <v>0.0011999999999999999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80</v>
      </c>
      <c r="AT322" s="202" t="s">
        <v>71</v>
      </c>
      <c r="AU322" s="202" t="s">
        <v>72</v>
      </c>
      <c r="AY322" s="201" t="s">
        <v>188</v>
      </c>
      <c r="BK322" s="203">
        <f>BK323+BK330</f>
        <v>0</v>
      </c>
    </row>
    <row r="323" s="12" customFormat="1" ht="22.8" customHeight="1">
      <c r="A323" s="12"/>
      <c r="B323" s="190"/>
      <c r="C323" s="191"/>
      <c r="D323" s="192" t="s">
        <v>71</v>
      </c>
      <c r="E323" s="204" t="s">
        <v>229</v>
      </c>
      <c r="F323" s="204" t="s">
        <v>230</v>
      </c>
      <c r="G323" s="191"/>
      <c r="H323" s="191"/>
      <c r="I323" s="194"/>
      <c r="J323" s="205">
        <f>BK323</f>
        <v>0</v>
      </c>
      <c r="K323" s="191"/>
      <c r="L323" s="196"/>
      <c r="M323" s="197"/>
      <c r="N323" s="198"/>
      <c r="O323" s="198"/>
      <c r="P323" s="199">
        <f>SUM(P324:P329)</f>
        <v>0</v>
      </c>
      <c r="Q323" s="198"/>
      <c r="R323" s="199">
        <f>SUM(R324:R329)</f>
        <v>3.0000000000000001E-05</v>
      </c>
      <c r="S323" s="198"/>
      <c r="T323" s="200">
        <f>SUM(T324:T329)</f>
        <v>0.0011999999999999999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1" t="s">
        <v>80</v>
      </c>
      <c r="AT323" s="202" t="s">
        <v>71</v>
      </c>
      <c r="AU323" s="202" t="s">
        <v>80</v>
      </c>
      <c r="AY323" s="201" t="s">
        <v>188</v>
      </c>
      <c r="BK323" s="203">
        <f>SUM(BK324:BK329)</f>
        <v>0</v>
      </c>
    </row>
    <row r="324" s="2" customFormat="1" ht="16.5" customHeight="1">
      <c r="A324" s="40"/>
      <c r="B324" s="41"/>
      <c r="C324" s="206" t="s">
        <v>475</v>
      </c>
      <c r="D324" s="206" t="s">
        <v>191</v>
      </c>
      <c r="E324" s="207" t="s">
        <v>1641</v>
      </c>
      <c r="F324" s="208" t="s">
        <v>1642</v>
      </c>
      <c r="G324" s="209" t="s">
        <v>357</v>
      </c>
      <c r="H324" s="210">
        <v>0.59999999999999998</v>
      </c>
      <c r="I324" s="211"/>
      <c r="J324" s="212">
        <f>ROUND(I324*H324,2)</f>
        <v>0</v>
      </c>
      <c r="K324" s="208" t="s">
        <v>195</v>
      </c>
      <c r="L324" s="46"/>
      <c r="M324" s="213" t="s">
        <v>19</v>
      </c>
      <c r="N324" s="214" t="s">
        <v>43</v>
      </c>
      <c r="O324" s="86"/>
      <c r="P324" s="215">
        <f>O324*H324</f>
        <v>0</v>
      </c>
      <c r="Q324" s="215">
        <v>2.0000000000000002E-05</v>
      </c>
      <c r="R324" s="215">
        <f>Q324*H324</f>
        <v>1.2E-05</v>
      </c>
      <c r="S324" s="215">
        <v>0.001</v>
      </c>
      <c r="T324" s="216">
        <f>S324*H324</f>
        <v>0.00059999999999999995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196</v>
      </c>
      <c r="AT324" s="217" t="s">
        <v>191</v>
      </c>
      <c r="AU324" s="217" t="s">
        <v>82</v>
      </c>
      <c r="AY324" s="19" t="s">
        <v>188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80</v>
      </c>
      <c r="BK324" s="218">
        <f>ROUND(I324*H324,2)</f>
        <v>0</v>
      </c>
      <c r="BL324" s="19" t="s">
        <v>196</v>
      </c>
      <c r="BM324" s="217" t="s">
        <v>2159</v>
      </c>
    </row>
    <row r="325" s="2" customFormat="1">
      <c r="A325" s="40"/>
      <c r="B325" s="41"/>
      <c r="C325" s="42"/>
      <c r="D325" s="219" t="s">
        <v>198</v>
      </c>
      <c r="E325" s="42"/>
      <c r="F325" s="220" t="s">
        <v>1644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198</v>
      </c>
      <c r="AU325" s="19" t="s">
        <v>82</v>
      </c>
    </row>
    <row r="326" s="14" customFormat="1">
      <c r="A326" s="14"/>
      <c r="B326" s="235"/>
      <c r="C326" s="236"/>
      <c r="D326" s="226" t="s">
        <v>200</v>
      </c>
      <c r="E326" s="237" t="s">
        <v>19</v>
      </c>
      <c r="F326" s="238" t="s">
        <v>1645</v>
      </c>
      <c r="G326" s="236"/>
      <c r="H326" s="239">
        <v>0.59999999999999998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200</v>
      </c>
      <c r="AU326" s="245" t="s">
        <v>82</v>
      </c>
      <c r="AV326" s="14" t="s">
        <v>82</v>
      </c>
      <c r="AW326" s="14" t="s">
        <v>33</v>
      </c>
      <c r="AX326" s="14" t="s">
        <v>80</v>
      </c>
      <c r="AY326" s="245" t="s">
        <v>188</v>
      </c>
    </row>
    <row r="327" s="2" customFormat="1" ht="16.5" customHeight="1">
      <c r="A327" s="40"/>
      <c r="B327" s="41"/>
      <c r="C327" s="206" t="s">
        <v>482</v>
      </c>
      <c r="D327" s="206" t="s">
        <v>191</v>
      </c>
      <c r="E327" s="207" t="s">
        <v>1646</v>
      </c>
      <c r="F327" s="208" t="s">
        <v>1647</v>
      </c>
      <c r="G327" s="209" t="s">
        <v>357</v>
      </c>
      <c r="H327" s="210">
        <v>0.29999999999999999</v>
      </c>
      <c r="I327" s="211"/>
      <c r="J327" s="212">
        <f>ROUND(I327*H327,2)</f>
        <v>0</v>
      </c>
      <c r="K327" s="208" t="s">
        <v>195</v>
      </c>
      <c r="L327" s="46"/>
      <c r="M327" s="213" t="s">
        <v>19</v>
      </c>
      <c r="N327" s="214" t="s">
        <v>43</v>
      </c>
      <c r="O327" s="86"/>
      <c r="P327" s="215">
        <f>O327*H327</f>
        <v>0</v>
      </c>
      <c r="Q327" s="215">
        <v>6.0000000000000002E-05</v>
      </c>
      <c r="R327" s="215">
        <f>Q327*H327</f>
        <v>1.8E-05</v>
      </c>
      <c r="S327" s="215">
        <v>0.002</v>
      </c>
      <c r="T327" s="216">
        <f>S327*H327</f>
        <v>0.00059999999999999995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196</v>
      </c>
      <c r="AT327" s="217" t="s">
        <v>191</v>
      </c>
      <c r="AU327" s="217" t="s">
        <v>82</v>
      </c>
      <c r="AY327" s="19" t="s">
        <v>188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80</v>
      </c>
      <c r="BK327" s="218">
        <f>ROUND(I327*H327,2)</f>
        <v>0</v>
      </c>
      <c r="BL327" s="19" t="s">
        <v>196</v>
      </c>
      <c r="BM327" s="217" t="s">
        <v>2160</v>
      </c>
    </row>
    <row r="328" s="2" customFormat="1">
      <c r="A328" s="40"/>
      <c r="B328" s="41"/>
      <c r="C328" s="42"/>
      <c r="D328" s="219" t="s">
        <v>198</v>
      </c>
      <c r="E328" s="42"/>
      <c r="F328" s="220" t="s">
        <v>1649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198</v>
      </c>
      <c r="AU328" s="19" t="s">
        <v>82</v>
      </c>
    </row>
    <row r="329" s="14" customFormat="1">
      <c r="A329" s="14"/>
      <c r="B329" s="235"/>
      <c r="C329" s="236"/>
      <c r="D329" s="226" t="s">
        <v>200</v>
      </c>
      <c r="E329" s="237" t="s">
        <v>19</v>
      </c>
      <c r="F329" s="238" t="s">
        <v>2030</v>
      </c>
      <c r="G329" s="236"/>
      <c r="H329" s="239">
        <v>0.29999999999999999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200</v>
      </c>
      <c r="AU329" s="245" t="s">
        <v>82</v>
      </c>
      <c r="AV329" s="14" t="s">
        <v>82</v>
      </c>
      <c r="AW329" s="14" t="s">
        <v>33</v>
      </c>
      <c r="AX329" s="14" t="s">
        <v>80</v>
      </c>
      <c r="AY329" s="245" t="s">
        <v>188</v>
      </c>
    </row>
    <row r="330" s="12" customFormat="1" ht="22.8" customHeight="1">
      <c r="A330" s="12"/>
      <c r="B330" s="190"/>
      <c r="C330" s="191"/>
      <c r="D330" s="192" t="s">
        <v>71</v>
      </c>
      <c r="E330" s="204" t="s">
        <v>256</v>
      </c>
      <c r="F330" s="204" t="s">
        <v>257</v>
      </c>
      <c r="G330" s="191"/>
      <c r="H330" s="191"/>
      <c r="I330" s="194"/>
      <c r="J330" s="205">
        <f>BK330</f>
        <v>0</v>
      </c>
      <c r="K330" s="191"/>
      <c r="L330" s="196"/>
      <c r="M330" s="197"/>
      <c r="N330" s="198"/>
      <c r="O330" s="198"/>
      <c r="P330" s="199">
        <f>SUM(P331:P341)</f>
        <v>0</v>
      </c>
      <c r="Q330" s="198"/>
      <c r="R330" s="199">
        <f>SUM(R331:R341)</f>
        <v>0</v>
      </c>
      <c r="S330" s="198"/>
      <c r="T330" s="200">
        <f>SUM(T331:T341)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1" t="s">
        <v>80</v>
      </c>
      <c r="AT330" s="202" t="s">
        <v>71</v>
      </c>
      <c r="AU330" s="202" t="s">
        <v>80</v>
      </c>
      <c r="AY330" s="201" t="s">
        <v>188</v>
      </c>
      <c r="BK330" s="203">
        <f>SUM(BK331:BK341)</f>
        <v>0</v>
      </c>
    </row>
    <row r="331" s="2" customFormat="1" ht="16.5" customHeight="1">
      <c r="A331" s="40"/>
      <c r="B331" s="41"/>
      <c r="C331" s="206" t="s">
        <v>492</v>
      </c>
      <c r="D331" s="206" t="s">
        <v>191</v>
      </c>
      <c r="E331" s="207" t="s">
        <v>258</v>
      </c>
      <c r="F331" s="208" t="s">
        <v>259</v>
      </c>
      <c r="G331" s="209" t="s">
        <v>260</v>
      </c>
      <c r="H331" s="210">
        <v>0.001</v>
      </c>
      <c r="I331" s="211"/>
      <c r="J331" s="212">
        <f>ROUND(I331*H331,2)</f>
        <v>0</v>
      </c>
      <c r="K331" s="208" t="s">
        <v>195</v>
      </c>
      <c r="L331" s="46"/>
      <c r="M331" s="213" t="s">
        <v>19</v>
      </c>
      <c r="N331" s="214" t="s">
        <v>43</v>
      </c>
      <c r="O331" s="86"/>
      <c r="P331" s="215">
        <f>O331*H331</f>
        <v>0</v>
      </c>
      <c r="Q331" s="215">
        <v>0</v>
      </c>
      <c r="R331" s="215">
        <f>Q331*H331</f>
        <v>0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196</v>
      </c>
      <c r="AT331" s="217" t="s">
        <v>191</v>
      </c>
      <c r="AU331" s="217" t="s">
        <v>82</v>
      </c>
      <c r="AY331" s="19" t="s">
        <v>188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80</v>
      </c>
      <c r="BK331" s="218">
        <f>ROUND(I331*H331,2)</f>
        <v>0</v>
      </c>
      <c r="BL331" s="19" t="s">
        <v>196</v>
      </c>
      <c r="BM331" s="217" t="s">
        <v>2161</v>
      </c>
    </row>
    <row r="332" s="2" customFormat="1">
      <c r="A332" s="40"/>
      <c r="B332" s="41"/>
      <c r="C332" s="42"/>
      <c r="D332" s="219" t="s">
        <v>198</v>
      </c>
      <c r="E332" s="42"/>
      <c r="F332" s="220" t="s">
        <v>262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198</v>
      </c>
      <c r="AU332" s="19" t="s">
        <v>82</v>
      </c>
    </row>
    <row r="333" s="2" customFormat="1" ht="24.15" customHeight="1">
      <c r="A333" s="40"/>
      <c r="B333" s="41"/>
      <c r="C333" s="206" t="s">
        <v>501</v>
      </c>
      <c r="D333" s="206" t="s">
        <v>191</v>
      </c>
      <c r="E333" s="207" t="s">
        <v>263</v>
      </c>
      <c r="F333" s="208" t="s">
        <v>264</v>
      </c>
      <c r="G333" s="209" t="s">
        <v>260</v>
      </c>
      <c r="H333" s="210">
        <v>0.001</v>
      </c>
      <c r="I333" s="211"/>
      <c r="J333" s="212">
        <f>ROUND(I333*H333,2)</f>
        <v>0</v>
      </c>
      <c r="K333" s="208" t="s">
        <v>195</v>
      </c>
      <c r="L333" s="46"/>
      <c r="M333" s="213" t="s">
        <v>19</v>
      </c>
      <c r="N333" s="214" t="s">
        <v>43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196</v>
      </c>
      <c r="AT333" s="217" t="s">
        <v>191</v>
      </c>
      <c r="AU333" s="217" t="s">
        <v>82</v>
      </c>
      <c r="AY333" s="19" t="s">
        <v>188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80</v>
      </c>
      <c r="BK333" s="218">
        <f>ROUND(I333*H333,2)</f>
        <v>0</v>
      </c>
      <c r="BL333" s="19" t="s">
        <v>196</v>
      </c>
      <c r="BM333" s="217" t="s">
        <v>2162</v>
      </c>
    </row>
    <row r="334" s="2" customFormat="1">
      <c r="A334" s="40"/>
      <c r="B334" s="41"/>
      <c r="C334" s="42"/>
      <c r="D334" s="219" t="s">
        <v>198</v>
      </c>
      <c r="E334" s="42"/>
      <c r="F334" s="220" t="s">
        <v>266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198</v>
      </c>
      <c r="AU334" s="19" t="s">
        <v>82</v>
      </c>
    </row>
    <row r="335" s="2" customFormat="1" ht="21.75" customHeight="1">
      <c r="A335" s="40"/>
      <c r="B335" s="41"/>
      <c r="C335" s="206" t="s">
        <v>510</v>
      </c>
      <c r="D335" s="206" t="s">
        <v>191</v>
      </c>
      <c r="E335" s="207" t="s">
        <v>267</v>
      </c>
      <c r="F335" s="208" t="s">
        <v>268</v>
      </c>
      <c r="G335" s="209" t="s">
        <v>260</v>
      </c>
      <c r="H335" s="210">
        <v>0.001</v>
      </c>
      <c r="I335" s="211"/>
      <c r="J335" s="212">
        <f>ROUND(I335*H335,2)</f>
        <v>0</v>
      </c>
      <c r="K335" s="208" t="s">
        <v>195</v>
      </c>
      <c r="L335" s="46"/>
      <c r="M335" s="213" t="s">
        <v>19</v>
      </c>
      <c r="N335" s="214" t="s">
        <v>43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196</v>
      </c>
      <c r="AT335" s="217" t="s">
        <v>191</v>
      </c>
      <c r="AU335" s="217" t="s">
        <v>82</v>
      </c>
      <c r="AY335" s="19" t="s">
        <v>188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80</v>
      </c>
      <c r="BK335" s="218">
        <f>ROUND(I335*H335,2)</f>
        <v>0</v>
      </c>
      <c r="BL335" s="19" t="s">
        <v>196</v>
      </c>
      <c r="BM335" s="217" t="s">
        <v>2163</v>
      </c>
    </row>
    <row r="336" s="2" customFormat="1">
      <c r="A336" s="40"/>
      <c r="B336" s="41"/>
      <c r="C336" s="42"/>
      <c r="D336" s="219" t="s">
        <v>198</v>
      </c>
      <c r="E336" s="42"/>
      <c r="F336" s="220" t="s">
        <v>270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198</v>
      </c>
      <c r="AU336" s="19" t="s">
        <v>82</v>
      </c>
    </row>
    <row r="337" s="2" customFormat="1" ht="24.15" customHeight="1">
      <c r="A337" s="40"/>
      <c r="B337" s="41"/>
      <c r="C337" s="206" t="s">
        <v>515</v>
      </c>
      <c r="D337" s="206" t="s">
        <v>191</v>
      </c>
      <c r="E337" s="207" t="s">
        <v>271</v>
      </c>
      <c r="F337" s="208" t="s">
        <v>272</v>
      </c>
      <c r="G337" s="209" t="s">
        <v>260</v>
      </c>
      <c r="H337" s="210">
        <v>0.0060000000000000001</v>
      </c>
      <c r="I337" s="211"/>
      <c r="J337" s="212">
        <f>ROUND(I337*H337,2)</f>
        <v>0</v>
      </c>
      <c r="K337" s="208" t="s">
        <v>195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196</v>
      </c>
      <c r="AT337" s="217" t="s">
        <v>191</v>
      </c>
      <c r="AU337" s="217" t="s">
        <v>82</v>
      </c>
      <c r="AY337" s="19" t="s">
        <v>188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196</v>
      </c>
      <c r="BM337" s="217" t="s">
        <v>2164</v>
      </c>
    </row>
    <row r="338" s="2" customFormat="1">
      <c r="A338" s="40"/>
      <c r="B338" s="41"/>
      <c r="C338" s="42"/>
      <c r="D338" s="219" t="s">
        <v>198</v>
      </c>
      <c r="E338" s="42"/>
      <c r="F338" s="220" t="s">
        <v>274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198</v>
      </c>
      <c r="AU338" s="19" t="s">
        <v>82</v>
      </c>
    </row>
    <row r="339" s="14" customFormat="1">
      <c r="A339" s="14"/>
      <c r="B339" s="235"/>
      <c r="C339" s="236"/>
      <c r="D339" s="226" t="s">
        <v>200</v>
      </c>
      <c r="E339" s="237" t="s">
        <v>19</v>
      </c>
      <c r="F339" s="238" t="s">
        <v>1655</v>
      </c>
      <c r="G339" s="236"/>
      <c r="H339" s="239">
        <v>0.0060000000000000001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200</v>
      </c>
      <c r="AU339" s="245" t="s">
        <v>82</v>
      </c>
      <c r="AV339" s="14" t="s">
        <v>82</v>
      </c>
      <c r="AW339" s="14" t="s">
        <v>33</v>
      </c>
      <c r="AX339" s="14" t="s">
        <v>80</v>
      </c>
      <c r="AY339" s="245" t="s">
        <v>188</v>
      </c>
    </row>
    <row r="340" s="2" customFormat="1" ht="24.15" customHeight="1">
      <c r="A340" s="40"/>
      <c r="B340" s="41"/>
      <c r="C340" s="206" t="s">
        <v>522</v>
      </c>
      <c r="D340" s="206" t="s">
        <v>191</v>
      </c>
      <c r="E340" s="207" t="s">
        <v>1656</v>
      </c>
      <c r="F340" s="208" t="s">
        <v>1657</v>
      </c>
      <c r="G340" s="209" t="s">
        <v>260</v>
      </c>
      <c r="H340" s="210">
        <v>0.001</v>
      </c>
      <c r="I340" s="211"/>
      <c r="J340" s="212">
        <f>ROUND(I340*H340,2)</f>
        <v>0</v>
      </c>
      <c r="K340" s="208" t="s">
        <v>195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196</v>
      </c>
      <c r="AT340" s="217" t="s">
        <v>191</v>
      </c>
      <c r="AU340" s="217" t="s">
        <v>82</v>
      </c>
      <c r="AY340" s="19" t="s">
        <v>188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196</v>
      </c>
      <c r="BM340" s="217" t="s">
        <v>2165</v>
      </c>
    </row>
    <row r="341" s="2" customFormat="1">
      <c r="A341" s="40"/>
      <c r="B341" s="41"/>
      <c r="C341" s="42"/>
      <c r="D341" s="219" t="s">
        <v>198</v>
      </c>
      <c r="E341" s="42"/>
      <c r="F341" s="220" t="s">
        <v>1659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198</v>
      </c>
      <c r="AU341" s="19" t="s">
        <v>82</v>
      </c>
    </row>
    <row r="342" s="12" customFormat="1" ht="25.92" customHeight="1">
      <c r="A342" s="12"/>
      <c r="B342" s="190"/>
      <c r="C342" s="191"/>
      <c r="D342" s="192" t="s">
        <v>71</v>
      </c>
      <c r="E342" s="193" t="s">
        <v>300</v>
      </c>
      <c r="F342" s="193" t="s">
        <v>1660</v>
      </c>
      <c r="G342" s="191"/>
      <c r="H342" s="191"/>
      <c r="I342" s="194"/>
      <c r="J342" s="195">
        <f>BK342</f>
        <v>0</v>
      </c>
      <c r="K342" s="191"/>
      <c r="L342" s="196"/>
      <c r="M342" s="197"/>
      <c r="N342" s="198"/>
      <c r="O342" s="198"/>
      <c r="P342" s="199">
        <f>P343</f>
        <v>0</v>
      </c>
      <c r="Q342" s="198"/>
      <c r="R342" s="199">
        <f>R343</f>
        <v>0.022559999999999997</v>
      </c>
      <c r="S342" s="198"/>
      <c r="T342" s="200">
        <f>T343</f>
        <v>0.26300000000000001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1" t="s">
        <v>216</v>
      </c>
      <c r="AT342" s="202" t="s">
        <v>71</v>
      </c>
      <c r="AU342" s="202" t="s">
        <v>72</v>
      </c>
      <c r="AY342" s="201" t="s">
        <v>188</v>
      </c>
      <c r="BK342" s="203">
        <f>BK343</f>
        <v>0</v>
      </c>
    </row>
    <row r="343" s="12" customFormat="1" ht="22.8" customHeight="1">
      <c r="A343" s="12"/>
      <c r="B343" s="190"/>
      <c r="C343" s="191"/>
      <c r="D343" s="192" t="s">
        <v>71</v>
      </c>
      <c r="E343" s="204" t="s">
        <v>1661</v>
      </c>
      <c r="F343" s="204" t="s">
        <v>1662</v>
      </c>
      <c r="G343" s="191"/>
      <c r="H343" s="191"/>
      <c r="I343" s="194"/>
      <c r="J343" s="205">
        <f>BK343</f>
        <v>0</v>
      </c>
      <c r="K343" s="191"/>
      <c r="L343" s="196"/>
      <c r="M343" s="197"/>
      <c r="N343" s="198"/>
      <c r="O343" s="198"/>
      <c r="P343" s="199">
        <f>SUM(P344:P372)</f>
        <v>0</v>
      </c>
      <c r="Q343" s="198"/>
      <c r="R343" s="199">
        <f>SUM(R344:R372)</f>
        <v>0.022559999999999997</v>
      </c>
      <c r="S343" s="198"/>
      <c r="T343" s="200">
        <f>SUM(T344:T372)</f>
        <v>0.26300000000000001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1" t="s">
        <v>216</v>
      </c>
      <c r="AT343" s="202" t="s">
        <v>71</v>
      </c>
      <c r="AU343" s="202" t="s">
        <v>80</v>
      </c>
      <c r="AY343" s="201" t="s">
        <v>188</v>
      </c>
      <c r="BK343" s="203">
        <f>SUM(BK344:BK372)</f>
        <v>0</v>
      </c>
    </row>
    <row r="344" s="2" customFormat="1" ht="16.5" customHeight="1">
      <c r="A344" s="40"/>
      <c r="B344" s="41"/>
      <c r="C344" s="206" t="s">
        <v>527</v>
      </c>
      <c r="D344" s="206" t="s">
        <v>191</v>
      </c>
      <c r="E344" s="207" t="s">
        <v>1663</v>
      </c>
      <c r="F344" s="208" t="s">
        <v>1664</v>
      </c>
      <c r="G344" s="209" t="s">
        <v>357</v>
      </c>
      <c r="H344" s="210">
        <v>39</v>
      </c>
      <c r="I344" s="211"/>
      <c r="J344" s="212">
        <f>ROUND(I344*H344,2)</f>
        <v>0</v>
      </c>
      <c r="K344" s="208" t="s">
        <v>195</v>
      </c>
      <c r="L344" s="46"/>
      <c r="M344" s="213" t="s">
        <v>19</v>
      </c>
      <c r="N344" s="214" t="s">
        <v>43</v>
      </c>
      <c r="O344" s="86"/>
      <c r="P344" s="215">
        <f>O344*H344</f>
        <v>0</v>
      </c>
      <c r="Q344" s="215">
        <v>0.00014999999999999999</v>
      </c>
      <c r="R344" s="215">
        <f>Q344*H344</f>
        <v>0.0058499999999999993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1665</v>
      </c>
      <c r="AT344" s="217" t="s">
        <v>191</v>
      </c>
      <c r="AU344" s="217" t="s">
        <v>82</v>
      </c>
      <c r="AY344" s="19" t="s">
        <v>188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80</v>
      </c>
      <c r="BK344" s="218">
        <f>ROUND(I344*H344,2)</f>
        <v>0</v>
      </c>
      <c r="BL344" s="19" t="s">
        <v>1665</v>
      </c>
      <c r="BM344" s="217" t="s">
        <v>2166</v>
      </c>
    </row>
    <row r="345" s="2" customFormat="1">
      <c r="A345" s="40"/>
      <c r="B345" s="41"/>
      <c r="C345" s="42"/>
      <c r="D345" s="219" t="s">
        <v>198</v>
      </c>
      <c r="E345" s="42"/>
      <c r="F345" s="220" t="s">
        <v>1667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198</v>
      </c>
      <c r="AU345" s="19" t="s">
        <v>82</v>
      </c>
    </row>
    <row r="346" s="2" customFormat="1" ht="16.5" customHeight="1">
      <c r="A346" s="40"/>
      <c r="B346" s="41"/>
      <c r="C346" s="206" t="s">
        <v>532</v>
      </c>
      <c r="D346" s="206" t="s">
        <v>191</v>
      </c>
      <c r="E346" s="207" t="s">
        <v>1668</v>
      </c>
      <c r="F346" s="208" t="s">
        <v>1669</v>
      </c>
      <c r="G346" s="209" t="s">
        <v>357</v>
      </c>
      <c r="H346" s="210">
        <v>15</v>
      </c>
      <c r="I346" s="211"/>
      <c r="J346" s="212">
        <f>ROUND(I346*H346,2)</f>
        <v>0</v>
      </c>
      <c r="K346" s="208" t="s">
        <v>195</v>
      </c>
      <c r="L346" s="46"/>
      <c r="M346" s="213" t="s">
        <v>19</v>
      </c>
      <c r="N346" s="214" t="s">
        <v>43</v>
      </c>
      <c r="O346" s="86"/>
      <c r="P346" s="215">
        <f>O346*H346</f>
        <v>0</v>
      </c>
      <c r="Q346" s="215">
        <v>0.00035</v>
      </c>
      <c r="R346" s="215">
        <f>Q346*H346</f>
        <v>0.0052500000000000003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1665</v>
      </c>
      <c r="AT346" s="217" t="s">
        <v>191</v>
      </c>
      <c r="AU346" s="217" t="s">
        <v>82</v>
      </c>
      <c r="AY346" s="19" t="s">
        <v>188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80</v>
      </c>
      <c r="BK346" s="218">
        <f>ROUND(I346*H346,2)</f>
        <v>0</v>
      </c>
      <c r="BL346" s="19" t="s">
        <v>1665</v>
      </c>
      <c r="BM346" s="217" t="s">
        <v>2167</v>
      </c>
    </row>
    <row r="347" s="2" customFormat="1">
      <c r="A347" s="40"/>
      <c r="B347" s="41"/>
      <c r="C347" s="42"/>
      <c r="D347" s="219" t="s">
        <v>198</v>
      </c>
      <c r="E347" s="42"/>
      <c r="F347" s="220" t="s">
        <v>1671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198</v>
      </c>
      <c r="AU347" s="19" t="s">
        <v>82</v>
      </c>
    </row>
    <row r="348" s="2" customFormat="1" ht="16.5" customHeight="1">
      <c r="A348" s="40"/>
      <c r="B348" s="41"/>
      <c r="C348" s="206" t="s">
        <v>537</v>
      </c>
      <c r="D348" s="206" t="s">
        <v>191</v>
      </c>
      <c r="E348" s="207" t="s">
        <v>1672</v>
      </c>
      <c r="F348" s="208" t="s">
        <v>1673</v>
      </c>
      <c r="G348" s="209" t="s">
        <v>357</v>
      </c>
      <c r="H348" s="210">
        <v>13</v>
      </c>
      <c r="I348" s="211"/>
      <c r="J348" s="212">
        <f>ROUND(I348*H348,2)</f>
        <v>0</v>
      </c>
      <c r="K348" s="208" t="s">
        <v>195</v>
      </c>
      <c r="L348" s="46"/>
      <c r="M348" s="213" t="s">
        <v>19</v>
      </c>
      <c r="N348" s="214" t="s">
        <v>43</v>
      </c>
      <c r="O348" s="86"/>
      <c r="P348" s="215">
        <f>O348*H348</f>
        <v>0</v>
      </c>
      <c r="Q348" s="215">
        <v>0.00042000000000000002</v>
      </c>
      <c r="R348" s="215">
        <f>Q348*H348</f>
        <v>0.0054600000000000004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1665</v>
      </c>
      <c r="AT348" s="217" t="s">
        <v>191</v>
      </c>
      <c r="AU348" s="217" t="s">
        <v>82</v>
      </c>
      <c r="AY348" s="19" t="s">
        <v>188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80</v>
      </c>
      <c r="BK348" s="218">
        <f>ROUND(I348*H348,2)</f>
        <v>0</v>
      </c>
      <c r="BL348" s="19" t="s">
        <v>1665</v>
      </c>
      <c r="BM348" s="217" t="s">
        <v>2168</v>
      </c>
    </row>
    <row r="349" s="2" customFormat="1">
      <c r="A349" s="40"/>
      <c r="B349" s="41"/>
      <c r="C349" s="42"/>
      <c r="D349" s="219" t="s">
        <v>198</v>
      </c>
      <c r="E349" s="42"/>
      <c r="F349" s="220" t="s">
        <v>1675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198</v>
      </c>
      <c r="AU349" s="19" t="s">
        <v>82</v>
      </c>
    </row>
    <row r="350" s="2" customFormat="1" ht="21.75" customHeight="1">
      <c r="A350" s="40"/>
      <c r="B350" s="41"/>
      <c r="C350" s="206" t="s">
        <v>546</v>
      </c>
      <c r="D350" s="206" t="s">
        <v>191</v>
      </c>
      <c r="E350" s="207" t="s">
        <v>1676</v>
      </c>
      <c r="F350" s="208" t="s">
        <v>1677</v>
      </c>
      <c r="G350" s="209" t="s">
        <v>357</v>
      </c>
      <c r="H350" s="210">
        <v>10</v>
      </c>
      <c r="I350" s="211"/>
      <c r="J350" s="212">
        <f>ROUND(I350*H350,2)</f>
        <v>0</v>
      </c>
      <c r="K350" s="208" t="s">
        <v>195</v>
      </c>
      <c r="L350" s="46"/>
      <c r="M350" s="213" t="s">
        <v>19</v>
      </c>
      <c r="N350" s="214" t="s">
        <v>43</v>
      </c>
      <c r="O350" s="86"/>
      <c r="P350" s="215">
        <f>O350*H350</f>
        <v>0</v>
      </c>
      <c r="Q350" s="215">
        <v>0.00059999999999999995</v>
      </c>
      <c r="R350" s="215">
        <f>Q350*H350</f>
        <v>0.0059999999999999993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1665</v>
      </c>
      <c r="AT350" s="217" t="s">
        <v>191</v>
      </c>
      <c r="AU350" s="217" t="s">
        <v>82</v>
      </c>
      <c r="AY350" s="19" t="s">
        <v>188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80</v>
      </c>
      <c r="BK350" s="218">
        <f>ROUND(I350*H350,2)</f>
        <v>0</v>
      </c>
      <c r="BL350" s="19" t="s">
        <v>1665</v>
      </c>
      <c r="BM350" s="217" t="s">
        <v>2169</v>
      </c>
    </row>
    <row r="351" s="2" customFormat="1">
      <c r="A351" s="40"/>
      <c r="B351" s="41"/>
      <c r="C351" s="42"/>
      <c r="D351" s="219" t="s">
        <v>198</v>
      </c>
      <c r="E351" s="42"/>
      <c r="F351" s="220" t="s">
        <v>1679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198</v>
      </c>
      <c r="AU351" s="19" t="s">
        <v>82</v>
      </c>
    </row>
    <row r="352" s="2" customFormat="1" ht="16.5" customHeight="1">
      <c r="A352" s="40"/>
      <c r="B352" s="41"/>
      <c r="C352" s="206" t="s">
        <v>1680</v>
      </c>
      <c r="D352" s="206" t="s">
        <v>191</v>
      </c>
      <c r="E352" s="207" t="s">
        <v>1681</v>
      </c>
      <c r="F352" s="208" t="s">
        <v>1682</v>
      </c>
      <c r="G352" s="209" t="s">
        <v>357</v>
      </c>
      <c r="H352" s="210">
        <v>39</v>
      </c>
      <c r="I352" s="211"/>
      <c r="J352" s="212">
        <f>ROUND(I352*H352,2)</f>
        <v>0</v>
      </c>
      <c r="K352" s="208" t="s">
        <v>195</v>
      </c>
      <c r="L352" s="46"/>
      <c r="M352" s="213" t="s">
        <v>19</v>
      </c>
      <c r="N352" s="214" t="s">
        <v>43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0.002</v>
      </c>
      <c r="T352" s="216">
        <f>S352*H352</f>
        <v>0.078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1665</v>
      </c>
      <c r="AT352" s="217" t="s">
        <v>191</v>
      </c>
      <c r="AU352" s="217" t="s">
        <v>82</v>
      </c>
      <c r="AY352" s="19" t="s">
        <v>188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80</v>
      </c>
      <c r="BK352" s="218">
        <f>ROUND(I352*H352,2)</f>
        <v>0</v>
      </c>
      <c r="BL352" s="19" t="s">
        <v>1665</v>
      </c>
      <c r="BM352" s="217" t="s">
        <v>2170</v>
      </c>
    </row>
    <row r="353" s="2" customFormat="1">
      <c r="A353" s="40"/>
      <c r="B353" s="41"/>
      <c r="C353" s="42"/>
      <c r="D353" s="219" t="s">
        <v>198</v>
      </c>
      <c r="E353" s="42"/>
      <c r="F353" s="220" t="s">
        <v>1684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198</v>
      </c>
      <c r="AU353" s="19" t="s">
        <v>82</v>
      </c>
    </row>
    <row r="354" s="2" customFormat="1" ht="21.75" customHeight="1">
      <c r="A354" s="40"/>
      <c r="B354" s="41"/>
      <c r="C354" s="206" t="s">
        <v>1685</v>
      </c>
      <c r="D354" s="206" t="s">
        <v>191</v>
      </c>
      <c r="E354" s="207" t="s">
        <v>1686</v>
      </c>
      <c r="F354" s="208" t="s">
        <v>1687</v>
      </c>
      <c r="G354" s="209" t="s">
        <v>357</v>
      </c>
      <c r="H354" s="210">
        <v>15</v>
      </c>
      <c r="I354" s="211"/>
      <c r="J354" s="212">
        <f>ROUND(I354*H354,2)</f>
        <v>0</v>
      </c>
      <c r="K354" s="208" t="s">
        <v>195</v>
      </c>
      <c r="L354" s="46"/>
      <c r="M354" s="213" t="s">
        <v>19</v>
      </c>
      <c r="N354" s="214" t="s">
        <v>43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0.0040000000000000001</v>
      </c>
      <c r="T354" s="216">
        <f>S354*H354</f>
        <v>0.059999999999999998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1665</v>
      </c>
      <c r="AT354" s="217" t="s">
        <v>191</v>
      </c>
      <c r="AU354" s="217" t="s">
        <v>82</v>
      </c>
      <c r="AY354" s="19" t="s">
        <v>188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80</v>
      </c>
      <c r="BK354" s="218">
        <f>ROUND(I354*H354,2)</f>
        <v>0</v>
      </c>
      <c r="BL354" s="19" t="s">
        <v>1665</v>
      </c>
      <c r="BM354" s="217" t="s">
        <v>2171</v>
      </c>
    </row>
    <row r="355" s="2" customFormat="1">
      <c r="A355" s="40"/>
      <c r="B355" s="41"/>
      <c r="C355" s="42"/>
      <c r="D355" s="219" t="s">
        <v>198</v>
      </c>
      <c r="E355" s="42"/>
      <c r="F355" s="220" t="s">
        <v>1689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198</v>
      </c>
      <c r="AU355" s="19" t="s">
        <v>82</v>
      </c>
    </row>
    <row r="356" s="2" customFormat="1" ht="21.75" customHeight="1">
      <c r="A356" s="40"/>
      <c r="B356" s="41"/>
      <c r="C356" s="206" t="s">
        <v>1665</v>
      </c>
      <c r="D356" s="206" t="s">
        <v>191</v>
      </c>
      <c r="E356" s="207" t="s">
        <v>1690</v>
      </c>
      <c r="F356" s="208" t="s">
        <v>1691</v>
      </c>
      <c r="G356" s="209" t="s">
        <v>357</v>
      </c>
      <c r="H356" s="210">
        <v>13</v>
      </c>
      <c r="I356" s="211"/>
      <c r="J356" s="212">
        <f>ROUND(I356*H356,2)</f>
        <v>0</v>
      </c>
      <c r="K356" s="208" t="s">
        <v>195</v>
      </c>
      <c r="L356" s="46"/>
      <c r="M356" s="213" t="s">
        <v>19</v>
      </c>
      <c r="N356" s="214" t="s">
        <v>43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0.0050000000000000001</v>
      </c>
      <c r="T356" s="216">
        <f>S356*H356</f>
        <v>0.065000000000000002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1665</v>
      </c>
      <c r="AT356" s="217" t="s">
        <v>191</v>
      </c>
      <c r="AU356" s="217" t="s">
        <v>82</v>
      </c>
      <c r="AY356" s="19" t="s">
        <v>188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80</v>
      </c>
      <c r="BK356" s="218">
        <f>ROUND(I356*H356,2)</f>
        <v>0</v>
      </c>
      <c r="BL356" s="19" t="s">
        <v>1665</v>
      </c>
      <c r="BM356" s="217" t="s">
        <v>2172</v>
      </c>
    </row>
    <row r="357" s="2" customFormat="1">
      <c r="A357" s="40"/>
      <c r="B357" s="41"/>
      <c r="C357" s="42"/>
      <c r="D357" s="219" t="s">
        <v>198</v>
      </c>
      <c r="E357" s="42"/>
      <c r="F357" s="220" t="s">
        <v>1693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198</v>
      </c>
      <c r="AU357" s="19" t="s">
        <v>82</v>
      </c>
    </row>
    <row r="358" s="2" customFormat="1" ht="21.75" customHeight="1">
      <c r="A358" s="40"/>
      <c r="B358" s="41"/>
      <c r="C358" s="206" t="s">
        <v>1694</v>
      </c>
      <c r="D358" s="206" t="s">
        <v>191</v>
      </c>
      <c r="E358" s="207" t="s">
        <v>1695</v>
      </c>
      <c r="F358" s="208" t="s">
        <v>1696</v>
      </c>
      <c r="G358" s="209" t="s">
        <v>357</v>
      </c>
      <c r="H358" s="210">
        <v>10</v>
      </c>
      <c r="I358" s="211"/>
      <c r="J358" s="212">
        <f>ROUND(I358*H358,2)</f>
        <v>0</v>
      </c>
      <c r="K358" s="208" t="s">
        <v>195</v>
      </c>
      <c r="L358" s="46"/>
      <c r="M358" s="213" t="s">
        <v>19</v>
      </c>
      <c r="N358" s="214" t="s">
        <v>43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0.0060000000000000001</v>
      </c>
      <c r="T358" s="216">
        <f>S358*H358</f>
        <v>0.059999999999999998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1665</v>
      </c>
      <c r="AT358" s="217" t="s">
        <v>191</v>
      </c>
      <c r="AU358" s="217" t="s">
        <v>82</v>
      </c>
      <c r="AY358" s="19" t="s">
        <v>188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80</v>
      </c>
      <c r="BK358" s="218">
        <f>ROUND(I358*H358,2)</f>
        <v>0</v>
      </c>
      <c r="BL358" s="19" t="s">
        <v>1665</v>
      </c>
      <c r="BM358" s="217" t="s">
        <v>2173</v>
      </c>
    </row>
    <row r="359" s="2" customFormat="1">
      <c r="A359" s="40"/>
      <c r="B359" s="41"/>
      <c r="C359" s="42"/>
      <c r="D359" s="219" t="s">
        <v>198</v>
      </c>
      <c r="E359" s="42"/>
      <c r="F359" s="220" t="s">
        <v>1698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198</v>
      </c>
      <c r="AU359" s="19" t="s">
        <v>82</v>
      </c>
    </row>
    <row r="360" s="2" customFormat="1" ht="16.5" customHeight="1">
      <c r="A360" s="40"/>
      <c r="B360" s="41"/>
      <c r="C360" s="206" t="s">
        <v>1699</v>
      </c>
      <c r="D360" s="206" t="s">
        <v>191</v>
      </c>
      <c r="E360" s="207" t="s">
        <v>1700</v>
      </c>
      <c r="F360" s="208" t="s">
        <v>1701</v>
      </c>
      <c r="G360" s="209" t="s">
        <v>260</v>
      </c>
      <c r="H360" s="210">
        <v>0.26300000000000001</v>
      </c>
      <c r="I360" s="211"/>
      <c r="J360" s="212">
        <f>ROUND(I360*H360,2)</f>
        <v>0</v>
      </c>
      <c r="K360" s="208" t="s">
        <v>195</v>
      </c>
      <c r="L360" s="46"/>
      <c r="M360" s="213" t="s">
        <v>19</v>
      </c>
      <c r="N360" s="214" t="s">
        <v>43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1665</v>
      </c>
      <c r="AT360" s="217" t="s">
        <v>191</v>
      </c>
      <c r="AU360" s="217" t="s">
        <v>82</v>
      </c>
      <c r="AY360" s="19" t="s">
        <v>188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80</v>
      </c>
      <c r="BK360" s="218">
        <f>ROUND(I360*H360,2)</f>
        <v>0</v>
      </c>
      <c r="BL360" s="19" t="s">
        <v>1665</v>
      </c>
      <c r="BM360" s="217" t="s">
        <v>2174</v>
      </c>
    </row>
    <row r="361" s="2" customFormat="1">
      <c r="A361" s="40"/>
      <c r="B361" s="41"/>
      <c r="C361" s="42"/>
      <c r="D361" s="219" t="s">
        <v>198</v>
      </c>
      <c r="E361" s="42"/>
      <c r="F361" s="220" t="s">
        <v>1703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198</v>
      </c>
      <c r="AU361" s="19" t="s">
        <v>82</v>
      </c>
    </row>
    <row r="362" s="2" customFormat="1" ht="21.75" customHeight="1">
      <c r="A362" s="40"/>
      <c r="B362" s="41"/>
      <c r="C362" s="206" t="s">
        <v>1704</v>
      </c>
      <c r="D362" s="206" t="s">
        <v>191</v>
      </c>
      <c r="E362" s="207" t="s">
        <v>1705</v>
      </c>
      <c r="F362" s="208" t="s">
        <v>1706</v>
      </c>
      <c r="G362" s="209" t="s">
        <v>260</v>
      </c>
      <c r="H362" s="210">
        <v>0.26300000000000001</v>
      </c>
      <c r="I362" s="211"/>
      <c r="J362" s="212">
        <f>ROUND(I362*H362,2)</f>
        <v>0</v>
      </c>
      <c r="K362" s="208" t="s">
        <v>195</v>
      </c>
      <c r="L362" s="46"/>
      <c r="M362" s="213" t="s">
        <v>19</v>
      </c>
      <c r="N362" s="214" t="s">
        <v>43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1665</v>
      </c>
      <c r="AT362" s="217" t="s">
        <v>191</v>
      </c>
      <c r="AU362" s="217" t="s">
        <v>82</v>
      </c>
      <c r="AY362" s="19" t="s">
        <v>188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80</v>
      </c>
      <c r="BK362" s="218">
        <f>ROUND(I362*H362,2)</f>
        <v>0</v>
      </c>
      <c r="BL362" s="19" t="s">
        <v>1665</v>
      </c>
      <c r="BM362" s="217" t="s">
        <v>2175</v>
      </c>
    </row>
    <row r="363" s="2" customFormat="1">
      <c r="A363" s="40"/>
      <c r="B363" s="41"/>
      <c r="C363" s="42"/>
      <c r="D363" s="219" t="s">
        <v>198</v>
      </c>
      <c r="E363" s="42"/>
      <c r="F363" s="220" t="s">
        <v>1708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198</v>
      </c>
      <c r="AU363" s="19" t="s">
        <v>82</v>
      </c>
    </row>
    <row r="364" s="2" customFormat="1" ht="16.5" customHeight="1">
      <c r="A364" s="40"/>
      <c r="B364" s="41"/>
      <c r="C364" s="206" t="s">
        <v>1709</v>
      </c>
      <c r="D364" s="206" t="s">
        <v>191</v>
      </c>
      <c r="E364" s="207" t="s">
        <v>1710</v>
      </c>
      <c r="F364" s="208" t="s">
        <v>1711</v>
      </c>
      <c r="G364" s="209" t="s">
        <v>260</v>
      </c>
      <c r="H364" s="210">
        <v>0.26300000000000001</v>
      </c>
      <c r="I364" s="211"/>
      <c r="J364" s="212">
        <f>ROUND(I364*H364,2)</f>
        <v>0</v>
      </c>
      <c r="K364" s="208" t="s">
        <v>195</v>
      </c>
      <c r="L364" s="46"/>
      <c r="M364" s="213" t="s">
        <v>19</v>
      </c>
      <c r="N364" s="214" t="s">
        <v>43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1665</v>
      </c>
      <c r="AT364" s="217" t="s">
        <v>191</v>
      </c>
      <c r="AU364" s="217" t="s">
        <v>82</v>
      </c>
      <c r="AY364" s="19" t="s">
        <v>188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80</v>
      </c>
      <c r="BK364" s="218">
        <f>ROUND(I364*H364,2)</f>
        <v>0</v>
      </c>
      <c r="BL364" s="19" t="s">
        <v>1665</v>
      </c>
      <c r="BM364" s="217" t="s">
        <v>2176</v>
      </c>
    </row>
    <row r="365" s="2" customFormat="1">
      <c r="A365" s="40"/>
      <c r="B365" s="41"/>
      <c r="C365" s="42"/>
      <c r="D365" s="219" t="s">
        <v>198</v>
      </c>
      <c r="E365" s="42"/>
      <c r="F365" s="220" t="s">
        <v>1713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198</v>
      </c>
      <c r="AU365" s="19" t="s">
        <v>82</v>
      </c>
    </row>
    <row r="366" s="2" customFormat="1" ht="21.75" customHeight="1">
      <c r="A366" s="40"/>
      <c r="B366" s="41"/>
      <c r="C366" s="206" t="s">
        <v>1714</v>
      </c>
      <c r="D366" s="206" t="s">
        <v>191</v>
      </c>
      <c r="E366" s="207" t="s">
        <v>1715</v>
      </c>
      <c r="F366" s="208" t="s">
        <v>1716</v>
      </c>
      <c r="G366" s="209" t="s">
        <v>260</v>
      </c>
      <c r="H366" s="210">
        <v>1.5780000000000001</v>
      </c>
      <c r="I366" s="211"/>
      <c r="J366" s="212">
        <f>ROUND(I366*H366,2)</f>
        <v>0</v>
      </c>
      <c r="K366" s="208" t="s">
        <v>195</v>
      </c>
      <c r="L366" s="46"/>
      <c r="M366" s="213" t="s">
        <v>19</v>
      </c>
      <c r="N366" s="214" t="s">
        <v>43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1665</v>
      </c>
      <c r="AT366" s="217" t="s">
        <v>191</v>
      </c>
      <c r="AU366" s="217" t="s">
        <v>82</v>
      </c>
      <c r="AY366" s="19" t="s">
        <v>188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80</v>
      </c>
      <c r="BK366" s="218">
        <f>ROUND(I366*H366,2)</f>
        <v>0</v>
      </c>
      <c r="BL366" s="19" t="s">
        <v>1665</v>
      </c>
      <c r="BM366" s="217" t="s">
        <v>2177</v>
      </c>
    </row>
    <row r="367" s="2" customFormat="1">
      <c r="A367" s="40"/>
      <c r="B367" s="41"/>
      <c r="C367" s="42"/>
      <c r="D367" s="219" t="s">
        <v>198</v>
      </c>
      <c r="E367" s="42"/>
      <c r="F367" s="220" t="s">
        <v>1718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198</v>
      </c>
      <c r="AU367" s="19" t="s">
        <v>82</v>
      </c>
    </row>
    <row r="368" s="14" customFormat="1">
      <c r="A368" s="14"/>
      <c r="B368" s="235"/>
      <c r="C368" s="236"/>
      <c r="D368" s="226" t="s">
        <v>200</v>
      </c>
      <c r="E368" s="237" t="s">
        <v>19</v>
      </c>
      <c r="F368" s="238" t="s">
        <v>1879</v>
      </c>
      <c r="G368" s="236"/>
      <c r="H368" s="239">
        <v>1.5780000000000001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200</v>
      </c>
      <c r="AU368" s="245" t="s">
        <v>82</v>
      </c>
      <c r="AV368" s="14" t="s">
        <v>82</v>
      </c>
      <c r="AW368" s="14" t="s">
        <v>33</v>
      </c>
      <c r="AX368" s="14" t="s">
        <v>80</v>
      </c>
      <c r="AY368" s="245" t="s">
        <v>188</v>
      </c>
    </row>
    <row r="369" s="2" customFormat="1" ht="24.15" customHeight="1">
      <c r="A369" s="40"/>
      <c r="B369" s="41"/>
      <c r="C369" s="206" t="s">
        <v>1720</v>
      </c>
      <c r="D369" s="206" t="s">
        <v>191</v>
      </c>
      <c r="E369" s="207" t="s">
        <v>1721</v>
      </c>
      <c r="F369" s="208" t="s">
        <v>1722</v>
      </c>
      <c r="G369" s="209" t="s">
        <v>260</v>
      </c>
      <c r="H369" s="210">
        <v>0.26300000000000001</v>
      </c>
      <c r="I369" s="211"/>
      <c r="J369" s="212">
        <f>ROUND(I369*H369,2)</f>
        <v>0</v>
      </c>
      <c r="K369" s="208" t="s">
        <v>195</v>
      </c>
      <c r="L369" s="46"/>
      <c r="M369" s="213" t="s">
        <v>19</v>
      </c>
      <c r="N369" s="214" t="s">
        <v>43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1665</v>
      </c>
      <c r="AT369" s="217" t="s">
        <v>191</v>
      </c>
      <c r="AU369" s="217" t="s">
        <v>82</v>
      </c>
      <c r="AY369" s="19" t="s">
        <v>188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80</v>
      </c>
      <c r="BK369" s="218">
        <f>ROUND(I369*H369,2)</f>
        <v>0</v>
      </c>
      <c r="BL369" s="19" t="s">
        <v>1665</v>
      </c>
      <c r="BM369" s="217" t="s">
        <v>2178</v>
      </c>
    </row>
    <row r="370" s="2" customFormat="1">
      <c r="A370" s="40"/>
      <c r="B370" s="41"/>
      <c r="C370" s="42"/>
      <c r="D370" s="219" t="s">
        <v>198</v>
      </c>
      <c r="E370" s="42"/>
      <c r="F370" s="220" t="s">
        <v>1724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198</v>
      </c>
      <c r="AU370" s="19" t="s">
        <v>82</v>
      </c>
    </row>
    <row r="371" s="2" customFormat="1" ht="16.5" customHeight="1">
      <c r="A371" s="40"/>
      <c r="B371" s="41"/>
      <c r="C371" s="206" t="s">
        <v>1725</v>
      </c>
      <c r="D371" s="206" t="s">
        <v>191</v>
      </c>
      <c r="E371" s="207" t="s">
        <v>1726</v>
      </c>
      <c r="F371" s="208" t="s">
        <v>1727</v>
      </c>
      <c r="G371" s="209" t="s">
        <v>260</v>
      </c>
      <c r="H371" s="210">
        <v>0.023</v>
      </c>
      <c r="I371" s="211"/>
      <c r="J371" s="212">
        <f>ROUND(I371*H371,2)</f>
        <v>0</v>
      </c>
      <c r="K371" s="208" t="s">
        <v>195</v>
      </c>
      <c r="L371" s="46"/>
      <c r="M371" s="213" t="s">
        <v>19</v>
      </c>
      <c r="N371" s="214" t="s">
        <v>43</v>
      </c>
      <c r="O371" s="86"/>
      <c r="P371" s="215">
        <f>O371*H371</f>
        <v>0</v>
      </c>
      <c r="Q371" s="215">
        <v>0</v>
      </c>
      <c r="R371" s="215">
        <f>Q371*H371</f>
        <v>0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1665</v>
      </c>
      <c r="AT371" s="217" t="s">
        <v>191</v>
      </c>
      <c r="AU371" s="217" t="s">
        <v>82</v>
      </c>
      <c r="AY371" s="19" t="s">
        <v>188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80</v>
      </c>
      <c r="BK371" s="218">
        <f>ROUND(I371*H371,2)</f>
        <v>0</v>
      </c>
      <c r="BL371" s="19" t="s">
        <v>1665</v>
      </c>
      <c r="BM371" s="217" t="s">
        <v>2179</v>
      </c>
    </row>
    <row r="372" s="2" customFormat="1">
      <c r="A372" s="40"/>
      <c r="B372" s="41"/>
      <c r="C372" s="42"/>
      <c r="D372" s="219" t="s">
        <v>198</v>
      </c>
      <c r="E372" s="42"/>
      <c r="F372" s="220" t="s">
        <v>1729</v>
      </c>
      <c r="G372" s="42"/>
      <c r="H372" s="42"/>
      <c r="I372" s="221"/>
      <c r="J372" s="42"/>
      <c r="K372" s="42"/>
      <c r="L372" s="46"/>
      <c r="M372" s="274"/>
      <c r="N372" s="275"/>
      <c r="O372" s="270"/>
      <c r="P372" s="270"/>
      <c r="Q372" s="270"/>
      <c r="R372" s="270"/>
      <c r="S372" s="270"/>
      <c r="T372" s="276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198</v>
      </c>
      <c r="AU372" s="19" t="s">
        <v>82</v>
      </c>
    </row>
    <row r="373" s="2" customFormat="1" ht="6.96" customHeight="1">
      <c r="A373" s="40"/>
      <c r="B373" s="61"/>
      <c r="C373" s="62"/>
      <c r="D373" s="62"/>
      <c r="E373" s="62"/>
      <c r="F373" s="62"/>
      <c r="G373" s="62"/>
      <c r="H373" s="62"/>
      <c r="I373" s="62"/>
      <c r="J373" s="62"/>
      <c r="K373" s="62"/>
      <c r="L373" s="46"/>
      <c r="M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</row>
  </sheetData>
  <sheetProtection sheet="1" autoFilter="0" formatColumns="0" formatRows="0" objects="1" scenarios="1" spinCount="100000" saltValue="tCeXStqkBP3Zsdwu3ekrOQ+Lh1N9iuD1xkCqBeXqRlecHy7Auyh4lSub5NJmjOxRohRGXjdEmqry8OsKqKhWXg==" hashValue="qjb5A2utYiK9RwEd96vsBo5ZRO1FvgkMTJp8Ciy74AGW72zkXyI//crfgKyEKuPSjxV3zjo8/W5CQ9MbE0Y6sA==" algorithmName="SHA-512" password="80EB"/>
  <autoFilter ref="C88:K37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7" r:id="rId1" display="https://podminky.urs.cz/item/CS_URS_2024_01/741122031"/>
    <hyperlink ref="F107" r:id="rId2" display="https://podminky.urs.cz/item/CS_URS_2024_01/741122016"/>
    <hyperlink ref="F117" r:id="rId3" display="https://podminky.urs.cz/item/CS_URS_2024_01/741122015"/>
    <hyperlink ref="F127" r:id="rId4" display="https://podminky.urs.cz/item/CS_URS_2024_01/741130001"/>
    <hyperlink ref="F132" r:id="rId5" display="https://podminky.urs.cz/item/CS_URS_2024_01/741372062"/>
    <hyperlink ref="F157" r:id="rId6" display="https://podminky.urs.cz/item/CS_URS_2024_01/741313001"/>
    <hyperlink ref="F167" r:id="rId7" display="https://podminky.urs.cz/item/CS_URS_2024_01/741313005"/>
    <hyperlink ref="F177" r:id="rId8" display="https://podminky.urs.cz/item/CS_URS_2024_01/741310121"/>
    <hyperlink ref="F222" r:id="rId9" display="https://podminky.urs.cz/item/CS_URS_2024_01/741112061"/>
    <hyperlink ref="F232" r:id="rId10" display="https://podminky.urs.cz/item/CS_URS_2024_01/741112001"/>
    <hyperlink ref="F247" r:id="rId11" display="https://podminky.urs.cz/item/CS_URS_2024_01/HZS2232"/>
    <hyperlink ref="F256" r:id="rId12" display="https://podminky.urs.cz/item/CS_URS_2024_01/741110062"/>
    <hyperlink ref="F271" r:id="rId13" display="https://podminky.urs.cz/item/CS_URS_2024_01/742121001"/>
    <hyperlink ref="F282" r:id="rId14" display="https://podminky.urs.cz/item/CS_URS_2024_01/742330041"/>
    <hyperlink ref="F302" r:id="rId15" display="https://podminky.urs.cz/item/CS_URS_2024_01/742110505"/>
    <hyperlink ref="F319" r:id="rId16" display="https://podminky.urs.cz/item/CS_URS_2024_01/741810001"/>
    <hyperlink ref="F325" r:id="rId17" display="https://podminky.urs.cz/item/CS_URS_2024_01/977131110"/>
    <hyperlink ref="F328" r:id="rId18" display="https://podminky.urs.cz/item/CS_URS_2024_01/977131117"/>
    <hyperlink ref="F332" r:id="rId19" display="https://podminky.urs.cz/item/CS_URS_2024_01/997002611"/>
    <hyperlink ref="F334" r:id="rId20" display="https://podminky.urs.cz/item/CS_URS_2024_01/997013212"/>
    <hyperlink ref="F336" r:id="rId21" display="https://podminky.urs.cz/item/CS_URS_2024_01/997013501"/>
    <hyperlink ref="F338" r:id="rId22" display="https://podminky.urs.cz/item/CS_URS_2024_01/997013509"/>
    <hyperlink ref="F341" r:id="rId23" display="https://podminky.urs.cz/item/CS_URS_2024_01/997013603"/>
    <hyperlink ref="F345" r:id="rId24" display="https://podminky.urs.cz/item/CS_URS_2024_01/460941211"/>
    <hyperlink ref="F347" r:id="rId25" display="https://podminky.urs.cz/item/CS_URS_2024_01/460941213"/>
    <hyperlink ref="F349" r:id="rId26" display="https://podminky.urs.cz/item/CS_URS_2024_01/460941221"/>
    <hyperlink ref="F351" r:id="rId27" display="https://podminky.urs.cz/item/CS_URS_2024_01/460941222"/>
    <hyperlink ref="F353" r:id="rId28" display="https://podminky.urs.cz/item/CS_URS_2024_01/468101411"/>
    <hyperlink ref="F355" r:id="rId29" display="https://podminky.urs.cz/item/CS_URS_2024_01/468101413"/>
    <hyperlink ref="F357" r:id="rId30" display="https://podminky.urs.cz/item/CS_URS_2024_01/468101421"/>
    <hyperlink ref="F359" r:id="rId31" display="https://podminky.urs.cz/item/CS_URS_2024_01/468101422"/>
    <hyperlink ref="F361" r:id="rId32" display="https://podminky.urs.cz/item/CS_URS_2024_01/469971111"/>
    <hyperlink ref="F363" r:id="rId33" display="https://podminky.urs.cz/item/CS_URS_2024_01/469971121"/>
    <hyperlink ref="F365" r:id="rId34" display="https://podminky.urs.cz/item/CS_URS_2024_01/469972111"/>
    <hyperlink ref="F367" r:id="rId35" display="https://podminky.urs.cz/item/CS_URS_2024_01/469972121"/>
    <hyperlink ref="F370" r:id="rId36" display="https://podminky.urs.cz/item/CS_URS_2024_01/469973113"/>
    <hyperlink ref="F372" r:id="rId37" display="https://podminky.urs.cz/item/CS_URS_2024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2180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ROUND((SUM(BE89:BE338)),  2)</f>
        <v>0</v>
      </c>
      <c r="G33" s="40"/>
      <c r="H33" s="40"/>
      <c r="I33" s="150">
        <v>0.20999999999999999</v>
      </c>
      <c r="J33" s="149">
        <f>ROUND(((SUM(BE89:BE338))*I33),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ROUND((SUM(BF89:BF338)),  2)</f>
        <v>0</v>
      </c>
      <c r="G34" s="40"/>
      <c r="H34" s="40"/>
      <c r="I34" s="150">
        <v>0.14999999999999999</v>
      </c>
      <c r="J34" s="149">
        <f>ROUND(((SUM(BF89:BF338))*I34),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ROUND((SUM(BG89:BG338)),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ROUND((SUM(BH89:BH338)),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ROUND((SUM(BI89:BI338)),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21 - elektroinstalace m.č. 212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1447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1449</v>
      </c>
      <c r="E62" s="176"/>
      <c r="F62" s="176"/>
      <c r="G62" s="176"/>
      <c r="H62" s="176"/>
      <c r="I62" s="176"/>
      <c r="J62" s="177">
        <f>J225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1450</v>
      </c>
      <c r="E63" s="176"/>
      <c r="F63" s="176"/>
      <c r="G63" s="176"/>
      <c r="H63" s="176"/>
      <c r="I63" s="176"/>
      <c r="J63" s="177">
        <f>J276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1451</v>
      </c>
      <c r="E64" s="176"/>
      <c r="F64" s="176"/>
      <c r="G64" s="176"/>
      <c r="H64" s="176"/>
      <c r="I64" s="176"/>
      <c r="J64" s="177">
        <f>J277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160</v>
      </c>
      <c r="E65" s="170"/>
      <c r="F65" s="170"/>
      <c r="G65" s="170"/>
      <c r="H65" s="170"/>
      <c r="I65" s="170"/>
      <c r="J65" s="171">
        <f>J282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162</v>
      </c>
      <c r="E66" s="176"/>
      <c r="F66" s="176"/>
      <c r="G66" s="176"/>
      <c r="H66" s="176"/>
      <c r="I66" s="176"/>
      <c r="J66" s="177">
        <f>J283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163</v>
      </c>
      <c r="E67" s="176"/>
      <c r="F67" s="176"/>
      <c r="G67" s="176"/>
      <c r="H67" s="176"/>
      <c r="I67" s="176"/>
      <c r="J67" s="177">
        <f>J290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1452</v>
      </c>
      <c r="E68" s="170"/>
      <c r="F68" s="170"/>
      <c r="G68" s="170"/>
      <c r="H68" s="170"/>
      <c r="I68" s="170"/>
      <c r="J68" s="171">
        <f>J302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1453</v>
      </c>
      <c r="E69" s="176"/>
      <c r="F69" s="176"/>
      <c r="G69" s="176"/>
      <c r="H69" s="176"/>
      <c r="I69" s="176"/>
      <c r="J69" s="177">
        <f>J303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ZŠ Pionýrů, Sokolov - Oprava elektroinstalace učeben v 2.NP 2. stupně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154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21 - elektroinstalace m.č. 212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Sokolov, Pionýrů 1614</v>
      </c>
      <c r="G83" s="42"/>
      <c r="H83" s="42"/>
      <c r="I83" s="34" t="s">
        <v>23</v>
      </c>
      <c r="J83" s="74" t="str">
        <f>IF(J12="","",J12)</f>
        <v>8. 2. 2024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Sokolov</v>
      </c>
      <c r="G85" s="42"/>
      <c r="H85" s="42"/>
      <c r="I85" s="34" t="s">
        <v>31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Michal Kubelka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174</v>
      </c>
      <c r="D88" s="182" t="s">
        <v>57</v>
      </c>
      <c r="E88" s="182" t="s">
        <v>53</v>
      </c>
      <c r="F88" s="182" t="s">
        <v>54</v>
      </c>
      <c r="G88" s="182" t="s">
        <v>175</v>
      </c>
      <c r="H88" s="182" t="s">
        <v>176</v>
      </c>
      <c r="I88" s="182" t="s">
        <v>177</v>
      </c>
      <c r="J88" s="182" t="s">
        <v>158</v>
      </c>
      <c r="K88" s="183" t="s">
        <v>178</v>
      </c>
      <c r="L88" s="184"/>
      <c r="M88" s="94" t="s">
        <v>19</v>
      </c>
      <c r="N88" s="95" t="s">
        <v>42</v>
      </c>
      <c r="O88" s="95" t="s">
        <v>179</v>
      </c>
      <c r="P88" s="95" t="s">
        <v>180</v>
      </c>
      <c r="Q88" s="95" t="s">
        <v>181</v>
      </c>
      <c r="R88" s="95" t="s">
        <v>182</v>
      </c>
      <c r="S88" s="95" t="s">
        <v>183</v>
      </c>
      <c r="T88" s="96" t="s">
        <v>184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185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P90+P282+P302</f>
        <v>0</v>
      </c>
      <c r="Q89" s="98"/>
      <c r="R89" s="187">
        <f>R90+R282+R302</f>
        <v>0.069634000000000001</v>
      </c>
      <c r="S89" s="98"/>
      <c r="T89" s="188">
        <f>T90+T282+T302</f>
        <v>0.23300000000000001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159</v>
      </c>
      <c r="BK89" s="189">
        <f>BK90+BK282+BK302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1454</v>
      </c>
      <c r="F90" s="193" t="s">
        <v>1455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P91+P225+P276</f>
        <v>0</v>
      </c>
      <c r="Q90" s="198"/>
      <c r="R90" s="199">
        <f>R91+R225+R276</f>
        <v>0</v>
      </c>
      <c r="S90" s="198"/>
      <c r="T90" s="200">
        <f>T91+T225+T276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188</v>
      </c>
      <c r="BK90" s="203">
        <f>BK91+BK225+BK276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1456</v>
      </c>
      <c r="F91" s="204" t="s">
        <v>1457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SUM(P92:P224)</f>
        <v>0</v>
      </c>
      <c r="Q91" s="198"/>
      <c r="R91" s="199">
        <f>SUM(R92:R224)</f>
        <v>0</v>
      </c>
      <c r="S91" s="198"/>
      <c r="T91" s="200">
        <f>SUM(T92:T224)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188</v>
      </c>
      <c r="BK91" s="203">
        <f>SUM(BK92:BK224)</f>
        <v>0</v>
      </c>
    </row>
    <row r="92" s="2" customFormat="1" ht="24.15" customHeight="1">
      <c r="A92" s="40"/>
      <c r="B92" s="41"/>
      <c r="C92" s="257" t="s">
        <v>80</v>
      </c>
      <c r="D92" s="257" t="s">
        <v>300</v>
      </c>
      <c r="E92" s="258" t="s">
        <v>1458</v>
      </c>
      <c r="F92" s="259" t="s">
        <v>1459</v>
      </c>
      <c r="G92" s="260" t="s">
        <v>296</v>
      </c>
      <c r="H92" s="261">
        <v>1</v>
      </c>
      <c r="I92" s="262"/>
      <c r="J92" s="263">
        <f>ROUND(I92*H92,2)</f>
        <v>0</v>
      </c>
      <c r="K92" s="259" t="s">
        <v>19</v>
      </c>
      <c r="L92" s="264"/>
      <c r="M92" s="265" t="s">
        <v>19</v>
      </c>
      <c r="N92" s="266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250</v>
      </c>
      <c r="AT92" s="217" t="s">
        <v>300</v>
      </c>
      <c r="AU92" s="217" t="s">
        <v>82</v>
      </c>
      <c r="AY92" s="19" t="s">
        <v>188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196</v>
      </c>
      <c r="BM92" s="217" t="s">
        <v>2181</v>
      </c>
    </row>
    <row r="93" s="13" customFormat="1">
      <c r="A93" s="13"/>
      <c r="B93" s="224"/>
      <c r="C93" s="225"/>
      <c r="D93" s="226" t="s">
        <v>200</v>
      </c>
      <c r="E93" s="227" t="s">
        <v>19</v>
      </c>
      <c r="F93" s="228" t="s">
        <v>1461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200</v>
      </c>
      <c r="AU93" s="234" t="s">
        <v>82</v>
      </c>
      <c r="AV93" s="13" t="s">
        <v>80</v>
      </c>
      <c r="AW93" s="13" t="s">
        <v>33</v>
      </c>
      <c r="AX93" s="13" t="s">
        <v>72</v>
      </c>
      <c r="AY93" s="234" t="s">
        <v>188</v>
      </c>
    </row>
    <row r="94" s="14" customFormat="1">
      <c r="A94" s="14"/>
      <c r="B94" s="235"/>
      <c r="C94" s="236"/>
      <c r="D94" s="226" t="s">
        <v>200</v>
      </c>
      <c r="E94" s="237" t="s">
        <v>19</v>
      </c>
      <c r="F94" s="238" t="s">
        <v>80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200</v>
      </c>
      <c r="AU94" s="245" t="s">
        <v>82</v>
      </c>
      <c r="AV94" s="14" t="s">
        <v>82</v>
      </c>
      <c r="AW94" s="14" t="s">
        <v>33</v>
      </c>
      <c r="AX94" s="14" t="s">
        <v>72</v>
      </c>
      <c r="AY94" s="245" t="s">
        <v>188</v>
      </c>
    </row>
    <row r="95" s="15" customFormat="1">
      <c r="A95" s="15"/>
      <c r="B95" s="246"/>
      <c r="C95" s="247"/>
      <c r="D95" s="226" t="s">
        <v>200</v>
      </c>
      <c r="E95" s="248" t="s">
        <v>19</v>
      </c>
      <c r="F95" s="249" t="s">
        <v>206</v>
      </c>
      <c r="G95" s="247"/>
      <c r="H95" s="250">
        <v>1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200</v>
      </c>
      <c r="AU95" s="256" t="s">
        <v>82</v>
      </c>
      <c r="AV95" s="15" t="s">
        <v>196</v>
      </c>
      <c r="AW95" s="15" t="s">
        <v>33</v>
      </c>
      <c r="AX95" s="15" t="s">
        <v>80</v>
      </c>
      <c r="AY95" s="256" t="s">
        <v>188</v>
      </c>
    </row>
    <row r="96" s="2" customFormat="1" ht="24.15" customHeight="1">
      <c r="A96" s="40"/>
      <c r="B96" s="41"/>
      <c r="C96" s="206" t="s">
        <v>82</v>
      </c>
      <c r="D96" s="206" t="s">
        <v>191</v>
      </c>
      <c r="E96" s="207" t="s">
        <v>1462</v>
      </c>
      <c r="F96" s="208" t="s">
        <v>1463</v>
      </c>
      <c r="G96" s="209" t="s">
        <v>357</v>
      </c>
      <c r="H96" s="210">
        <v>5</v>
      </c>
      <c r="I96" s="211"/>
      <c r="J96" s="212">
        <f>ROUND(I96*H96,2)</f>
        <v>0</v>
      </c>
      <c r="K96" s="208" t="s">
        <v>195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196</v>
      </c>
      <c r="AT96" s="217" t="s">
        <v>191</v>
      </c>
      <c r="AU96" s="217" t="s">
        <v>82</v>
      </c>
      <c r="AY96" s="19" t="s">
        <v>188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196</v>
      </c>
      <c r="BM96" s="217" t="s">
        <v>2182</v>
      </c>
    </row>
    <row r="97" s="2" customFormat="1">
      <c r="A97" s="40"/>
      <c r="B97" s="41"/>
      <c r="C97" s="42"/>
      <c r="D97" s="219" t="s">
        <v>198</v>
      </c>
      <c r="E97" s="42"/>
      <c r="F97" s="220" t="s">
        <v>1465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198</v>
      </c>
      <c r="AU97" s="19" t="s">
        <v>82</v>
      </c>
    </row>
    <row r="98" s="13" customFormat="1">
      <c r="A98" s="13"/>
      <c r="B98" s="224"/>
      <c r="C98" s="225"/>
      <c r="D98" s="226" t="s">
        <v>200</v>
      </c>
      <c r="E98" s="227" t="s">
        <v>19</v>
      </c>
      <c r="F98" s="228" t="s">
        <v>1461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200</v>
      </c>
      <c r="AU98" s="234" t="s">
        <v>82</v>
      </c>
      <c r="AV98" s="13" t="s">
        <v>80</v>
      </c>
      <c r="AW98" s="13" t="s">
        <v>33</v>
      </c>
      <c r="AX98" s="13" t="s">
        <v>72</v>
      </c>
      <c r="AY98" s="234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231</v>
      </c>
      <c r="G99" s="236"/>
      <c r="H99" s="239">
        <v>5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5" customFormat="1">
      <c r="A100" s="15"/>
      <c r="B100" s="246"/>
      <c r="C100" s="247"/>
      <c r="D100" s="226" t="s">
        <v>200</v>
      </c>
      <c r="E100" s="248" t="s">
        <v>19</v>
      </c>
      <c r="F100" s="249" t="s">
        <v>206</v>
      </c>
      <c r="G100" s="247"/>
      <c r="H100" s="250">
        <v>5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200</v>
      </c>
      <c r="AU100" s="256" t="s">
        <v>82</v>
      </c>
      <c r="AV100" s="15" t="s">
        <v>196</v>
      </c>
      <c r="AW100" s="15" t="s">
        <v>33</v>
      </c>
      <c r="AX100" s="15" t="s">
        <v>80</v>
      </c>
      <c r="AY100" s="256" t="s">
        <v>188</v>
      </c>
    </row>
    <row r="101" s="2" customFormat="1" ht="16.5" customHeight="1">
      <c r="A101" s="40"/>
      <c r="B101" s="41"/>
      <c r="C101" s="257" t="s">
        <v>216</v>
      </c>
      <c r="D101" s="257" t="s">
        <v>300</v>
      </c>
      <c r="E101" s="258" t="s">
        <v>1466</v>
      </c>
      <c r="F101" s="259" t="s">
        <v>1467</v>
      </c>
      <c r="G101" s="260" t="s">
        <v>357</v>
      </c>
      <c r="H101" s="261">
        <v>5</v>
      </c>
      <c r="I101" s="262"/>
      <c r="J101" s="263">
        <f>ROUND(I101*H101,2)</f>
        <v>0</v>
      </c>
      <c r="K101" s="259" t="s">
        <v>19</v>
      </c>
      <c r="L101" s="264"/>
      <c r="M101" s="265" t="s">
        <v>19</v>
      </c>
      <c r="N101" s="266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250</v>
      </c>
      <c r="AT101" s="217" t="s">
        <v>300</v>
      </c>
      <c r="AU101" s="217" t="s">
        <v>82</v>
      </c>
      <c r="AY101" s="19" t="s">
        <v>188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196</v>
      </c>
      <c r="BM101" s="217" t="s">
        <v>2183</v>
      </c>
    </row>
    <row r="102" s="2" customFormat="1">
      <c r="A102" s="40"/>
      <c r="B102" s="41"/>
      <c r="C102" s="42"/>
      <c r="D102" s="226" t="s">
        <v>571</v>
      </c>
      <c r="E102" s="42"/>
      <c r="F102" s="273" t="s">
        <v>1469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571</v>
      </c>
      <c r="AU102" s="19" t="s">
        <v>82</v>
      </c>
    </row>
    <row r="103" s="13" customFormat="1">
      <c r="A103" s="13"/>
      <c r="B103" s="224"/>
      <c r="C103" s="225"/>
      <c r="D103" s="226" t="s">
        <v>200</v>
      </c>
      <c r="E103" s="227" t="s">
        <v>19</v>
      </c>
      <c r="F103" s="228" t="s">
        <v>1461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200</v>
      </c>
      <c r="AU103" s="234" t="s">
        <v>82</v>
      </c>
      <c r="AV103" s="13" t="s">
        <v>80</v>
      </c>
      <c r="AW103" s="13" t="s">
        <v>33</v>
      </c>
      <c r="AX103" s="13" t="s">
        <v>72</v>
      </c>
      <c r="AY103" s="234" t="s">
        <v>188</v>
      </c>
    </row>
    <row r="104" s="14" customFormat="1">
      <c r="A104" s="14"/>
      <c r="B104" s="235"/>
      <c r="C104" s="236"/>
      <c r="D104" s="226" t="s">
        <v>200</v>
      </c>
      <c r="E104" s="237" t="s">
        <v>19</v>
      </c>
      <c r="F104" s="238" t="s">
        <v>231</v>
      </c>
      <c r="G104" s="236"/>
      <c r="H104" s="239">
        <v>5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200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188</v>
      </c>
    </row>
    <row r="105" s="15" customFormat="1">
      <c r="A105" s="15"/>
      <c r="B105" s="246"/>
      <c r="C105" s="247"/>
      <c r="D105" s="226" t="s">
        <v>200</v>
      </c>
      <c r="E105" s="248" t="s">
        <v>19</v>
      </c>
      <c r="F105" s="249" t="s">
        <v>206</v>
      </c>
      <c r="G105" s="247"/>
      <c r="H105" s="250">
        <v>5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200</v>
      </c>
      <c r="AU105" s="256" t="s">
        <v>82</v>
      </c>
      <c r="AV105" s="15" t="s">
        <v>196</v>
      </c>
      <c r="AW105" s="15" t="s">
        <v>33</v>
      </c>
      <c r="AX105" s="15" t="s">
        <v>80</v>
      </c>
      <c r="AY105" s="256" t="s">
        <v>188</v>
      </c>
    </row>
    <row r="106" s="2" customFormat="1" ht="24.15" customHeight="1">
      <c r="A106" s="40"/>
      <c r="B106" s="41"/>
      <c r="C106" s="206" t="s">
        <v>196</v>
      </c>
      <c r="D106" s="206" t="s">
        <v>191</v>
      </c>
      <c r="E106" s="207" t="s">
        <v>1470</v>
      </c>
      <c r="F106" s="208" t="s">
        <v>1471</v>
      </c>
      <c r="G106" s="209" t="s">
        <v>357</v>
      </c>
      <c r="H106" s="210">
        <v>81</v>
      </c>
      <c r="I106" s="211"/>
      <c r="J106" s="212">
        <f>ROUND(I106*H106,2)</f>
        <v>0</v>
      </c>
      <c r="K106" s="208" t="s">
        <v>195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196</v>
      </c>
      <c r="AT106" s="217" t="s">
        <v>191</v>
      </c>
      <c r="AU106" s="217" t="s">
        <v>82</v>
      </c>
      <c r="AY106" s="19" t="s">
        <v>188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196</v>
      </c>
      <c r="BM106" s="217" t="s">
        <v>2184</v>
      </c>
    </row>
    <row r="107" s="2" customFormat="1">
      <c r="A107" s="40"/>
      <c r="B107" s="41"/>
      <c r="C107" s="42"/>
      <c r="D107" s="219" t="s">
        <v>198</v>
      </c>
      <c r="E107" s="42"/>
      <c r="F107" s="220" t="s">
        <v>1473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198</v>
      </c>
      <c r="AU107" s="19" t="s">
        <v>82</v>
      </c>
    </row>
    <row r="108" s="13" customFormat="1">
      <c r="A108" s="13"/>
      <c r="B108" s="224"/>
      <c r="C108" s="225"/>
      <c r="D108" s="226" t="s">
        <v>200</v>
      </c>
      <c r="E108" s="227" t="s">
        <v>19</v>
      </c>
      <c r="F108" s="228" t="s">
        <v>1461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200</v>
      </c>
      <c r="AU108" s="234" t="s">
        <v>82</v>
      </c>
      <c r="AV108" s="13" t="s">
        <v>80</v>
      </c>
      <c r="AW108" s="13" t="s">
        <v>33</v>
      </c>
      <c r="AX108" s="13" t="s">
        <v>72</v>
      </c>
      <c r="AY108" s="234" t="s">
        <v>188</v>
      </c>
    </row>
    <row r="109" s="14" customFormat="1">
      <c r="A109" s="14"/>
      <c r="B109" s="235"/>
      <c r="C109" s="236"/>
      <c r="D109" s="226" t="s">
        <v>200</v>
      </c>
      <c r="E109" s="237" t="s">
        <v>19</v>
      </c>
      <c r="F109" s="238" t="s">
        <v>2185</v>
      </c>
      <c r="G109" s="236"/>
      <c r="H109" s="239">
        <v>81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200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188</v>
      </c>
    </row>
    <row r="110" s="15" customFormat="1">
      <c r="A110" s="15"/>
      <c r="B110" s="246"/>
      <c r="C110" s="247"/>
      <c r="D110" s="226" t="s">
        <v>200</v>
      </c>
      <c r="E110" s="248" t="s">
        <v>19</v>
      </c>
      <c r="F110" s="249" t="s">
        <v>206</v>
      </c>
      <c r="G110" s="247"/>
      <c r="H110" s="250">
        <v>81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200</v>
      </c>
      <c r="AU110" s="256" t="s">
        <v>82</v>
      </c>
      <c r="AV110" s="15" t="s">
        <v>196</v>
      </c>
      <c r="AW110" s="15" t="s">
        <v>33</v>
      </c>
      <c r="AX110" s="15" t="s">
        <v>80</v>
      </c>
      <c r="AY110" s="256" t="s">
        <v>188</v>
      </c>
    </row>
    <row r="111" s="2" customFormat="1" ht="16.5" customHeight="1">
      <c r="A111" s="40"/>
      <c r="B111" s="41"/>
      <c r="C111" s="257" t="s">
        <v>231</v>
      </c>
      <c r="D111" s="257" t="s">
        <v>300</v>
      </c>
      <c r="E111" s="258" t="s">
        <v>1475</v>
      </c>
      <c r="F111" s="259" t="s">
        <v>1476</v>
      </c>
      <c r="G111" s="260" t="s">
        <v>357</v>
      </c>
      <c r="H111" s="261">
        <v>81</v>
      </c>
      <c r="I111" s="262"/>
      <c r="J111" s="263">
        <f>ROUND(I111*H111,2)</f>
        <v>0</v>
      </c>
      <c r="K111" s="259" t="s">
        <v>19</v>
      </c>
      <c r="L111" s="264"/>
      <c r="M111" s="265" t="s">
        <v>19</v>
      </c>
      <c r="N111" s="266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250</v>
      </c>
      <c r="AT111" s="217" t="s">
        <v>300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2186</v>
      </c>
    </row>
    <row r="112" s="2" customFormat="1">
      <c r="A112" s="40"/>
      <c r="B112" s="41"/>
      <c r="C112" s="42"/>
      <c r="D112" s="226" t="s">
        <v>571</v>
      </c>
      <c r="E112" s="42"/>
      <c r="F112" s="273" t="s">
        <v>1469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571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1461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2185</v>
      </c>
      <c r="G114" s="236"/>
      <c r="H114" s="239">
        <v>81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5" customFormat="1">
      <c r="A115" s="15"/>
      <c r="B115" s="246"/>
      <c r="C115" s="247"/>
      <c r="D115" s="226" t="s">
        <v>200</v>
      </c>
      <c r="E115" s="248" t="s">
        <v>19</v>
      </c>
      <c r="F115" s="249" t="s">
        <v>206</v>
      </c>
      <c r="G115" s="247"/>
      <c r="H115" s="250">
        <v>81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200</v>
      </c>
      <c r="AU115" s="256" t="s">
        <v>82</v>
      </c>
      <c r="AV115" s="15" t="s">
        <v>196</v>
      </c>
      <c r="AW115" s="15" t="s">
        <v>33</v>
      </c>
      <c r="AX115" s="15" t="s">
        <v>80</v>
      </c>
      <c r="AY115" s="256" t="s">
        <v>188</v>
      </c>
    </row>
    <row r="116" s="2" customFormat="1" ht="24.15" customHeight="1">
      <c r="A116" s="40"/>
      <c r="B116" s="41"/>
      <c r="C116" s="206" t="s">
        <v>189</v>
      </c>
      <c r="D116" s="206" t="s">
        <v>191</v>
      </c>
      <c r="E116" s="207" t="s">
        <v>1478</v>
      </c>
      <c r="F116" s="208" t="s">
        <v>1479</v>
      </c>
      <c r="G116" s="209" t="s">
        <v>357</v>
      </c>
      <c r="H116" s="210">
        <v>40</v>
      </c>
      <c r="I116" s="211"/>
      <c r="J116" s="212">
        <f>ROUND(I116*H116,2)</f>
        <v>0</v>
      </c>
      <c r="K116" s="208" t="s">
        <v>195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196</v>
      </c>
      <c r="AT116" s="217" t="s">
        <v>191</v>
      </c>
      <c r="AU116" s="217" t="s">
        <v>82</v>
      </c>
      <c r="AY116" s="19" t="s">
        <v>188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196</v>
      </c>
      <c r="BM116" s="217" t="s">
        <v>2187</v>
      </c>
    </row>
    <row r="117" s="2" customFormat="1">
      <c r="A117" s="40"/>
      <c r="B117" s="41"/>
      <c r="C117" s="42"/>
      <c r="D117" s="219" t="s">
        <v>198</v>
      </c>
      <c r="E117" s="42"/>
      <c r="F117" s="220" t="s">
        <v>1481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198</v>
      </c>
      <c r="AU117" s="19" t="s">
        <v>82</v>
      </c>
    </row>
    <row r="118" s="13" customFormat="1">
      <c r="A118" s="13"/>
      <c r="B118" s="224"/>
      <c r="C118" s="225"/>
      <c r="D118" s="226" t="s">
        <v>200</v>
      </c>
      <c r="E118" s="227" t="s">
        <v>19</v>
      </c>
      <c r="F118" s="228" t="s">
        <v>1461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200</v>
      </c>
      <c r="AU118" s="234" t="s">
        <v>82</v>
      </c>
      <c r="AV118" s="13" t="s">
        <v>80</v>
      </c>
      <c r="AW118" s="13" t="s">
        <v>33</v>
      </c>
      <c r="AX118" s="13" t="s">
        <v>72</v>
      </c>
      <c r="AY118" s="234" t="s">
        <v>188</v>
      </c>
    </row>
    <row r="119" s="14" customFormat="1">
      <c r="A119" s="14"/>
      <c r="B119" s="235"/>
      <c r="C119" s="236"/>
      <c r="D119" s="226" t="s">
        <v>200</v>
      </c>
      <c r="E119" s="237" t="s">
        <v>19</v>
      </c>
      <c r="F119" s="238" t="s">
        <v>414</v>
      </c>
      <c r="G119" s="236"/>
      <c r="H119" s="239">
        <v>40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200</v>
      </c>
      <c r="AU119" s="245" t="s">
        <v>82</v>
      </c>
      <c r="AV119" s="14" t="s">
        <v>82</v>
      </c>
      <c r="AW119" s="14" t="s">
        <v>33</v>
      </c>
      <c r="AX119" s="14" t="s">
        <v>72</v>
      </c>
      <c r="AY119" s="245" t="s">
        <v>188</v>
      </c>
    </row>
    <row r="120" s="15" customFormat="1">
      <c r="A120" s="15"/>
      <c r="B120" s="246"/>
      <c r="C120" s="247"/>
      <c r="D120" s="226" t="s">
        <v>200</v>
      </c>
      <c r="E120" s="248" t="s">
        <v>19</v>
      </c>
      <c r="F120" s="249" t="s">
        <v>206</v>
      </c>
      <c r="G120" s="247"/>
      <c r="H120" s="250">
        <v>40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200</v>
      </c>
      <c r="AU120" s="256" t="s">
        <v>82</v>
      </c>
      <c r="AV120" s="15" t="s">
        <v>196</v>
      </c>
      <c r="AW120" s="15" t="s">
        <v>33</v>
      </c>
      <c r="AX120" s="15" t="s">
        <v>80</v>
      </c>
      <c r="AY120" s="256" t="s">
        <v>188</v>
      </c>
    </row>
    <row r="121" s="2" customFormat="1" ht="16.5" customHeight="1">
      <c r="A121" s="40"/>
      <c r="B121" s="41"/>
      <c r="C121" s="257" t="s">
        <v>241</v>
      </c>
      <c r="D121" s="257" t="s">
        <v>300</v>
      </c>
      <c r="E121" s="258" t="s">
        <v>1483</v>
      </c>
      <c r="F121" s="259" t="s">
        <v>1484</v>
      </c>
      <c r="G121" s="260" t="s">
        <v>357</v>
      </c>
      <c r="H121" s="261">
        <v>40</v>
      </c>
      <c r="I121" s="262"/>
      <c r="J121" s="263">
        <f>ROUND(I121*H121,2)</f>
        <v>0</v>
      </c>
      <c r="K121" s="259" t="s">
        <v>19</v>
      </c>
      <c r="L121" s="264"/>
      <c r="M121" s="265" t="s">
        <v>19</v>
      </c>
      <c r="N121" s="266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250</v>
      </c>
      <c r="AT121" s="217" t="s">
        <v>300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2188</v>
      </c>
    </row>
    <row r="122" s="2" customFormat="1">
      <c r="A122" s="40"/>
      <c r="B122" s="41"/>
      <c r="C122" s="42"/>
      <c r="D122" s="226" t="s">
        <v>571</v>
      </c>
      <c r="E122" s="42"/>
      <c r="F122" s="273" t="s">
        <v>1469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571</v>
      </c>
      <c r="AU122" s="19" t="s">
        <v>82</v>
      </c>
    </row>
    <row r="123" s="13" customFormat="1">
      <c r="A123" s="13"/>
      <c r="B123" s="224"/>
      <c r="C123" s="225"/>
      <c r="D123" s="226" t="s">
        <v>200</v>
      </c>
      <c r="E123" s="227" t="s">
        <v>19</v>
      </c>
      <c r="F123" s="228" t="s">
        <v>1461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200</v>
      </c>
      <c r="AU123" s="234" t="s">
        <v>82</v>
      </c>
      <c r="AV123" s="13" t="s">
        <v>80</v>
      </c>
      <c r="AW123" s="13" t="s">
        <v>33</v>
      </c>
      <c r="AX123" s="13" t="s">
        <v>72</v>
      </c>
      <c r="AY123" s="234" t="s">
        <v>188</v>
      </c>
    </row>
    <row r="124" s="14" customFormat="1">
      <c r="A124" s="14"/>
      <c r="B124" s="235"/>
      <c r="C124" s="236"/>
      <c r="D124" s="226" t="s">
        <v>200</v>
      </c>
      <c r="E124" s="237" t="s">
        <v>19</v>
      </c>
      <c r="F124" s="238" t="s">
        <v>414</v>
      </c>
      <c r="G124" s="236"/>
      <c r="H124" s="239">
        <v>40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200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188</v>
      </c>
    </row>
    <row r="125" s="15" customFormat="1">
      <c r="A125" s="15"/>
      <c r="B125" s="246"/>
      <c r="C125" s="247"/>
      <c r="D125" s="226" t="s">
        <v>200</v>
      </c>
      <c r="E125" s="248" t="s">
        <v>19</v>
      </c>
      <c r="F125" s="249" t="s">
        <v>206</v>
      </c>
      <c r="G125" s="247"/>
      <c r="H125" s="250">
        <v>40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200</v>
      </c>
      <c r="AU125" s="256" t="s">
        <v>82</v>
      </c>
      <c r="AV125" s="15" t="s">
        <v>196</v>
      </c>
      <c r="AW125" s="15" t="s">
        <v>33</v>
      </c>
      <c r="AX125" s="15" t="s">
        <v>80</v>
      </c>
      <c r="AY125" s="256" t="s">
        <v>188</v>
      </c>
    </row>
    <row r="126" s="2" customFormat="1" ht="21.75" customHeight="1">
      <c r="A126" s="40"/>
      <c r="B126" s="41"/>
      <c r="C126" s="206" t="s">
        <v>250</v>
      </c>
      <c r="D126" s="206" t="s">
        <v>191</v>
      </c>
      <c r="E126" s="207" t="s">
        <v>1486</v>
      </c>
      <c r="F126" s="208" t="s">
        <v>1487</v>
      </c>
      <c r="G126" s="209" t="s">
        <v>296</v>
      </c>
      <c r="H126" s="210">
        <v>12</v>
      </c>
      <c r="I126" s="211"/>
      <c r="J126" s="212">
        <f>ROUND(I126*H126,2)</f>
        <v>0</v>
      </c>
      <c r="K126" s="208" t="s">
        <v>195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196</v>
      </c>
      <c r="AT126" s="217" t="s">
        <v>191</v>
      </c>
      <c r="AU126" s="217" t="s">
        <v>82</v>
      </c>
      <c r="AY126" s="19" t="s">
        <v>188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196</v>
      </c>
      <c r="BM126" s="217" t="s">
        <v>2189</v>
      </c>
    </row>
    <row r="127" s="2" customFormat="1">
      <c r="A127" s="40"/>
      <c r="B127" s="41"/>
      <c r="C127" s="42"/>
      <c r="D127" s="219" t="s">
        <v>198</v>
      </c>
      <c r="E127" s="42"/>
      <c r="F127" s="220" t="s">
        <v>1489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198</v>
      </c>
      <c r="AU127" s="19" t="s">
        <v>82</v>
      </c>
    </row>
    <row r="128" s="13" customFormat="1">
      <c r="A128" s="13"/>
      <c r="B128" s="224"/>
      <c r="C128" s="225"/>
      <c r="D128" s="226" t="s">
        <v>200</v>
      </c>
      <c r="E128" s="227" t="s">
        <v>19</v>
      </c>
      <c r="F128" s="228" t="s">
        <v>1461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200</v>
      </c>
      <c r="AU128" s="234" t="s">
        <v>82</v>
      </c>
      <c r="AV128" s="13" t="s">
        <v>80</v>
      </c>
      <c r="AW128" s="13" t="s">
        <v>33</v>
      </c>
      <c r="AX128" s="13" t="s">
        <v>72</v>
      </c>
      <c r="AY128" s="234" t="s">
        <v>188</v>
      </c>
    </row>
    <row r="129" s="14" customFormat="1">
      <c r="A129" s="14"/>
      <c r="B129" s="235"/>
      <c r="C129" s="236"/>
      <c r="D129" s="226" t="s">
        <v>200</v>
      </c>
      <c r="E129" s="237" t="s">
        <v>19</v>
      </c>
      <c r="F129" s="238" t="s">
        <v>113</v>
      </c>
      <c r="G129" s="236"/>
      <c r="H129" s="239">
        <v>12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200</v>
      </c>
      <c r="AU129" s="245" t="s">
        <v>82</v>
      </c>
      <c r="AV129" s="14" t="s">
        <v>82</v>
      </c>
      <c r="AW129" s="14" t="s">
        <v>33</v>
      </c>
      <c r="AX129" s="14" t="s">
        <v>72</v>
      </c>
      <c r="AY129" s="245" t="s">
        <v>188</v>
      </c>
    </row>
    <row r="130" s="15" customFormat="1">
      <c r="A130" s="15"/>
      <c r="B130" s="246"/>
      <c r="C130" s="247"/>
      <c r="D130" s="226" t="s">
        <v>200</v>
      </c>
      <c r="E130" s="248" t="s">
        <v>19</v>
      </c>
      <c r="F130" s="249" t="s">
        <v>206</v>
      </c>
      <c r="G130" s="247"/>
      <c r="H130" s="250">
        <v>12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200</v>
      </c>
      <c r="AU130" s="256" t="s">
        <v>82</v>
      </c>
      <c r="AV130" s="15" t="s">
        <v>196</v>
      </c>
      <c r="AW130" s="15" t="s">
        <v>33</v>
      </c>
      <c r="AX130" s="15" t="s">
        <v>80</v>
      </c>
      <c r="AY130" s="256" t="s">
        <v>188</v>
      </c>
    </row>
    <row r="131" s="2" customFormat="1" ht="24.15" customHeight="1">
      <c r="A131" s="40"/>
      <c r="B131" s="41"/>
      <c r="C131" s="206" t="s">
        <v>229</v>
      </c>
      <c r="D131" s="206" t="s">
        <v>191</v>
      </c>
      <c r="E131" s="207" t="s">
        <v>1490</v>
      </c>
      <c r="F131" s="208" t="s">
        <v>1491</v>
      </c>
      <c r="G131" s="209" t="s">
        <v>296</v>
      </c>
      <c r="H131" s="210">
        <v>4</v>
      </c>
      <c r="I131" s="211"/>
      <c r="J131" s="212">
        <f>ROUND(I131*H131,2)</f>
        <v>0</v>
      </c>
      <c r="K131" s="208" t="s">
        <v>195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2190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1493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3" customFormat="1">
      <c r="A133" s="13"/>
      <c r="B133" s="224"/>
      <c r="C133" s="225"/>
      <c r="D133" s="226" t="s">
        <v>200</v>
      </c>
      <c r="E133" s="227" t="s">
        <v>19</v>
      </c>
      <c r="F133" s="228" t="s">
        <v>1461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200</v>
      </c>
      <c r="AU133" s="234" t="s">
        <v>82</v>
      </c>
      <c r="AV133" s="13" t="s">
        <v>80</v>
      </c>
      <c r="AW133" s="13" t="s">
        <v>33</v>
      </c>
      <c r="AX133" s="13" t="s">
        <v>72</v>
      </c>
      <c r="AY133" s="234" t="s">
        <v>188</v>
      </c>
    </row>
    <row r="134" s="14" customFormat="1">
      <c r="A134" s="14"/>
      <c r="B134" s="235"/>
      <c r="C134" s="236"/>
      <c r="D134" s="226" t="s">
        <v>200</v>
      </c>
      <c r="E134" s="237" t="s">
        <v>19</v>
      </c>
      <c r="F134" s="238" t="s">
        <v>196</v>
      </c>
      <c r="G134" s="236"/>
      <c r="H134" s="239">
        <v>4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200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188</v>
      </c>
    </row>
    <row r="135" s="15" customFormat="1">
      <c r="A135" s="15"/>
      <c r="B135" s="246"/>
      <c r="C135" s="247"/>
      <c r="D135" s="226" t="s">
        <v>200</v>
      </c>
      <c r="E135" s="248" t="s">
        <v>19</v>
      </c>
      <c r="F135" s="249" t="s">
        <v>206</v>
      </c>
      <c r="G135" s="247"/>
      <c r="H135" s="250">
        <v>4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200</v>
      </c>
      <c r="AU135" s="256" t="s">
        <v>82</v>
      </c>
      <c r="AV135" s="15" t="s">
        <v>196</v>
      </c>
      <c r="AW135" s="15" t="s">
        <v>33</v>
      </c>
      <c r="AX135" s="15" t="s">
        <v>80</v>
      </c>
      <c r="AY135" s="256" t="s">
        <v>188</v>
      </c>
    </row>
    <row r="136" s="2" customFormat="1" ht="24.15" customHeight="1">
      <c r="A136" s="40"/>
      <c r="B136" s="41"/>
      <c r="C136" s="257" t="s">
        <v>107</v>
      </c>
      <c r="D136" s="257" t="s">
        <v>300</v>
      </c>
      <c r="E136" s="258" t="s">
        <v>2191</v>
      </c>
      <c r="F136" s="259" t="s">
        <v>2192</v>
      </c>
      <c r="G136" s="260" t="s">
        <v>296</v>
      </c>
      <c r="H136" s="261">
        <v>4</v>
      </c>
      <c r="I136" s="262"/>
      <c r="J136" s="263">
        <f>ROUND(I136*H136,2)</f>
        <v>0</v>
      </c>
      <c r="K136" s="259" t="s">
        <v>19</v>
      </c>
      <c r="L136" s="264"/>
      <c r="M136" s="265" t="s">
        <v>19</v>
      </c>
      <c r="N136" s="266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250</v>
      </c>
      <c r="AT136" s="217" t="s">
        <v>300</v>
      </c>
      <c r="AU136" s="217" t="s">
        <v>82</v>
      </c>
      <c r="AY136" s="19" t="s">
        <v>188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196</v>
      </c>
      <c r="BM136" s="217" t="s">
        <v>2193</v>
      </c>
    </row>
    <row r="137" s="2" customFormat="1">
      <c r="A137" s="40"/>
      <c r="B137" s="41"/>
      <c r="C137" s="42"/>
      <c r="D137" s="226" t="s">
        <v>571</v>
      </c>
      <c r="E137" s="42"/>
      <c r="F137" s="273" t="s">
        <v>1498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571</v>
      </c>
      <c r="AU137" s="19" t="s">
        <v>82</v>
      </c>
    </row>
    <row r="138" s="13" customFormat="1">
      <c r="A138" s="13"/>
      <c r="B138" s="224"/>
      <c r="C138" s="225"/>
      <c r="D138" s="226" t="s">
        <v>200</v>
      </c>
      <c r="E138" s="227" t="s">
        <v>19</v>
      </c>
      <c r="F138" s="228" t="s">
        <v>1461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200</v>
      </c>
      <c r="AU138" s="234" t="s">
        <v>82</v>
      </c>
      <c r="AV138" s="13" t="s">
        <v>80</v>
      </c>
      <c r="AW138" s="13" t="s">
        <v>33</v>
      </c>
      <c r="AX138" s="13" t="s">
        <v>72</v>
      </c>
      <c r="AY138" s="234" t="s">
        <v>188</v>
      </c>
    </row>
    <row r="139" s="14" customFormat="1">
      <c r="A139" s="14"/>
      <c r="B139" s="235"/>
      <c r="C139" s="236"/>
      <c r="D139" s="226" t="s">
        <v>200</v>
      </c>
      <c r="E139" s="237" t="s">
        <v>19</v>
      </c>
      <c r="F139" s="238" t="s">
        <v>196</v>
      </c>
      <c r="G139" s="236"/>
      <c r="H139" s="239">
        <v>4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200</v>
      </c>
      <c r="AU139" s="245" t="s">
        <v>82</v>
      </c>
      <c r="AV139" s="14" t="s">
        <v>82</v>
      </c>
      <c r="AW139" s="14" t="s">
        <v>33</v>
      </c>
      <c r="AX139" s="14" t="s">
        <v>72</v>
      </c>
      <c r="AY139" s="245" t="s">
        <v>188</v>
      </c>
    </row>
    <row r="140" s="15" customFormat="1">
      <c r="A140" s="15"/>
      <c r="B140" s="246"/>
      <c r="C140" s="247"/>
      <c r="D140" s="226" t="s">
        <v>200</v>
      </c>
      <c r="E140" s="248" t="s">
        <v>19</v>
      </c>
      <c r="F140" s="249" t="s">
        <v>206</v>
      </c>
      <c r="G140" s="247"/>
      <c r="H140" s="250">
        <v>4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200</v>
      </c>
      <c r="AU140" s="256" t="s">
        <v>82</v>
      </c>
      <c r="AV140" s="15" t="s">
        <v>196</v>
      </c>
      <c r="AW140" s="15" t="s">
        <v>33</v>
      </c>
      <c r="AX140" s="15" t="s">
        <v>80</v>
      </c>
      <c r="AY140" s="256" t="s">
        <v>188</v>
      </c>
    </row>
    <row r="141" s="2" customFormat="1" ht="24.15" customHeight="1">
      <c r="A141" s="40"/>
      <c r="B141" s="41"/>
      <c r="C141" s="206" t="s">
        <v>110</v>
      </c>
      <c r="D141" s="206" t="s">
        <v>191</v>
      </c>
      <c r="E141" s="207" t="s">
        <v>1508</v>
      </c>
      <c r="F141" s="208" t="s">
        <v>1509</v>
      </c>
      <c r="G141" s="209" t="s">
        <v>296</v>
      </c>
      <c r="H141" s="210">
        <v>21</v>
      </c>
      <c r="I141" s="211"/>
      <c r="J141" s="212">
        <f>ROUND(I141*H141,2)</f>
        <v>0</v>
      </c>
      <c r="K141" s="208" t="s">
        <v>195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196</v>
      </c>
      <c r="AT141" s="217" t="s">
        <v>191</v>
      </c>
      <c r="AU141" s="217" t="s">
        <v>82</v>
      </c>
      <c r="AY141" s="19" t="s">
        <v>188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196</v>
      </c>
      <c r="BM141" s="217" t="s">
        <v>2194</v>
      </c>
    </row>
    <row r="142" s="2" customFormat="1">
      <c r="A142" s="40"/>
      <c r="B142" s="41"/>
      <c r="C142" s="42"/>
      <c r="D142" s="219" t="s">
        <v>198</v>
      </c>
      <c r="E142" s="42"/>
      <c r="F142" s="220" t="s">
        <v>1511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198</v>
      </c>
      <c r="AU142" s="19" t="s">
        <v>82</v>
      </c>
    </row>
    <row r="143" s="13" customFormat="1">
      <c r="A143" s="13"/>
      <c r="B143" s="224"/>
      <c r="C143" s="225"/>
      <c r="D143" s="226" t="s">
        <v>200</v>
      </c>
      <c r="E143" s="227" t="s">
        <v>19</v>
      </c>
      <c r="F143" s="228" t="s">
        <v>1461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200</v>
      </c>
      <c r="AU143" s="234" t="s">
        <v>82</v>
      </c>
      <c r="AV143" s="13" t="s">
        <v>80</v>
      </c>
      <c r="AW143" s="13" t="s">
        <v>33</v>
      </c>
      <c r="AX143" s="13" t="s">
        <v>72</v>
      </c>
      <c r="AY143" s="234" t="s">
        <v>188</v>
      </c>
    </row>
    <row r="144" s="14" customFormat="1">
      <c r="A144" s="14"/>
      <c r="B144" s="235"/>
      <c r="C144" s="236"/>
      <c r="D144" s="226" t="s">
        <v>200</v>
      </c>
      <c r="E144" s="237" t="s">
        <v>19</v>
      </c>
      <c r="F144" s="238" t="s">
        <v>7</v>
      </c>
      <c r="G144" s="236"/>
      <c r="H144" s="239">
        <v>21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200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188</v>
      </c>
    </row>
    <row r="145" s="15" customFormat="1">
      <c r="A145" s="15"/>
      <c r="B145" s="246"/>
      <c r="C145" s="247"/>
      <c r="D145" s="226" t="s">
        <v>200</v>
      </c>
      <c r="E145" s="248" t="s">
        <v>19</v>
      </c>
      <c r="F145" s="249" t="s">
        <v>206</v>
      </c>
      <c r="G145" s="247"/>
      <c r="H145" s="250">
        <v>21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200</v>
      </c>
      <c r="AU145" s="256" t="s">
        <v>82</v>
      </c>
      <c r="AV145" s="15" t="s">
        <v>196</v>
      </c>
      <c r="AW145" s="15" t="s">
        <v>33</v>
      </c>
      <c r="AX145" s="15" t="s">
        <v>80</v>
      </c>
      <c r="AY145" s="256" t="s">
        <v>188</v>
      </c>
    </row>
    <row r="146" s="2" customFormat="1" ht="21.75" customHeight="1">
      <c r="A146" s="40"/>
      <c r="B146" s="41"/>
      <c r="C146" s="257" t="s">
        <v>113</v>
      </c>
      <c r="D146" s="257" t="s">
        <v>300</v>
      </c>
      <c r="E146" s="258" t="s">
        <v>1512</v>
      </c>
      <c r="F146" s="259" t="s">
        <v>1513</v>
      </c>
      <c r="G146" s="260" t="s">
        <v>1514</v>
      </c>
      <c r="H146" s="261">
        <v>21</v>
      </c>
      <c r="I146" s="262"/>
      <c r="J146" s="263">
        <f>ROUND(I146*H146,2)</f>
        <v>0</v>
      </c>
      <c r="K146" s="259" t="s">
        <v>19</v>
      </c>
      <c r="L146" s="264"/>
      <c r="M146" s="265" t="s">
        <v>19</v>
      </c>
      <c r="N146" s="266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250</v>
      </c>
      <c r="AT146" s="217" t="s">
        <v>300</v>
      </c>
      <c r="AU146" s="217" t="s">
        <v>82</v>
      </c>
      <c r="AY146" s="19" t="s">
        <v>188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196</v>
      </c>
      <c r="BM146" s="217" t="s">
        <v>2195</v>
      </c>
    </row>
    <row r="147" s="2" customFormat="1">
      <c r="A147" s="40"/>
      <c r="B147" s="41"/>
      <c r="C147" s="42"/>
      <c r="D147" s="226" t="s">
        <v>571</v>
      </c>
      <c r="E147" s="42"/>
      <c r="F147" s="273" t="s">
        <v>1498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571</v>
      </c>
      <c r="AU147" s="19" t="s">
        <v>82</v>
      </c>
    </row>
    <row r="148" s="13" customFormat="1">
      <c r="A148" s="13"/>
      <c r="B148" s="224"/>
      <c r="C148" s="225"/>
      <c r="D148" s="226" t="s">
        <v>200</v>
      </c>
      <c r="E148" s="227" t="s">
        <v>19</v>
      </c>
      <c r="F148" s="228" t="s">
        <v>1461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200</v>
      </c>
      <c r="AU148" s="234" t="s">
        <v>82</v>
      </c>
      <c r="AV148" s="13" t="s">
        <v>80</v>
      </c>
      <c r="AW148" s="13" t="s">
        <v>33</v>
      </c>
      <c r="AX148" s="13" t="s">
        <v>72</v>
      </c>
      <c r="AY148" s="234" t="s">
        <v>188</v>
      </c>
    </row>
    <row r="149" s="14" customFormat="1">
      <c r="A149" s="14"/>
      <c r="B149" s="235"/>
      <c r="C149" s="236"/>
      <c r="D149" s="226" t="s">
        <v>200</v>
      </c>
      <c r="E149" s="237" t="s">
        <v>19</v>
      </c>
      <c r="F149" s="238" t="s">
        <v>7</v>
      </c>
      <c r="G149" s="236"/>
      <c r="H149" s="239">
        <v>21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200</v>
      </c>
      <c r="AU149" s="245" t="s">
        <v>82</v>
      </c>
      <c r="AV149" s="14" t="s">
        <v>82</v>
      </c>
      <c r="AW149" s="14" t="s">
        <v>33</v>
      </c>
      <c r="AX149" s="14" t="s">
        <v>72</v>
      </c>
      <c r="AY149" s="245" t="s">
        <v>188</v>
      </c>
    </row>
    <row r="150" s="15" customFormat="1">
      <c r="A150" s="15"/>
      <c r="B150" s="246"/>
      <c r="C150" s="247"/>
      <c r="D150" s="226" t="s">
        <v>200</v>
      </c>
      <c r="E150" s="248" t="s">
        <v>19</v>
      </c>
      <c r="F150" s="249" t="s">
        <v>206</v>
      </c>
      <c r="G150" s="247"/>
      <c r="H150" s="250">
        <v>21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200</v>
      </c>
      <c r="AU150" s="256" t="s">
        <v>82</v>
      </c>
      <c r="AV150" s="15" t="s">
        <v>196</v>
      </c>
      <c r="AW150" s="15" t="s">
        <v>33</v>
      </c>
      <c r="AX150" s="15" t="s">
        <v>80</v>
      </c>
      <c r="AY150" s="256" t="s">
        <v>188</v>
      </c>
    </row>
    <row r="151" s="2" customFormat="1" ht="24.15" customHeight="1">
      <c r="A151" s="40"/>
      <c r="B151" s="41"/>
      <c r="C151" s="206" t="s">
        <v>116</v>
      </c>
      <c r="D151" s="206" t="s">
        <v>191</v>
      </c>
      <c r="E151" s="207" t="s">
        <v>1516</v>
      </c>
      <c r="F151" s="208" t="s">
        <v>1517</v>
      </c>
      <c r="G151" s="209" t="s">
        <v>296</v>
      </c>
      <c r="H151" s="210">
        <v>2</v>
      </c>
      <c r="I151" s="211"/>
      <c r="J151" s="212">
        <f>ROUND(I151*H151,2)</f>
        <v>0</v>
      </c>
      <c r="K151" s="208" t="s">
        <v>195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196</v>
      </c>
      <c r="AT151" s="217" t="s">
        <v>191</v>
      </c>
      <c r="AU151" s="217" t="s">
        <v>82</v>
      </c>
      <c r="AY151" s="19" t="s">
        <v>188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196</v>
      </c>
      <c r="BM151" s="217" t="s">
        <v>2196</v>
      </c>
    </row>
    <row r="152" s="2" customFormat="1">
      <c r="A152" s="40"/>
      <c r="B152" s="41"/>
      <c r="C152" s="42"/>
      <c r="D152" s="219" t="s">
        <v>198</v>
      </c>
      <c r="E152" s="42"/>
      <c r="F152" s="220" t="s">
        <v>1519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198</v>
      </c>
      <c r="AU152" s="19" t="s">
        <v>82</v>
      </c>
    </row>
    <row r="153" s="13" customFormat="1">
      <c r="A153" s="13"/>
      <c r="B153" s="224"/>
      <c r="C153" s="225"/>
      <c r="D153" s="226" t="s">
        <v>200</v>
      </c>
      <c r="E153" s="227" t="s">
        <v>19</v>
      </c>
      <c r="F153" s="228" t="s">
        <v>1461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200</v>
      </c>
      <c r="AU153" s="234" t="s">
        <v>82</v>
      </c>
      <c r="AV153" s="13" t="s">
        <v>80</v>
      </c>
      <c r="AW153" s="13" t="s">
        <v>33</v>
      </c>
      <c r="AX153" s="13" t="s">
        <v>72</v>
      </c>
      <c r="AY153" s="234" t="s">
        <v>188</v>
      </c>
    </row>
    <row r="154" s="14" customFormat="1">
      <c r="A154" s="14"/>
      <c r="B154" s="235"/>
      <c r="C154" s="236"/>
      <c r="D154" s="226" t="s">
        <v>200</v>
      </c>
      <c r="E154" s="237" t="s">
        <v>19</v>
      </c>
      <c r="F154" s="238" t="s">
        <v>82</v>
      </c>
      <c r="G154" s="236"/>
      <c r="H154" s="239">
        <v>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200</v>
      </c>
      <c r="AU154" s="245" t="s">
        <v>82</v>
      </c>
      <c r="AV154" s="14" t="s">
        <v>82</v>
      </c>
      <c r="AW154" s="14" t="s">
        <v>33</v>
      </c>
      <c r="AX154" s="14" t="s">
        <v>72</v>
      </c>
      <c r="AY154" s="245" t="s">
        <v>188</v>
      </c>
    </row>
    <row r="155" s="15" customFormat="1">
      <c r="A155" s="15"/>
      <c r="B155" s="246"/>
      <c r="C155" s="247"/>
      <c r="D155" s="226" t="s">
        <v>200</v>
      </c>
      <c r="E155" s="248" t="s">
        <v>19</v>
      </c>
      <c r="F155" s="249" t="s">
        <v>206</v>
      </c>
      <c r="G155" s="247"/>
      <c r="H155" s="250">
        <v>2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200</v>
      </c>
      <c r="AU155" s="256" t="s">
        <v>82</v>
      </c>
      <c r="AV155" s="15" t="s">
        <v>196</v>
      </c>
      <c r="AW155" s="15" t="s">
        <v>33</v>
      </c>
      <c r="AX155" s="15" t="s">
        <v>80</v>
      </c>
      <c r="AY155" s="256" t="s">
        <v>188</v>
      </c>
    </row>
    <row r="156" s="2" customFormat="1" ht="24.15" customHeight="1">
      <c r="A156" s="40"/>
      <c r="B156" s="41"/>
      <c r="C156" s="257" t="s">
        <v>119</v>
      </c>
      <c r="D156" s="257" t="s">
        <v>300</v>
      </c>
      <c r="E156" s="258" t="s">
        <v>1520</v>
      </c>
      <c r="F156" s="259" t="s">
        <v>1521</v>
      </c>
      <c r="G156" s="260" t="s">
        <v>1514</v>
      </c>
      <c r="H156" s="261">
        <v>2</v>
      </c>
      <c r="I156" s="262"/>
      <c r="J156" s="263">
        <f>ROUND(I156*H156,2)</f>
        <v>0</v>
      </c>
      <c r="K156" s="259" t="s">
        <v>19</v>
      </c>
      <c r="L156" s="264"/>
      <c r="M156" s="265" t="s">
        <v>19</v>
      </c>
      <c r="N156" s="266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250</v>
      </c>
      <c r="AT156" s="217" t="s">
        <v>300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196</v>
      </c>
      <c r="BM156" s="217" t="s">
        <v>2197</v>
      </c>
    </row>
    <row r="157" s="2" customFormat="1">
      <c r="A157" s="40"/>
      <c r="B157" s="41"/>
      <c r="C157" s="42"/>
      <c r="D157" s="226" t="s">
        <v>571</v>
      </c>
      <c r="E157" s="42"/>
      <c r="F157" s="273" t="s">
        <v>1498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571</v>
      </c>
      <c r="AU157" s="19" t="s">
        <v>82</v>
      </c>
    </row>
    <row r="158" s="13" customFormat="1">
      <c r="A158" s="13"/>
      <c r="B158" s="224"/>
      <c r="C158" s="225"/>
      <c r="D158" s="226" t="s">
        <v>200</v>
      </c>
      <c r="E158" s="227" t="s">
        <v>19</v>
      </c>
      <c r="F158" s="228" t="s">
        <v>1461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200</v>
      </c>
      <c r="AU158" s="234" t="s">
        <v>82</v>
      </c>
      <c r="AV158" s="13" t="s">
        <v>80</v>
      </c>
      <c r="AW158" s="13" t="s">
        <v>33</v>
      </c>
      <c r="AX158" s="13" t="s">
        <v>72</v>
      </c>
      <c r="AY158" s="234" t="s">
        <v>188</v>
      </c>
    </row>
    <row r="159" s="14" customFormat="1">
      <c r="A159" s="14"/>
      <c r="B159" s="235"/>
      <c r="C159" s="236"/>
      <c r="D159" s="226" t="s">
        <v>200</v>
      </c>
      <c r="E159" s="237" t="s">
        <v>19</v>
      </c>
      <c r="F159" s="238" t="s">
        <v>82</v>
      </c>
      <c r="G159" s="236"/>
      <c r="H159" s="239">
        <v>2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200</v>
      </c>
      <c r="AU159" s="245" t="s">
        <v>82</v>
      </c>
      <c r="AV159" s="14" t="s">
        <v>82</v>
      </c>
      <c r="AW159" s="14" t="s">
        <v>33</v>
      </c>
      <c r="AX159" s="14" t="s">
        <v>72</v>
      </c>
      <c r="AY159" s="245" t="s">
        <v>188</v>
      </c>
    </row>
    <row r="160" s="15" customFormat="1">
      <c r="A160" s="15"/>
      <c r="B160" s="246"/>
      <c r="C160" s="247"/>
      <c r="D160" s="226" t="s">
        <v>200</v>
      </c>
      <c r="E160" s="248" t="s">
        <v>19</v>
      </c>
      <c r="F160" s="249" t="s">
        <v>206</v>
      </c>
      <c r="G160" s="247"/>
      <c r="H160" s="250">
        <v>2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200</v>
      </c>
      <c r="AU160" s="256" t="s">
        <v>82</v>
      </c>
      <c r="AV160" s="15" t="s">
        <v>196</v>
      </c>
      <c r="AW160" s="15" t="s">
        <v>33</v>
      </c>
      <c r="AX160" s="15" t="s">
        <v>80</v>
      </c>
      <c r="AY160" s="256" t="s">
        <v>188</v>
      </c>
    </row>
    <row r="161" s="2" customFormat="1" ht="24.15" customHeight="1">
      <c r="A161" s="40"/>
      <c r="B161" s="41"/>
      <c r="C161" s="206" t="s">
        <v>8</v>
      </c>
      <c r="D161" s="206" t="s">
        <v>191</v>
      </c>
      <c r="E161" s="207" t="s">
        <v>1523</v>
      </c>
      <c r="F161" s="208" t="s">
        <v>1524</v>
      </c>
      <c r="G161" s="209" t="s">
        <v>296</v>
      </c>
      <c r="H161" s="210">
        <v>1</v>
      </c>
      <c r="I161" s="211"/>
      <c r="J161" s="212">
        <f>ROUND(I161*H161,2)</f>
        <v>0</v>
      </c>
      <c r="K161" s="208" t="s">
        <v>195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196</v>
      </c>
      <c r="AT161" s="217" t="s">
        <v>191</v>
      </c>
      <c r="AU161" s="217" t="s">
        <v>82</v>
      </c>
      <c r="AY161" s="19" t="s">
        <v>188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196</v>
      </c>
      <c r="BM161" s="217" t="s">
        <v>2198</v>
      </c>
    </row>
    <row r="162" s="2" customFormat="1">
      <c r="A162" s="40"/>
      <c r="B162" s="41"/>
      <c r="C162" s="42"/>
      <c r="D162" s="219" t="s">
        <v>198</v>
      </c>
      <c r="E162" s="42"/>
      <c r="F162" s="220" t="s">
        <v>1526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198</v>
      </c>
      <c r="AU162" s="19" t="s">
        <v>82</v>
      </c>
    </row>
    <row r="163" s="13" customFormat="1">
      <c r="A163" s="13"/>
      <c r="B163" s="224"/>
      <c r="C163" s="225"/>
      <c r="D163" s="226" t="s">
        <v>200</v>
      </c>
      <c r="E163" s="227" t="s">
        <v>19</v>
      </c>
      <c r="F163" s="228" t="s">
        <v>1461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200</v>
      </c>
      <c r="AU163" s="234" t="s">
        <v>82</v>
      </c>
      <c r="AV163" s="13" t="s">
        <v>80</v>
      </c>
      <c r="AW163" s="13" t="s">
        <v>33</v>
      </c>
      <c r="AX163" s="13" t="s">
        <v>72</v>
      </c>
      <c r="AY163" s="234" t="s">
        <v>188</v>
      </c>
    </row>
    <row r="164" s="14" customFormat="1">
      <c r="A164" s="14"/>
      <c r="B164" s="235"/>
      <c r="C164" s="236"/>
      <c r="D164" s="226" t="s">
        <v>200</v>
      </c>
      <c r="E164" s="237" t="s">
        <v>19</v>
      </c>
      <c r="F164" s="238" t="s">
        <v>80</v>
      </c>
      <c r="G164" s="236"/>
      <c r="H164" s="239">
        <v>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200</v>
      </c>
      <c r="AU164" s="245" t="s">
        <v>82</v>
      </c>
      <c r="AV164" s="14" t="s">
        <v>82</v>
      </c>
      <c r="AW164" s="14" t="s">
        <v>33</v>
      </c>
      <c r="AX164" s="14" t="s">
        <v>72</v>
      </c>
      <c r="AY164" s="245" t="s">
        <v>188</v>
      </c>
    </row>
    <row r="165" s="15" customFormat="1">
      <c r="A165" s="15"/>
      <c r="B165" s="246"/>
      <c r="C165" s="247"/>
      <c r="D165" s="226" t="s">
        <v>200</v>
      </c>
      <c r="E165" s="248" t="s">
        <v>19</v>
      </c>
      <c r="F165" s="249" t="s">
        <v>206</v>
      </c>
      <c r="G165" s="247"/>
      <c r="H165" s="250">
        <v>1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200</v>
      </c>
      <c r="AU165" s="256" t="s">
        <v>82</v>
      </c>
      <c r="AV165" s="15" t="s">
        <v>196</v>
      </c>
      <c r="AW165" s="15" t="s">
        <v>33</v>
      </c>
      <c r="AX165" s="15" t="s">
        <v>80</v>
      </c>
      <c r="AY165" s="256" t="s">
        <v>188</v>
      </c>
    </row>
    <row r="166" s="2" customFormat="1" ht="16.5" customHeight="1">
      <c r="A166" s="40"/>
      <c r="B166" s="41"/>
      <c r="C166" s="257" t="s">
        <v>124</v>
      </c>
      <c r="D166" s="257" t="s">
        <v>300</v>
      </c>
      <c r="E166" s="258" t="s">
        <v>1527</v>
      </c>
      <c r="F166" s="259" t="s">
        <v>1528</v>
      </c>
      <c r="G166" s="260" t="s">
        <v>296</v>
      </c>
      <c r="H166" s="261">
        <v>1</v>
      </c>
      <c r="I166" s="262"/>
      <c r="J166" s="263">
        <f>ROUND(I166*H166,2)</f>
        <v>0</v>
      </c>
      <c r="K166" s="259" t="s">
        <v>19</v>
      </c>
      <c r="L166" s="264"/>
      <c r="M166" s="265" t="s">
        <v>19</v>
      </c>
      <c r="N166" s="266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250</v>
      </c>
      <c r="AT166" s="217" t="s">
        <v>300</v>
      </c>
      <c r="AU166" s="217" t="s">
        <v>82</v>
      </c>
      <c r="AY166" s="19" t="s">
        <v>188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196</v>
      </c>
      <c r="BM166" s="217" t="s">
        <v>2199</v>
      </c>
    </row>
    <row r="167" s="2" customFormat="1">
      <c r="A167" s="40"/>
      <c r="B167" s="41"/>
      <c r="C167" s="42"/>
      <c r="D167" s="226" t="s">
        <v>571</v>
      </c>
      <c r="E167" s="42"/>
      <c r="F167" s="273" t="s">
        <v>1498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571</v>
      </c>
      <c r="AU167" s="19" t="s">
        <v>82</v>
      </c>
    </row>
    <row r="168" s="13" customFormat="1">
      <c r="A168" s="13"/>
      <c r="B168" s="224"/>
      <c r="C168" s="225"/>
      <c r="D168" s="226" t="s">
        <v>200</v>
      </c>
      <c r="E168" s="227" t="s">
        <v>19</v>
      </c>
      <c r="F168" s="228" t="s">
        <v>1461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200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188</v>
      </c>
    </row>
    <row r="169" s="14" customFormat="1">
      <c r="A169" s="14"/>
      <c r="B169" s="235"/>
      <c r="C169" s="236"/>
      <c r="D169" s="226" t="s">
        <v>200</v>
      </c>
      <c r="E169" s="237" t="s">
        <v>19</v>
      </c>
      <c r="F169" s="238" t="s">
        <v>80</v>
      </c>
      <c r="G169" s="236"/>
      <c r="H169" s="239">
        <v>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200</v>
      </c>
      <c r="AU169" s="245" t="s">
        <v>82</v>
      </c>
      <c r="AV169" s="14" t="s">
        <v>82</v>
      </c>
      <c r="AW169" s="14" t="s">
        <v>33</v>
      </c>
      <c r="AX169" s="14" t="s">
        <v>72</v>
      </c>
      <c r="AY169" s="245" t="s">
        <v>188</v>
      </c>
    </row>
    <row r="170" s="15" customFormat="1">
      <c r="A170" s="15"/>
      <c r="B170" s="246"/>
      <c r="C170" s="247"/>
      <c r="D170" s="226" t="s">
        <v>200</v>
      </c>
      <c r="E170" s="248" t="s">
        <v>19</v>
      </c>
      <c r="F170" s="249" t="s">
        <v>206</v>
      </c>
      <c r="G170" s="247"/>
      <c r="H170" s="250">
        <v>1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200</v>
      </c>
      <c r="AU170" s="256" t="s">
        <v>82</v>
      </c>
      <c r="AV170" s="15" t="s">
        <v>196</v>
      </c>
      <c r="AW170" s="15" t="s">
        <v>33</v>
      </c>
      <c r="AX170" s="15" t="s">
        <v>80</v>
      </c>
      <c r="AY170" s="256" t="s">
        <v>188</v>
      </c>
    </row>
    <row r="171" s="2" customFormat="1" ht="16.5" customHeight="1">
      <c r="A171" s="40"/>
      <c r="B171" s="41"/>
      <c r="C171" s="257" t="s">
        <v>127</v>
      </c>
      <c r="D171" s="257" t="s">
        <v>300</v>
      </c>
      <c r="E171" s="258" t="s">
        <v>1530</v>
      </c>
      <c r="F171" s="259" t="s">
        <v>1531</v>
      </c>
      <c r="G171" s="260" t="s">
        <v>296</v>
      </c>
      <c r="H171" s="261">
        <v>1</v>
      </c>
      <c r="I171" s="262"/>
      <c r="J171" s="263">
        <f>ROUND(I171*H171,2)</f>
        <v>0</v>
      </c>
      <c r="K171" s="259" t="s">
        <v>19</v>
      </c>
      <c r="L171" s="264"/>
      <c r="M171" s="265" t="s">
        <v>19</v>
      </c>
      <c r="N171" s="266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250</v>
      </c>
      <c r="AT171" s="217" t="s">
        <v>300</v>
      </c>
      <c r="AU171" s="217" t="s">
        <v>82</v>
      </c>
      <c r="AY171" s="19" t="s">
        <v>188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196</v>
      </c>
      <c r="BM171" s="217" t="s">
        <v>2200</v>
      </c>
    </row>
    <row r="172" s="2" customFormat="1">
      <c r="A172" s="40"/>
      <c r="B172" s="41"/>
      <c r="C172" s="42"/>
      <c r="D172" s="226" t="s">
        <v>571</v>
      </c>
      <c r="E172" s="42"/>
      <c r="F172" s="273" t="s">
        <v>1498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571</v>
      </c>
      <c r="AU172" s="19" t="s">
        <v>82</v>
      </c>
    </row>
    <row r="173" s="13" customFormat="1">
      <c r="A173" s="13"/>
      <c r="B173" s="224"/>
      <c r="C173" s="225"/>
      <c r="D173" s="226" t="s">
        <v>200</v>
      </c>
      <c r="E173" s="227" t="s">
        <v>19</v>
      </c>
      <c r="F173" s="228" t="s">
        <v>1461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200</v>
      </c>
      <c r="AU173" s="234" t="s">
        <v>82</v>
      </c>
      <c r="AV173" s="13" t="s">
        <v>80</v>
      </c>
      <c r="AW173" s="13" t="s">
        <v>33</v>
      </c>
      <c r="AX173" s="13" t="s">
        <v>72</v>
      </c>
      <c r="AY173" s="234" t="s">
        <v>188</v>
      </c>
    </row>
    <row r="174" s="14" customFormat="1">
      <c r="A174" s="14"/>
      <c r="B174" s="235"/>
      <c r="C174" s="236"/>
      <c r="D174" s="226" t="s">
        <v>200</v>
      </c>
      <c r="E174" s="237" t="s">
        <v>19</v>
      </c>
      <c r="F174" s="238" t="s">
        <v>80</v>
      </c>
      <c r="G174" s="236"/>
      <c r="H174" s="239">
        <v>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200</v>
      </c>
      <c r="AU174" s="245" t="s">
        <v>82</v>
      </c>
      <c r="AV174" s="14" t="s">
        <v>82</v>
      </c>
      <c r="AW174" s="14" t="s">
        <v>33</v>
      </c>
      <c r="AX174" s="14" t="s">
        <v>72</v>
      </c>
      <c r="AY174" s="245" t="s">
        <v>188</v>
      </c>
    </row>
    <row r="175" s="15" customFormat="1">
      <c r="A175" s="15"/>
      <c r="B175" s="246"/>
      <c r="C175" s="247"/>
      <c r="D175" s="226" t="s">
        <v>200</v>
      </c>
      <c r="E175" s="248" t="s">
        <v>19</v>
      </c>
      <c r="F175" s="249" t="s">
        <v>206</v>
      </c>
      <c r="G175" s="247"/>
      <c r="H175" s="250">
        <v>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200</v>
      </c>
      <c r="AU175" s="256" t="s">
        <v>82</v>
      </c>
      <c r="AV175" s="15" t="s">
        <v>196</v>
      </c>
      <c r="AW175" s="15" t="s">
        <v>33</v>
      </c>
      <c r="AX175" s="15" t="s">
        <v>80</v>
      </c>
      <c r="AY175" s="256" t="s">
        <v>188</v>
      </c>
    </row>
    <row r="176" s="2" customFormat="1" ht="16.5" customHeight="1">
      <c r="A176" s="40"/>
      <c r="B176" s="41"/>
      <c r="C176" s="257" t="s">
        <v>130</v>
      </c>
      <c r="D176" s="257" t="s">
        <v>300</v>
      </c>
      <c r="E176" s="258" t="s">
        <v>1533</v>
      </c>
      <c r="F176" s="259" t="s">
        <v>1534</v>
      </c>
      <c r="G176" s="260" t="s">
        <v>296</v>
      </c>
      <c r="H176" s="261">
        <v>1</v>
      </c>
      <c r="I176" s="262"/>
      <c r="J176" s="263">
        <f>ROUND(I176*H176,2)</f>
        <v>0</v>
      </c>
      <c r="K176" s="259" t="s">
        <v>19</v>
      </c>
      <c r="L176" s="264"/>
      <c r="M176" s="265" t="s">
        <v>19</v>
      </c>
      <c r="N176" s="266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250</v>
      </c>
      <c r="AT176" s="217" t="s">
        <v>300</v>
      </c>
      <c r="AU176" s="217" t="s">
        <v>82</v>
      </c>
      <c r="AY176" s="19" t="s">
        <v>188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196</v>
      </c>
      <c r="BM176" s="217" t="s">
        <v>2201</v>
      </c>
    </row>
    <row r="177" s="2" customFormat="1">
      <c r="A177" s="40"/>
      <c r="B177" s="41"/>
      <c r="C177" s="42"/>
      <c r="D177" s="226" t="s">
        <v>571</v>
      </c>
      <c r="E177" s="42"/>
      <c r="F177" s="273" t="s">
        <v>1498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571</v>
      </c>
      <c r="AU177" s="19" t="s">
        <v>82</v>
      </c>
    </row>
    <row r="178" s="13" customFormat="1">
      <c r="A178" s="13"/>
      <c r="B178" s="224"/>
      <c r="C178" s="225"/>
      <c r="D178" s="226" t="s">
        <v>200</v>
      </c>
      <c r="E178" s="227" t="s">
        <v>19</v>
      </c>
      <c r="F178" s="228" t="s">
        <v>1461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200</v>
      </c>
      <c r="AU178" s="234" t="s">
        <v>82</v>
      </c>
      <c r="AV178" s="13" t="s">
        <v>80</v>
      </c>
      <c r="AW178" s="13" t="s">
        <v>33</v>
      </c>
      <c r="AX178" s="13" t="s">
        <v>72</v>
      </c>
      <c r="AY178" s="234" t="s">
        <v>188</v>
      </c>
    </row>
    <row r="179" s="14" customFormat="1">
      <c r="A179" s="14"/>
      <c r="B179" s="235"/>
      <c r="C179" s="236"/>
      <c r="D179" s="226" t="s">
        <v>200</v>
      </c>
      <c r="E179" s="237" t="s">
        <v>19</v>
      </c>
      <c r="F179" s="238" t="s">
        <v>80</v>
      </c>
      <c r="G179" s="236"/>
      <c r="H179" s="239">
        <v>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200</v>
      </c>
      <c r="AU179" s="245" t="s">
        <v>82</v>
      </c>
      <c r="AV179" s="14" t="s">
        <v>82</v>
      </c>
      <c r="AW179" s="14" t="s">
        <v>33</v>
      </c>
      <c r="AX179" s="14" t="s">
        <v>72</v>
      </c>
      <c r="AY179" s="245" t="s">
        <v>188</v>
      </c>
    </row>
    <row r="180" s="15" customFormat="1">
      <c r="A180" s="15"/>
      <c r="B180" s="246"/>
      <c r="C180" s="247"/>
      <c r="D180" s="226" t="s">
        <v>200</v>
      </c>
      <c r="E180" s="248" t="s">
        <v>19</v>
      </c>
      <c r="F180" s="249" t="s">
        <v>206</v>
      </c>
      <c r="G180" s="247"/>
      <c r="H180" s="250">
        <v>1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200</v>
      </c>
      <c r="AU180" s="256" t="s">
        <v>82</v>
      </c>
      <c r="AV180" s="15" t="s">
        <v>196</v>
      </c>
      <c r="AW180" s="15" t="s">
        <v>33</v>
      </c>
      <c r="AX180" s="15" t="s">
        <v>80</v>
      </c>
      <c r="AY180" s="256" t="s">
        <v>188</v>
      </c>
    </row>
    <row r="181" s="2" customFormat="1" ht="16.5" customHeight="1">
      <c r="A181" s="40"/>
      <c r="B181" s="41"/>
      <c r="C181" s="257" t="s">
        <v>133</v>
      </c>
      <c r="D181" s="257" t="s">
        <v>300</v>
      </c>
      <c r="E181" s="258" t="s">
        <v>1536</v>
      </c>
      <c r="F181" s="259" t="s">
        <v>1537</v>
      </c>
      <c r="G181" s="260" t="s">
        <v>296</v>
      </c>
      <c r="H181" s="261">
        <v>1</v>
      </c>
      <c r="I181" s="262"/>
      <c r="J181" s="263">
        <f>ROUND(I181*H181,2)</f>
        <v>0</v>
      </c>
      <c r="K181" s="259" t="s">
        <v>19</v>
      </c>
      <c r="L181" s="264"/>
      <c r="M181" s="265" t="s">
        <v>19</v>
      </c>
      <c r="N181" s="266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250</v>
      </c>
      <c r="AT181" s="217" t="s">
        <v>300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196</v>
      </c>
      <c r="BM181" s="217" t="s">
        <v>2202</v>
      </c>
    </row>
    <row r="182" s="2" customFormat="1">
      <c r="A182" s="40"/>
      <c r="B182" s="41"/>
      <c r="C182" s="42"/>
      <c r="D182" s="226" t="s">
        <v>571</v>
      </c>
      <c r="E182" s="42"/>
      <c r="F182" s="273" t="s">
        <v>1498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571</v>
      </c>
      <c r="AU182" s="19" t="s">
        <v>82</v>
      </c>
    </row>
    <row r="183" s="13" customFormat="1">
      <c r="A183" s="13"/>
      <c r="B183" s="224"/>
      <c r="C183" s="225"/>
      <c r="D183" s="226" t="s">
        <v>200</v>
      </c>
      <c r="E183" s="227" t="s">
        <v>19</v>
      </c>
      <c r="F183" s="228" t="s">
        <v>1461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200</v>
      </c>
      <c r="AU183" s="234" t="s">
        <v>82</v>
      </c>
      <c r="AV183" s="13" t="s">
        <v>80</v>
      </c>
      <c r="AW183" s="13" t="s">
        <v>33</v>
      </c>
      <c r="AX183" s="13" t="s">
        <v>72</v>
      </c>
      <c r="AY183" s="234" t="s">
        <v>188</v>
      </c>
    </row>
    <row r="184" s="14" customFormat="1">
      <c r="A184" s="14"/>
      <c r="B184" s="235"/>
      <c r="C184" s="236"/>
      <c r="D184" s="226" t="s">
        <v>200</v>
      </c>
      <c r="E184" s="237" t="s">
        <v>19</v>
      </c>
      <c r="F184" s="238" t="s">
        <v>80</v>
      </c>
      <c r="G184" s="236"/>
      <c r="H184" s="239">
        <v>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200</v>
      </c>
      <c r="AU184" s="245" t="s">
        <v>82</v>
      </c>
      <c r="AV184" s="14" t="s">
        <v>82</v>
      </c>
      <c r="AW184" s="14" t="s">
        <v>33</v>
      </c>
      <c r="AX184" s="14" t="s">
        <v>72</v>
      </c>
      <c r="AY184" s="245" t="s">
        <v>188</v>
      </c>
    </row>
    <row r="185" s="15" customFormat="1">
      <c r="A185" s="15"/>
      <c r="B185" s="246"/>
      <c r="C185" s="247"/>
      <c r="D185" s="226" t="s">
        <v>200</v>
      </c>
      <c r="E185" s="248" t="s">
        <v>19</v>
      </c>
      <c r="F185" s="249" t="s">
        <v>206</v>
      </c>
      <c r="G185" s="247"/>
      <c r="H185" s="250">
        <v>1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200</v>
      </c>
      <c r="AU185" s="256" t="s">
        <v>82</v>
      </c>
      <c r="AV185" s="15" t="s">
        <v>196</v>
      </c>
      <c r="AW185" s="15" t="s">
        <v>33</v>
      </c>
      <c r="AX185" s="15" t="s">
        <v>80</v>
      </c>
      <c r="AY185" s="256" t="s">
        <v>188</v>
      </c>
    </row>
    <row r="186" s="2" customFormat="1" ht="16.5" customHeight="1">
      <c r="A186" s="40"/>
      <c r="B186" s="41"/>
      <c r="C186" s="257" t="s">
        <v>136</v>
      </c>
      <c r="D186" s="257" t="s">
        <v>300</v>
      </c>
      <c r="E186" s="258" t="s">
        <v>1539</v>
      </c>
      <c r="F186" s="259" t="s">
        <v>1540</v>
      </c>
      <c r="G186" s="260" t="s">
        <v>296</v>
      </c>
      <c r="H186" s="261">
        <v>4</v>
      </c>
      <c r="I186" s="262"/>
      <c r="J186" s="263">
        <f>ROUND(I186*H186,2)</f>
        <v>0</v>
      </c>
      <c r="K186" s="259" t="s">
        <v>19</v>
      </c>
      <c r="L186" s="264"/>
      <c r="M186" s="265" t="s">
        <v>19</v>
      </c>
      <c r="N186" s="266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250</v>
      </c>
      <c r="AT186" s="217" t="s">
        <v>300</v>
      </c>
      <c r="AU186" s="217" t="s">
        <v>82</v>
      </c>
      <c r="AY186" s="19" t="s">
        <v>188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196</v>
      </c>
      <c r="BM186" s="217" t="s">
        <v>2203</v>
      </c>
    </row>
    <row r="187" s="2" customFormat="1">
      <c r="A187" s="40"/>
      <c r="B187" s="41"/>
      <c r="C187" s="42"/>
      <c r="D187" s="226" t="s">
        <v>571</v>
      </c>
      <c r="E187" s="42"/>
      <c r="F187" s="273" t="s">
        <v>1498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571</v>
      </c>
      <c r="AU187" s="19" t="s">
        <v>82</v>
      </c>
    </row>
    <row r="188" s="13" customFormat="1">
      <c r="A188" s="13"/>
      <c r="B188" s="224"/>
      <c r="C188" s="225"/>
      <c r="D188" s="226" t="s">
        <v>200</v>
      </c>
      <c r="E188" s="227" t="s">
        <v>19</v>
      </c>
      <c r="F188" s="228" t="s">
        <v>1461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200</v>
      </c>
      <c r="AU188" s="234" t="s">
        <v>82</v>
      </c>
      <c r="AV188" s="13" t="s">
        <v>80</v>
      </c>
      <c r="AW188" s="13" t="s">
        <v>33</v>
      </c>
      <c r="AX188" s="13" t="s">
        <v>72</v>
      </c>
      <c r="AY188" s="234" t="s">
        <v>188</v>
      </c>
    </row>
    <row r="189" s="14" customFormat="1">
      <c r="A189" s="14"/>
      <c r="B189" s="235"/>
      <c r="C189" s="236"/>
      <c r="D189" s="226" t="s">
        <v>200</v>
      </c>
      <c r="E189" s="237" t="s">
        <v>19</v>
      </c>
      <c r="F189" s="238" t="s">
        <v>196</v>
      </c>
      <c r="G189" s="236"/>
      <c r="H189" s="239">
        <v>4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200</v>
      </c>
      <c r="AU189" s="245" t="s">
        <v>82</v>
      </c>
      <c r="AV189" s="14" t="s">
        <v>82</v>
      </c>
      <c r="AW189" s="14" t="s">
        <v>33</v>
      </c>
      <c r="AX189" s="14" t="s">
        <v>72</v>
      </c>
      <c r="AY189" s="245" t="s">
        <v>188</v>
      </c>
    </row>
    <row r="190" s="15" customFormat="1">
      <c r="A190" s="15"/>
      <c r="B190" s="246"/>
      <c r="C190" s="247"/>
      <c r="D190" s="226" t="s">
        <v>200</v>
      </c>
      <c r="E190" s="248" t="s">
        <v>19</v>
      </c>
      <c r="F190" s="249" t="s">
        <v>206</v>
      </c>
      <c r="G190" s="247"/>
      <c r="H190" s="250">
        <v>4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200</v>
      </c>
      <c r="AU190" s="256" t="s">
        <v>82</v>
      </c>
      <c r="AV190" s="15" t="s">
        <v>196</v>
      </c>
      <c r="AW190" s="15" t="s">
        <v>33</v>
      </c>
      <c r="AX190" s="15" t="s">
        <v>80</v>
      </c>
      <c r="AY190" s="256" t="s">
        <v>188</v>
      </c>
    </row>
    <row r="191" s="2" customFormat="1" ht="16.5" customHeight="1">
      <c r="A191" s="40"/>
      <c r="B191" s="41"/>
      <c r="C191" s="257" t="s">
        <v>7</v>
      </c>
      <c r="D191" s="257" t="s">
        <v>300</v>
      </c>
      <c r="E191" s="258" t="s">
        <v>1548</v>
      </c>
      <c r="F191" s="259" t="s">
        <v>1549</v>
      </c>
      <c r="G191" s="260" t="s">
        <v>296</v>
      </c>
      <c r="H191" s="261">
        <v>4</v>
      </c>
      <c r="I191" s="262"/>
      <c r="J191" s="263">
        <f>ROUND(I191*H191,2)</f>
        <v>0</v>
      </c>
      <c r="K191" s="259" t="s">
        <v>19</v>
      </c>
      <c r="L191" s="264"/>
      <c r="M191" s="265" t="s">
        <v>19</v>
      </c>
      <c r="N191" s="266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250</v>
      </c>
      <c r="AT191" s="217" t="s">
        <v>300</v>
      </c>
      <c r="AU191" s="217" t="s">
        <v>82</v>
      </c>
      <c r="AY191" s="19" t="s">
        <v>188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196</v>
      </c>
      <c r="BM191" s="217" t="s">
        <v>2204</v>
      </c>
    </row>
    <row r="192" s="2" customFormat="1">
      <c r="A192" s="40"/>
      <c r="B192" s="41"/>
      <c r="C192" s="42"/>
      <c r="D192" s="226" t="s">
        <v>571</v>
      </c>
      <c r="E192" s="42"/>
      <c r="F192" s="273" t="s">
        <v>1498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571</v>
      </c>
      <c r="AU192" s="19" t="s">
        <v>82</v>
      </c>
    </row>
    <row r="193" s="13" customFormat="1">
      <c r="A193" s="13"/>
      <c r="B193" s="224"/>
      <c r="C193" s="225"/>
      <c r="D193" s="226" t="s">
        <v>200</v>
      </c>
      <c r="E193" s="227" t="s">
        <v>19</v>
      </c>
      <c r="F193" s="228" t="s">
        <v>1461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200</v>
      </c>
      <c r="AU193" s="234" t="s">
        <v>82</v>
      </c>
      <c r="AV193" s="13" t="s">
        <v>80</v>
      </c>
      <c r="AW193" s="13" t="s">
        <v>33</v>
      </c>
      <c r="AX193" s="13" t="s">
        <v>72</v>
      </c>
      <c r="AY193" s="234" t="s">
        <v>188</v>
      </c>
    </row>
    <row r="194" s="14" customFormat="1">
      <c r="A194" s="14"/>
      <c r="B194" s="235"/>
      <c r="C194" s="236"/>
      <c r="D194" s="226" t="s">
        <v>200</v>
      </c>
      <c r="E194" s="237" t="s">
        <v>19</v>
      </c>
      <c r="F194" s="238" t="s">
        <v>196</v>
      </c>
      <c r="G194" s="236"/>
      <c r="H194" s="239">
        <v>4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200</v>
      </c>
      <c r="AU194" s="245" t="s">
        <v>82</v>
      </c>
      <c r="AV194" s="14" t="s">
        <v>82</v>
      </c>
      <c r="AW194" s="14" t="s">
        <v>33</v>
      </c>
      <c r="AX194" s="14" t="s">
        <v>72</v>
      </c>
      <c r="AY194" s="245" t="s">
        <v>188</v>
      </c>
    </row>
    <row r="195" s="15" customFormat="1">
      <c r="A195" s="15"/>
      <c r="B195" s="246"/>
      <c r="C195" s="247"/>
      <c r="D195" s="226" t="s">
        <v>200</v>
      </c>
      <c r="E195" s="248" t="s">
        <v>19</v>
      </c>
      <c r="F195" s="249" t="s">
        <v>206</v>
      </c>
      <c r="G195" s="247"/>
      <c r="H195" s="250">
        <v>4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200</v>
      </c>
      <c r="AU195" s="256" t="s">
        <v>82</v>
      </c>
      <c r="AV195" s="15" t="s">
        <v>196</v>
      </c>
      <c r="AW195" s="15" t="s">
        <v>33</v>
      </c>
      <c r="AX195" s="15" t="s">
        <v>80</v>
      </c>
      <c r="AY195" s="256" t="s">
        <v>188</v>
      </c>
    </row>
    <row r="196" s="2" customFormat="1" ht="24.15" customHeight="1">
      <c r="A196" s="40"/>
      <c r="B196" s="41"/>
      <c r="C196" s="206" t="s">
        <v>141</v>
      </c>
      <c r="D196" s="206" t="s">
        <v>191</v>
      </c>
      <c r="E196" s="207" t="s">
        <v>1551</v>
      </c>
      <c r="F196" s="208" t="s">
        <v>1552</v>
      </c>
      <c r="G196" s="209" t="s">
        <v>296</v>
      </c>
      <c r="H196" s="210">
        <v>29</v>
      </c>
      <c r="I196" s="211"/>
      <c r="J196" s="212">
        <f>ROUND(I196*H196,2)</f>
        <v>0</v>
      </c>
      <c r="K196" s="208" t="s">
        <v>195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196</v>
      </c>
      <c r="AT196" s="217" t="s">
        <v>191</v>
      </c>
      <c r="AU196" s="217" t="s">
        <v>82</v>
      </c>
      <c r="AY196" s="19" t="s">
        <v>188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196</v>
      </c>
      <c r="BM196" s="217" t="s">
        <v>2205</v>
      </c>
    </row>
    <row r="197" s="2" customFormat="1">
      <c r="A197" s="40"/>
      <c r="B197" s="41"/>
      <c r="C197" s="42"/>
      <c r="D197" s="219" t="s">
        <v>198</v>
      </c>
      <c r="E197" s="42"/>
      <c r="F197" s="220" t="s">
        <v>1554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198</v>
      </c>
      <c r="AU197" s="19" t="s">
        <v>82</v>
      </c>
    </row>
    <row r="198" s="13" customFormat="1">
      <c r="A198" s="13"/>
      <c r="B198" s="224"/>
      <c r="C198" s="225"/>
      <c r="D198" s="226" t="s">
        <v>200</v>
      </c>
      <c r="E198" s="227" t="s">
        <v>19</v>
      </c>
      <c r="F198" s="228" t="s">
        <v>1461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200</v>
      </c>
      <c r="AU198" s="234" t="s">
        <v>82</v>
      </c>
      <c r="AV198" s="13" t="s">
        <v>80</v>
      </c>
      <c r="AW198" s="13" t="s">
        <v>33</v>
      </c>
      <c r="AX198" s="13" t="s">
        <v>72</v>
      </c>
      <c r="AY198" s="234" t="s">
        <v>188</v>
      </c>
    </row>
    <row r="199" s="14" customFormat="1">
      <c r="A199" s="14"/>
      <c r="B199" s="235"/>
      <c r="C199" s="236"/>
      <c r="D199" s="226" t="s">
        <v>200</v>
      </c>
      <c r="E199" s="237" t="s">
        <v>19</v>
      </c>
      <c r="F199" s="238" t="s">
        <v>354</v>
      </c>
      <c r="G199" s="236"/>
      <c r="H199" s="239">
        <v>29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200</v>
      </c>
      <c r="AU199" s="245" t="s">
        <v>82</v>
      </c>
      <c r="AV199" s="14" t="s">
        <v>82</v>
      </c>
      <c r="AW199" s="14" t="s">
        <v>33</v>
      </c>
      <c r="AX199" s="14" t="s">
        <v>72</v>
      </c>
      <c r="AY199" s="245" t="s">
        <v>188</v>
      </c>
    </row>
    <row r="200" s="15" customFormat="1">
      <c r="A200" s="15"/>
      <c r="B200" s="246"/>
      <c r="C200" s="247"/>
      <c r="D200" s="226" t="s">
        <v>200</v>
      </c>
      <c r="E200" s="248" t="s">
        <v>19</v>
      </c>
      <c r="F200" s="249" t="s">
        <v>206</v>
      </c>
      <c r="G200" s="247"/>
      <c r="H200" s="250">
        <v>29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200</v>
      </c>
      <c r="AU200" s="256" t="s">
        <v>82</v>
      </c>
      <c r="AV200" s="15" t="s">
        <v>196</v>
      </c>
      <c r="AW200" s="15" t="s">
        <v>33</v>
      </c>
      <c r="AX200" s="15" t="s">
        <v>80</v>
      </c>
      <c r="AY200" s="256" t="s">
        <v>188</v>
      </c>
    </row>
    <row r="201" s="2" customFormat="1" ht="16.5" customHeight="1">
      <c r="A201" s="40"/>
      <c r="B201" s="41"/>
      <c r="C201" s="257" t="s">
        <v>144</v>
      </c>
      <c r="D201" s="257" t="s">
        <v>300</v>
      </c>
      <c r="E201" s="258" t="s">
        <v>1555</v>
      </c>
      <c r="F201" s="259" t="s">
        <v>1556</v>
      </c>
      <c r="G201" s="260" t="s">
        <v>296</v>
      </c>
      <c r="H201" s="261">
        <v>29</v>
      </c>
      <c r="I201" s="262"/>
      <c r="J201" s="263">
        <f>ROUND(I201*H201,2)</f>
        <v>0</v>
      </c>
      <c r="K201" s="259" t="s">
        <v>19</v>
      </c>
      <c r="L201" s="264"/>
      <c r="M201" s="265" t="s">
        <v>19</v>
      </c>
      <c r="N201" s="266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250</v>
      </c>
      <c r="AT201" s="217" t="s">
        <v>300</v>
      </c>
      <c r="AU201" s="217" t="s">
        <v>82</v>
      </c>
      <c r="AY201" s="19" t="s">
        <v>188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196</v>
      </c>
      <c r="BM201" s="217" t="s">
        <v>2206</v>
      </c>
    </row>
    <row r="202" s="2" customFormat="1">
      <c r="A202" s="40"/>
      <c r="B202" s="41"/>
      <c r="C202" s="42"/>
      <c r="D202" s="226" t="s">
        <v>571</v>
      </c>
      <c r="E202" s="42"/>
      <c r="F202" s="273" t="s">
        <v>1498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571</v>
      </c>
      <c r="AU202" s="19" t="s">
        <v>82</v>
      </c>
    </row>
    <row r="203" s="13" customFormat="1">
      <c r="A203" s="13"/>
      <c r="B203" s="224"/>
      <c r="C203" s="225"/>
      <c r="D203" s="226" t="s">
        <v>200</v>
      </c>
      <c r="E203" s="227" t="s">
        <v>19</v>
      </c>
      <c r="F203" s="228" t="s">
        <v>1461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200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188</v>
      </c>
    </row>
    <row r="204" s="14" customFormat="1">
      <c r="A204" s="14"/>
      <c r="B204" s="235"/>
      <c r="C204" s="236"/>
      <c r="D204" s="226" t="s">
        <v>200</v>
      </c>
      <c r="E204" s="237" t="s">
        <v>19</v>
      </c>
      <c r="F204" s="238" t="s">
        <v>354</v>
      </c>
      <c r="G204" s="236"/>
      <c r="H204" s="239">
        <v>29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200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188</v>
      </c>
    </row>
    <row r="205" s="15" customFormat="1">
      <c r="A205" s="15"/>
      <c r="B205" s="246"/>
      <c r="C205" s="247"/>
      <c r="D205" s="226" t="s">
        <v>200</v>
      </c>
      <c r="E205" s="248" t="s">
        <v>19</v>
      </c>
      <c r="F205" s="249" t="s">
        <v>206</v>
      </c>
      <c r="G205" s="247"/>
      <c r="H205" s="250">
        <v>29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200</v>
      </c>
      <c r="AU205" s="256" t="s">
        <v>82</v>
      </c>
      <c r="AV205" s="15" t="s">
        <v>196</v>
      </c>
      <c r="AW205" s="15" t="s">
        <v>33</v>
      </c>
      <c r="AX205" s="15" t="s">
        <v>80</v>
      </c>
      <c r="AY205" s="256" t="s">
        <v>188</v>
      </c>
    </row>
    <row r="206" s="2" customFormat="1" ht="24.15" customHeight="1">
      <c r="A206" s="40"/>
      <c r="B206" s="41"/>
      <c r="C206" s="206" t="s">
        <v>147</v>
      </c>
      <c r="D206" s="206" t="s">
        <v>191</v>
      </c>
      <c r="E206" s="207" t="s">
        <v>1558</v>
      </c>
      <c r="F206" s="208" t="s">
        <v>1559</v>
      </c>
      <c r="G206" s="209" t="s">
        <v>296</v>
      </c>
      <c r="H206" s="210">
        <v>7</v>
      </c>
      <c r="I206" s="211"/>
      <c r="J206" s="212">
        <f>ROUND(I206*H206,2)</f>
        <v>0</v>
      </c>
      <c r="K206" s="208" t="s">
        <v>195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196</v>
      </c>
      <c r="AT206" s="217" t="s">
        <v>191</v>
      </c>
      <c r="AU206" s="217" t="s">
        <v>82</v>
      </c>
      <c r="AY206" s="19" t="s">
        <v>188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196</v>
      </c>
      <c r="BM206" s="217" t="s">
        <v>2207</v>
      </c>
    </row>
    <row r="207" s="2" customFormat="1">
      <c r="A207" s="40"/>
      <c r="B207" s="41"/>
      <c r="C207" s="42"/>
      <c r="D207" s="219" t="s">
        <v>198</v>
      </c>
      <c r="E207" s="42"/>
      <c r="F207" s="220" t="s">
        <v>1561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198</v>
      </c>
      <c r="AU207" s="19" t="s">
        <v>82</v>
      </c>
    </row>
    <row r="208" s="13" customFormat="1">
      <c r="A208" s="13"/>
      <c r="B208" s="224"/>
      <c r="C208" s="225"/>
      <c r="D208" s="226" t="s">
        <v>200</v>
      </c>
      <c r="E208" s="227" t="s">
        <v>19</v>
      </c>
      <c r="F208" s="228" t="s">
        <v>1461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200</v>
      </c>
      <c r="AU208" s="234" t="s">
        <v>82</v>
      </c>
      <c r="AV208" s="13" t="s">
        <v>80</v>
      </c>
      <c r="AW208" s="13" t="s">
        <v>33</v>
      </c>
      <c r="AX208" s="13" t="s">
        <v>72</v>
      </c>
      <c r="AY208" s="234" t="s">
        <v>188</v>
      </c>
    </row>
    <row r="209" s="14" customFormat="1">
      <c r="A209" s="14"/>
      <c r="B209" s="235"/>
      <c r="C209" s="236"/>
      <c r="D209" s="226" t="s">
        <v>200</v>
      </c>
      <c r="E209" s="237" t="s">
        <v>19</v>
      </c>
      <c r="F209" s="238" t="s">
        <v>241</v>
      </c>
      <c r="G209" s="236"/>
      <c r="H209" s="239">
        <v>7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200</v>
      </c>
      <c r="AU209" s="245" t="s">
        <v>82</v>
      </c>
      <c r="AV209" s="14" t="s">
        <v>82</v>
      </c>
      <c r="AW209" s="14" t="s">
        <v>33</v>
      </c>
      <c r="AX209" s="14" t="s">
        <v>72</v>
      </c>
      <c r="AY209" s="245" t="s">
        <v>188</v>
      </c>
    </row>
    <row r="210" s="15" customFormat="1">
      <c r="A210" s="15"/>
      <c r="B210" s="246"/>
      <c r="C210" s="247"/>
      <c r="D210" s="226" t="s">
        <v>200</v>
      </c>
      <c r="E210" s="248" t="s">
        <v>19</v>
      </c>
      <c r="F210" s="249" t="s">
        <v>206</v>
      </c>
      <c r="G210" s="247"/>
      <c r="H210" s="250">
        <v>7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200</v>
      </c>
      <c r="AU210" s="256" t="s">
        <v>82</v>
      </c>
      <c r="AV210" s="15" t="s">
        <v>196</v>
      </c>
      <c r="AW210" s="15" t="s">
        <v>33</v>
      </c>
      <c r="AX210" s="15" t="s">
        <v>80</v>
      </c>
      <c r="AY210" s="256" t="s">
        <v>188</v>
      </c>
    </row>
    <row r="211" s="2" customFormat="1" ht="16.5" customHeight="1">
      <c r="A211" s="40"/>
      <c r="B211" s="41"/>
      <c r="C211" s="257" t="s">
        <v>150</v>
      </c>
      <c r="D211" s="257" t="s">
        <v>300</v>
      </c>
      <c r="E211" s="258" t="s">
        <v>1562</v>
      </c>
      <c r="F211" s="259" t="s">
        <v>1563</v>
      </c>
      <c r="G211" s="260" t="s">
        <v>296</v>
      </c>
      <c r="H211" s="261">
        <v>7</v>
      </c>
      <c r="I211" s="262"/>
      <c r="J211" s="263">
        <f>ROUND(I211*H211,2)</f>
        <v>0</v>
      </c>
      <c r="K211" s="259" t="s">
        <v>19</v>
      </c>
      <c r="L211" s="264"/>
      <c r="M211" s="265" t="s">
        <v>19</v>
      </c>
      <c r="N211" s="266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250</v>
      </c>
      <c r="AT211" s="217" t="s">
        <v>300</v>
      </c>
      <c r="AU211" s="217" t="s">
        <v>82</v>
      </c>
      <c r="AY211" s="19" t="s">
        <v>188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196</v>
      </c>
      <c r="BM211" s="217" t="s">
        <v>2208</v>
      </c>
    </row>
    <row r="212" s="2" customFormat="1">
      <c r="A212" s="40"/>
      <c r="B212" s="41"/>
      <c r="C212" s="42"/>
      <c r="D212" s="226" t="s">
        <v>571</v>
      </c>
      <c r="E212" s="42"/>
      <c r="F212" s="273" t="s">
        <v>1498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571</v>
      </c>
      <c r="AU212" s="19" t="s">
        <v>82</v>
      </c>
    </row>
    <row r="213" s="13" customFormat="1">
      <c r="A213" s="13"/>
      <c r="B213" s="224"/>
      <c r="C213" s="225"/>
      <c r="D213" s="226" t="s">
        <v>200</v>
      </c>
      <c r="E213" s="227" t="s">
        <v>19</v>
      </c>
      <c r="F213" s="228" t="s">
        <v>1461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200</v>
      </c>
      <c r="AU213" s="234" t="s">
        <v>82</v>
      </c>
      <c r="AV213" s="13" t="s">
        <v>80</v>
      </c>
      <c r="AW213" s="13" t="s">
        <v>33</v>
      </c>
      <c r="AX213" s="13" t="s">
        <v>72</v>
      </c>
      <c r="AY213" s="234" t="s">
        <v>188</v>
      </c>
    </row>
    <row r="214" s="14" customFormat="1">
      <c r="A214" s="14"/>
      <c r="B214" s="235"/>
      <c r="C214" s="236"/>
      <c r="D214" s="226" t="s">
        <v>200</v>
      </c>
      <c r="E214" s="237" t="s">
        <v>19</v>
      </c>
      <c r="F214" s="238" t="s">
        <v>241</v>
      </c>
      <c r="G214" s="236"/>
      <c r="H214" s="239">
        <v>7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200</v>
      </c>
      <c r="AU214" s="245" t="s">
        <v>82</v>
      </c>
      <c r="AV214" s="14" t="s">
        <v>82</v>
      </c>
      <c r="AW214" s="14" t="s">
        <v>33</v>
      </c>
      <c r="AX214" s="14" t="s">
        <v>72</v>
      </c>
      <c r="AY214" s="245" t="s">
        <v>188</v>
      </c>
    </row>
    <row r="215" s="15" customFormat="1">
      <c r="A215" s="15"/>
      <c r="B215" s="246"/>
      <c r="C215" s="247"/>
      <c r="D215" s="226" t="s">
        <v>200</v>
      </c>
      <c r="E215" s="248" t="s">
        <v>19</v>
      </c>
      <c r="F215" s="249" t="s">
        <v>206</v>
      </c>
      <c r="G215" s="247"/>
      <c r="H215" s="250">
        <v>7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200</v>
      </c>
      <c r="AU215" s="256" t="s">
        <v>82</v>
      </c>
      <c r="AV215" s="15" t="s">
        <v>196</v>
      </c>
      <c r="AW215" s="15" t="s">
        <v>33</v>
      </c>
      <c r="AX215" s="15" t="s">
        <v>80</v>
      </c>
      <c r="AY215" s="256" t="s">
        <v>188</v>
      </c>
    </row>
    <row r="216" s="2" customFormat="1" ht="16.5" customHeight="1">
      <c r="A216" s="40"/>
      <c r="B216" s="41"/>
      <c r="C216" s="257" t="s">
        <v>338</v>
      </c>
      <c r="D216" s="257" t="s">
        <v>300</v>
      </c>
      <c r="E216" s="258" t="s">
        <v>1565</v>
      </c>
      <c r="F216" s="259" t="s">
        <v>1566</v>
      </c>
      <c r="G216" s="260" t="s">
        <v>1567</v>
      </c>
      <c r="H216" s="261">
        <v>1</v>
      </c>
      <c r="I216" s="262"/>
      <c r="J216" s="263">
        <f>ROUND(I216*H216,2)</f>
        <v>0</v>
      </c>
      <c r="K216" s="259" t="s">
        <v>19</v>
      </c>
      <c r="L216" s="264"/>
      <c r="M216" s="265" t="s">
        <v>19</v>
      </c>
      <c r="N216" s="266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250</v>
      </c>
      <c r="AT216" s="217" t="s">
        <v>300</v>
      </c>
      <c r="AU216" s="217" t="s">
        <v>82</v>
      </c>
      <c r="AY216" s="19" t="s">
        <v>188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196</v>
      </c>
      <c r="BM216" s="217" t="s">
        <v>2209</v>
      </c>
    </row>
    <row r="217" s="2" customFormat="1">
      <c r="A217" s="40"/>
      <c r="B217" s="41"/>
      <c r="C217" s="42"/>
      <c r="D217" s="226" t="s">
        <v>571</v>
      </c>
      <c r="E217" s="42"/>
      <c r="F217" s="273" t="s">
        <v>1498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571</v>
      </c>
      <c r="AU217" s="19" t="s">
        <v>82</v>
      </c>
    </row>
    <row r="218" s="13" customFormat="1">
      <c r="A218" s="13"/>
      <c r="B218" s="224"/>
      <c r="C218" s="225"/>
      <c r="D218" s="226" t="s">
        <v>200</v>
      </c>
      <c r="E218" s="227" t="s">
        <v>19</v>
      </c>
      <c r="F218" s="228" t="s">
        <v>1461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200</v>
      </c>
      <c r="AU218" s="234" t="s">
        <v>82</v>
      </c>
      <c r="AV218" s="13" t="s">
        <v>80</v>
      </c>
      <c r="AW218" s="13" t="s">
        <v>33</v>
      </c>
      <c r="AX218" s="13" t="s">
        <v>72</v>
      </c>
      <c r="AY218" s="234" t="s">
        <v>188</v>
      </c>
    </row>
    <row r="219" s="14" customFormat="1">
      <c r="A219" s="14"/>
      <c r="B219" s="235"/>
      <c r="C219" s="236"/>
      <c r="D219" s="226" t="s">
        <v>200</v>
      </c>
      <c r="E219" s="237" t="s">
        <v>19</v>
      </c>
      <c r="F219" s="238" t="s">
        <v>80</v>
      </c>
      <c r="G219" s="236"/>
      <c r="H219" s="239">
        <v>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200</v>
      </c>
      <c r="AU219" s="245" t="s">
        <v>82</v>
      </c>
      <c r="AV219" s="14" t="s">
        <v>82</v>
      </c>
      <c r="AW219" s="14" t="s">
        <v>33</v>
      </c>
      <c r="AX219" s="14" t="s">
        <v>72</v>
      </c>
      <c r="AY219" s="245" t="s">
        <v>188</v>
      </c>
    </row>
    <row r="220" s="15" customFormat="1">
      <c r="A220" s="15"/>
      <c r="B220" s="246"/>
      <c r="C220" s="247"/>
      <c r="D220" s="226" t="s">
        <v>200</v>
      </c>
      <c r="E220" s="248" t="s">
        <v>19</v>
      </c>
      <c r="F220" s="249" t="s">
        <v>206</v>
      </c>
      <c r="G220" s="247"/>
      <c r="H220" s="250">
        <v>1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200</v>
      </c>
      <c r="AU220" s="256" t="s">
        <v>82</v>
      </c>
      <c r="AV220" s="15" t="s">
        <v>196</v>
      </c>
      <c r="AW220" s="15" t="s">
        <v>33</v>
      </c>
      <c r="AX220" s="15" t="s">
        <v>80</v>
      </c>
      <c r="AY220" s="256" t="s">
        <v>188</v>
      </c>
    </row>
    <row r="221" s="2" customFormat="1" ht="16.5" customHeight="1">
      <c r="A221" s="40"/>
      <c r="B221" s="41"/>
      <c r="C221" s="206" t="s">
        <v>342</v>
      </c>
      <c r="D221" s="206" t="s">
        <v>191</v>
      </c>
      <c r="E221" s="207" t="s">
        <v>1569</v>
      </c>
      <c r="F221" s="208" t="s">
        <v>1570</v>
      </c>
      <c r="G221" s="209" t="s">
        <v>1571</v>
      </c>
      <c r="H221" s="210">
        <v>2</v>
      </c>
      <c r="I221" s="211"/>
      <c r="J221" s="212">
        <f>ROUND(I221*H221,2)</f>
        <v>0</v>
      </c>
      <c r="K221" s="208" t="s">
        <v>195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196</v>
      </c>
      <c r="AT221" s="217" t="s">
        <v>191</v>
      </c>
      <c r="AU221" s="217" t="s">
        <v>82</v>
      </c>
      <c r="AY221" s="19" t="s">
        <v>188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196</v>
      </c>
      <c r="BM221" s="217" t="s">
        <v>2210</v>
      </c>
    </row>
    <row r="222" s="2" customFormat="1">
      <c r="A222" s="40"/>
      <c r="B222" s="41"/>
      <c r="C222" s="42"/>
      <c r="D222" s="219" t="s">
        <v>198</v>
      </c>
      <c r="E222" s="42"/>
      <c r="F222" s="220" t="s">
        <v>1573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198</v>
      </c>
      <c r="AU222" s="19" t="s">
        <v>82</v>
      </c>
    </row>
    <row r="223" s="2" customFormat="1" ht="16.5" customHeight="1">
      <c r="A223" s="40"/>
      <c r="B223" s="41"/>
      <c r="C223" s="206" t="s">
        <v>349</v>
      </c>
      <c r="D223" s="206" t="s">
        <v>191</v>
      </c>
      <c r="E223" s="207" t="s">
        <v>1574</v>
      </c>
      <c r="F223" s="208" t="s">
        <v>1575</v>
      </c>
      <c r="G223" s="209" t="s">
        <v>1571</v>
      </c>
      <c r="H223" s="210">
        <v>8</v>
      </c>
      <c r="I223" s="211"/>
      <c r="J223" s="212">
        <f>ROUND(I223*H223,2)</f>
        <v>0</v>
      </c>
      <c r="K223" s="208" t="s">
        <v>19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196</v>
      </c>
      <c r="AT223" s="217" t="s">
        <v>191</v>
      </c>
      <c r="AU223" s="217" t="s">
        <v>82</v>
      </c>
      <c r="AY223" s="19" t="s">
        <v>188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196</v>
      </c>
      <c r="BM223" s="217" t="s">
        <v>2211</v>
      </c>
    </row>
    <row r="224" s="2" customFormat="1" ht="16.5" customHeight="1">
      <c r="A224" s="40"/>
      <c r="B224" s="41"/>
      <c r="C224" s="257" t="s">
        <v>354</v>
      </c>
      <c r="D224" s="257" t="s">
        <v>300</v>
      </c>
      <c r="E224" s="258" t="s">
        <v>1577</v>
      </c>
      <c r="F224" s="259" t="s">
        <v>1578</v>
      </c>
      <c r="G224" s="260" t="s">
        <v>1567</v>
      </c>
      <c r="H224" s="261">
        <v>1</v>
      </c>
      <c r="I224" s="262"/>
      <c r="J224" s="263">
        <f>ROUND(I224*H224,2)</f>
        <v>0</v>
      </c>
      <c r="K224" s="259" t="s">
        <v>19</v>
      </c>
      <c r="L224" s="264"/>
      <c r="M224" s="265" t="s">
        <v>19</v>
      </c>
      <c r="N224" s="266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250</v>
      </c>
      <c r="AT224" s="217" t="s">
        <v>300</v>
      </c>
      <c r="AU224" s="217" t="s">
        <v>82</v>
      </c>
      <c r="AY224" s="19" t="s">
        <v>188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196</v>
      </c>
      <c r="BM224" s="217" t="s">
        <v>2212</v>
      </c>
    </row>
    <row r="225" s="12" customFormat="1" ht="22.8" customHeight="1">
      <c r="A225" s="12"/>
      <c r="B225" s="190"/>
      <c r="C225" s="191"/>
      <c r="D225" s="192" t="s">
        <v>71</v>
      </c>
      <c r="E225" s="204" t="s">
        <v>1580</v>
      </c>
      <c r="F225" s="204" t="s">
        <v>1581</v>
      </c>
      <c r="G225" s="191"/>
      <c r="H225" s="191"/>
      <c r="I225" s="194"/>
      <c r="J225" s="205">
        <f>BK225</f>
        <v>0</v>
      </c>
      <c r="K225" s="191"/>
      <c r="L225" s="196"/>
      <c r="M225" s="197"/>
      <c r="N225" s="198"/>
      <c r="O225" s="198"/>
      <c r="P225" s="199">
        <f>SUM(P226:P275)</f>
        <v>0</v>
      </c>
      <c r="Q225" s="198"/>
      <c r="R225" s="199">
        <f>SUM(R226:R275)</f>
        <v>0</v>
      </c>
      <c r="S225" s="198"/>
      <c r="T225" s="200">
        <f>SUM(T226:T275)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1" t="s">
        <v>80</v>
      </c>
      <c r="AT225" s="202" t="s">
        <v>71</v>
      </c>
      <c r="AU225" s="202" t="s">
        <v>80</v>
      </c>
      <c r="AY225" s="201" t="s">
        <v>188</v>
      </c>
      <c r="BK225" s="203">
        <f>SUM(BK226:BK275)</f>
        <v>0</v>
      </c>
    </row>
    <row r="226" s="2" customFormat="1" ht="16.5" customHeight="1">
      <c r="A226" s="40"/>
      <c r="B226" s="41"/>
      <c r="C226" s="257" t="s">
        <v>361</v>
      </c>
      <c r="D226" s="257" t="s">
        <v>300</v>
      </c>
      <c r="E226" s="258" t="s">
        <v>1582</v>
      </c>
      <c r="F226" s="259" t="s">
        <v>1583</v>
      </c>
      <c r="G226" s="260" t="s">
        <v>296</v>
      </c>
      <c r="H226" s="261">
        <v>1</v>
      </c>
      <c r="I226" s="262"/>
      <c r="J226" s="263">
        <f>ROUND(I226*H226,2)</f>
        <v>0</v>
      </c>
      <c r="K226" s="259" t="s">
        <v>19</v>
      </c>
      <c r="L226" s="264"/>
      <c r="M226" s="265" t="s">
        <v>19</v>
      </c>
      <c r="N226" s="266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250</v>
      </c>
      <c r="AT226" s="217" t="s">
        <v>300</v>
      </c>
      <c r="AU226" s="217" t="s">
        <v>82</v>
      </c>
      <c r="AY226" s="19" t="s">
        <v>188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196</v>
      </c>
      <c r="BM226" s="217" t="s">
        <v>2213</v>
      </c>
    </row>
    <row r="227" s="13" customFormat="1">
      <c r="A227" s="13"/>
      <c r="B227" s="224"/>
      <c r="C227" s="225"/>
      <c r="D227" s="226" t="s">
        <v>200</v>
      </c>
      <c r="E227" s="227" t="s">
        <v>19</v>
      </c>
      <c r="F227" s="228" t="s">
        <v>1461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200</v>
      </c>
      <c r="AU227" s="234" t="s">
        <v>82</v>
      </c>
      <c r="AV227" s="13" t="s">
        <v>80</v>
      </c>
      <c r="AW227" s="13" t="s">
        <v>33</v>
      </c>
      <c r="AX227" s="13" t="s">
        <v>72</v>
      </c>
      <c r="AY227" s="234" t="s">
        <v>188</v>
      </c>
    </row>
    <row r="228" s="14" customFormat="1">
      <c r="A228" s="14"/>
      <c r="B228" s="235"/>
      <c r="C228" s="236"/>
      <c r="D228" s="226" t="s">
        <v>200</v>
      </c>
      <c r="E228" s="237" t="s">
        <v>19</v>
      </c>
      <c r="F228" s="238" t="s">
        <v>80</v>
      </c>
      <c r="G228" s="236"/>
      <c r="H228" s="239">
        <v>1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200</v>
      </c>
      <c r="AU228" s="245" t="s">
        <v>82</v>
      </c>
      <c r="AV228" s="14" t="s">
        <v>82</v>
      </c>
      <c r="AW228" s="14" t="s">
        <v>33</v>
      </c>
      <c r="AX228" s="14" t="s">
        <v>72</v>
      </c>
      <c r="AY228" s="245" t="s">
        <v>188</v>
      </c>
    </row>
    <row r="229" s="15" customFormat="1">
      <c r="A229" s="15"/>
      <c r="B229" s="246"/>
      <c r="C229" s="247"/>
      <c r="D229" s="226" t="s">
        <v>200</v>
      </c>
      <c r="E229" s="248" t="s">
        <v>19</v>
      </c>
      <c r="F229" s="249" t="s">
        <v>206</v>
      </c>
      <c r="G229" s="247"/>
      <c r="H229" s="250">
        <v>1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200</v>
      </c>
      <c r="AU229" s="256" t="s">
        <v>82</v>
      </c>
      <c r="AV229" s="15" t="s">
        <v>196</v>
      </c>
      <c r="AW229" s="15" t="s">
        <v>33</v>
      </c>
      <c r="AX229" s="15" t="s">
        <v>80</v>
      </c>
      <c r="AY229" s="256" t="s">
        <v>188</v>
      </c>
    </row>
    <row r="230" s="2" customFormat="1" ht="24.15" customHeight="1">
      <c r="A230" s="40"/>
      <c r="B230" s="41"/>
      <c r="C230" s="206" t="s">
        <v>367</v>
      </c>
      <c r="D230" s="206" t="s">
        <v>191</v>
      </c>
      <c r="E230" s="207" t="s">
        <v>1585</v>
      </c>
      <c r="F230" s="208" t="s">
        <v>1586</v>
      </c>
      <c r="G230" s="209" t="s">
        <v>357</v>
      </c>
      <c r="H230" s="210">
        <v>29</v>
      </c>
      <c r="I230" s="211"/>
      <c r="J230" s="212">
        <f>ROUND(I230*H230,2)</f>
        <v>0</v>
      </c>
      <c r="K230" s="208" t="s">
        <v>195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196</v>
      </c>
      <c r="AT230" s="217" t="s">
        <v>191</v>
      </c>
      <c r="AU230" s="217" t="s">
        <v>82</v>
      </c>
      <c r="AY230" s="19" t="s">
        <v>188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196</v>
      </c>
      <c r="BM230" s="217" t="s">
        <v>2214</v>
      </c>
    </row>
    <row r="231" s="2" customFormat="1">
      <c r="A231" s="40"/>
      <c r="B231" s="41"/>
      <c r="C231" s="42"/>
      <c r="D231" s="219" t="s">
        <v>198</v>
      </c>
      <c r="E231" s="42"/>
      <c r="F231" s="220" t="s">
        <v>1588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198</v>
      </c>
      <c r="AU231" s="19" t="s">
        <v>82</v>
      </c>
    </row>
    <row r="232" s="13" customFormat="1">
      <c r="A232" s="13"/>
      <c r="B232" s="224"/>
      <c r="C232" s="225"/>
      <c r="D232" s="226" t="s">
        <v>200</v>
      </c>
      <c r="E232" s="227" t="s">
        <v>19</v>
      </c>
      <c r="F232" s="228" t="s">
        <v>1461</v>
      </c>
      <c r="G232" s="225"/>
      <c r="H232" s="227" t="s">
        <v>19</v>
      </c>
      <c r="I232" s="229"/>
      <c r="J232" s="225"/>
      <c r="K232" s="225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200</v>
      </c>
      <c r="AU232" s="234" t="s">
        <v>82</v>
      </c>
      <c r="AV232" s="13" t="s">
        <v>80</v>
      </c>
      <c r="AW232" s="13" t="s">
        <v>33</v>
      </c>
      <c r="AX232" s="13" t="s">
        <v>72</v>
      </c>
      <c r="AY232" s="234" t="s">
        <v>188</v>
      </c>
    </row>
    <row r="233" s="14" customFormat="1">
      <c r="A233" s="14"/>
      <c r="B233" s="235"/>
      <c r="C233" s="236"/>
      <c r="D233" s="226" t="s">
        <v>200</v>
      </c>
      <c r="E233" s="237" t="s">
        <v>19</v>
      </c>
      <c r="F233" s="238" t="s">
        <v>2215</v>
      </c>
      <c r="G233" s="236"/>
      <c r="H233" s="239">
        <v>29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5" t="s">
        <v>200</v>
      </c>
      <c r="AU233" s="245" t="s">
        <v>82</v>
      </c>
      <c r="AV233" s="14" t="s">
        <v>82</v>
      </c>
      <c r="AW233" s="14" t="s">
        <v>33</v>
      </c>
      <c r="AX233" s="14" t="s">
        <v>72</v>
      </c>
      <c r="AY233" s="245" t="s">
        <v>188</v>
      </c>
    </row>
    <row r="234" s="15" customFormat="1">
      <c r="A234" s="15"/>
      <c r="B234" s="246"/>
      <c r="C234" s="247"/>
      <c r="D234" s="226" t="s">
        <v>200</v>
      </c>
      <c r="E234" s="248" t="s">
        <v>19</v>
      </c>
      <c r="F234" s="249" t="s">
        <v>206</v>
      </c>
      <c r="G234" s="247"/>
      <c r="H234" s="250">
        <v>29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6" t="s">
        <v>200</v>
      </c>
      <c r="AU234" s="256" t="s">
        <v>82</v>
      </c>
      <c r="AV234" s="15" t="s">
        <v>196</v>
      </c>
      <c r="AW234" s="15" t="s">
        <v>33</v>
      </c>
      <c r="AX234" s="15" t="s">
        <v>80</v>
      </c>
      <c r="AY234" s="256" t="s">
        <v>188</v>
      </c>
    </row>
    <row r="235" s="2" customFormat="1" ht="21.75" customHeight="1">
      <c r="A235" s="40"/>
      <c r="B235" s="41"/>
      <c r="C235" s="257" t="s">
        <v>303</v>
      </c>
      <c r="D235" s="257" t="s">
        <v>300</v>
      </c>
      <c r="E235" s="258" t="s">
        <v>1590</v>
      </c>
      <c r="F235" s="259" t="s">
        <v>1591</v>
      </c>
      <c r="G235" s="260" t="s">
        <v>357</v>
      </c>
      <c r="H235" s="261">
        <v>16</v>
      </c>
      <c r="I235" s="262"/>
      <c r="J235" s="263">
        <f>ROUND(I235*H235,2)</f>
        <v>0</v>
      </c>
      <c r="K235" s="259" t="s">
        <v>19</v>
      </c>
      <c r="L235" s="264"/>
      <c r="M235" s="265" t="s">
        <v>19</v>
      </c>
      <c r="N235" s="266" t="s">
        <v>43</v>
      </c>
      <c r="O235" s="86"/>
      <c r="P235" s="215">
        <f>O235*H235</f>
        <v>0</v>
      </c>
      <c r="Q235" s="215">
        <v>0</v>
      </c>
      <c r="R235" s="215">
        <f>Q235*H235</f>
        <v>0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250</v>
      </c>
      <c r="AT235" s="217" t="s">
        <v>300</v>
      </c>
      <c r="AU235" s="217" t="s">
        <v>82</v>
      </c>
      <c r="AY235" s="19" t="s">
        <v>188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196</v>
      </c>
      <c r="BM235" s="217" t="s">
        <v>2216</v>
      </c>
    </row>
    <row r="236" s="2" customFormat="1">
      <c r="A236" s="40"/>
      <c r="B236" s="41"/>
      <c r="C236" s="42"/>
      <c r="D236" s="226" t="s">
        <v>571</v>
      </c>
      <c r="E236" s="42"/>
      <c r="F236" s="273" t="s">
        <v>1469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571</v>
      </c>
      <c r="AU236" s="19" t="s">
        <v>82</v>
      </c>
    </row>
    <row r="237" s="13" customFormat="1">
      <c r="A237" s="13"/>
      <c r="B237" s="224"/>
      <c r="C237" s="225"/>
      <c r="D237" s="226" t="s">
        <v>200</v>
      </c>
      <c r="E237" s="227" t="s">
        <v>19</v>
      </c>
      <c r="F237" s="228" t="s">
        <v>1461</v>
      </c>
      <c r="G237" s="225"/>
      <c r="H237" s="227" t="s">
        <v>19</v>
      </c>
      <c r="I237" s="229"/>
      <c r="J237" s="225"/>
      <c r="K237" s="225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200</v>
      </c>
      <c r="AU237" s="234" t="s">
        <v>82</v>
      </c>
      <c r="AV237" s="13" t="s">
        <v>80</v>
      </c>
      <c r="AW237" s="13" t="s">
        <v>33</v>
      </c>
      <c r="AX237" s="13" t="s">
        <v>72</v>
      </c>
      <c r="AY237" s="234" t="s">
        <v>188</v>
      </c>
    </row>
    <row r="238" s="14" customFormat="1">
      <c r="A238" s="14"/>
      <c r="B238" s="235"/>
      <c r="C238" s="236"/>
      <c r="D238" s="226" t="s">
        <v>200</v>
      </c>
      <c r="E238" s="237" t="s">
        <v>19</v>
      </c>
      <c r="F238" s="238" t="s">
        <v>124</v>
      </c>
      <c r="G238" s="236"/>
      <c r="H238" s="239">
        <v>16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200</v>
      </c>
      <c r="AU238" s="245" t="s">
        <v>82</v>
      </c>
      <c r="AV238" s="14" t="s">
        <v>82</v>
      </c>
      <c r="AW238" s="14" t="s">
        <v>33</v>
      </c>
      <c r="AX238" s="14" t="s">
        <v>72</v>
      </c>
      <c r="AY238" s="245" t="s">
        <v>188</v>
      </c>
    </row>
    <row r="239" s="15" customFormat="1">
      <c r="A239" s="15"/>
      <c r="B239" s="246"/>
      <c r="C239" s="247"/>
      <c r="D239" s="226" t="s">
        <v>200</v>
      </c>
      <c r="E239" s="248" t="s">
        <v>19</v>
      </c>
      <c r="F239" s="249" t="s">
        <v>206</v>
      </c>
      <c r="G239" s="247"/>
      <c r="H239" s="250">
        <v>16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200</v>
      </c>
      <c r="AU239" s="256" t="s">
        <v>82</v>
      </c>
      <c r="AV239" s="15" t="s">
        <v>196</v>
      </c>
      <c r="AW239" s="15" t="s">
        <v>33</v>
      </c>
      <c r="AX239" s="15" t="s">
        <v>80</v>
      </c>
      <c r="AY239" s="256" t="s">
        <v>188</v>
      </c>
    </row>
    <row r="240" s="2" customFormat="1" ht="21.75" customHeight="1">
      <c r="A240" s="40"/>
      <c r="B240" s="41"/>
      <c r="C240" s="257" t="s">
        <v>376</v>
      </c>
      <c r="D240" s="257" t="s">
        <v>300</v>
      </c>
      <c r="E240" s="258" t="s">
        <v>1593</v>
      </c>
      <c r="F240" s="259" t="s">
        <v>1594</v>
      </c>
      <c r="G240" s="260" t="s">
        <v>357</v>
      </c>
      <c r="H240" s="261">
        <v>13</v>
      </c>
      <c r="I240" s="262"/>
      <c r="J240" s="263">
        <f>ROUND(I240*H240,2)</f>
        <v>0</v>
      </c>
      <c r="K240" s="259" t="s">
        <v>19</v>
      </c>
      <c r="L240" s="264"/>
      <c r="M240" s="265" t="s">
        <v>19</v>
      </c>
      <c r="N240" s="266" t="s">
        <v>43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250</v>
      </c>
      <c r="AT240" s="217" t="s">
        <v>300</v>
      </c>
      <c r="AU240" s="217" t="s">
        <v>82</v>
      </c>
      <c r="AY240" s="19" t="s">
        <v>188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196</v>
      </c>
      <c r="BM240" s="217" t="s">
        <v>2217</v>
      </c>
    </row>
    <row r="241" s="2" customFormat="1">
      <c r="A241" s="40"/>
      <c r="B241" s="41"/>
      <c r="C241" s="42"/>
      <c r="D241" s="226" t="s">
        <v>571</v>
      </c>
      <c r="E241" s="42"/>
      <c r="F241" s="273" t="s">
        <v>1469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571</v>
      </c>
      <c r="AU241" s="19" t="s">
        <v>82</v>
      </c>
    </row>
    <row r="242" s="13" customFormat="1">
      <c r="A242" s="13"/>
      <c r="B242" s="224"/>
      <c r="C242" s="225"/>
      <c r="D242" s="226" t="s">
        <v>200</v>
      </c>
      <c r="E242" s="227" t="s">
        <v>19</v>
      </c>
      <c r="F242" s="228" t="s">
        <v>1461</v>
      </c>
      <c r="G242" s="225"/>
      <c r="H242" s="227" t="s">
        <v>19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200</v>
      </c>
      <c r="AU242" s="234" t="s">
        <v>82</v>
      </c>
      <c r="AV242" s="13" t="s">
        <v>80</v>
      </c>
      <c r="AW242" s="13" t="s">
        <v>33</v>
      </c>
      <c r="AX242" s="13" t="s">
        <v>72</v>
      </c>
      <c r="AY242" s="234" t="s">
        <v>188</v>
      </c>
    </row>
    <row r="243" s="14" customFormat="1">
      <c r="A243" s="14"/>
      <c r="B243" s="235"/>
      <c r="C243" s="236"/>
      <c r="D243" s="226" t="s">
        <v>200</v>
      </c>
      <c r="E243" s="237" t="s">
        <v>19</v>
      </c>
      <c r="F243" s="238" t="s">
        <v>116</v>
      </c>
      <c r="G243" s="236"/>
      <c r="H243" s="239">
        <v>13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200</v>
      </c>
      <c r="AU243" s="245" t="s">
        <v>82</v>
      </c>
      <c r="AV243" s="14" t="s">
        <v>82</v>
      </c>
      <c r="AW243" s="14" t="s">
        <v>33</v>
      </c>
      <c r="AX243" s="14" t="s">
        <v>72</v>
      </c>
      <c r="AY243" s="245" t="s">
        <v>188</v>
      </c>
    </row>
    <row r="244" s="15" customFormat="1">
      <c r="A244" s="15"/>
      <c r="B244" s="246"/>
      <c r="C244" s="247"/>
      <c r="D244" s="226" t="s">
        <v>200</v>
      </c>
      <c r="E244" s="248" t="s">
        <v>19</v>
      </c>
      <c r="F244" s="249" t="s">
        <v>206</v>
      </c>
      <c r="G244" s="247"/>
      <c r="H244" s="250">
        <v>13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200</v>
      </c>
      <c r="AU244" s="256" t="s">
        <v>82</v>
      </c>
      <c r="AV244" s="15" t="s">
        <v>196</v>
      </c>
      <c r="AW244" s="15" t="s">
        <v>33</v>
      </c>
      <c r="AX244" s="15" t="s">
        <v>80</v>
      </c>
      <c r="AY244" s="256" t="s">
        <v>188</v>
      </c>
    </row>
    <row r="245" s="2" customFormat="1" ht="16.5" customHeight="1">
      <c r="A245" s="40"/>
      <c r="B245" s="41"/>
      <c r="C245" s="206" t="s">
        <v>383</v>
      </c>
      <c r="D245" s="206" t="s">
        <v>191</v>
      </c>
      <c r="E245" s="207" t="s">
        <v>1596</v>
      </c>
      <c r="F245" s="208" t="s">
        <v>1597</v>
      </c>
      <c r="G245" s="209" t="s">
        <v>357</v>
      </c>
      <c r="H245" s="210">
        <v>210</v>
      </c>
      <c r="I245" s="211"/>
      <c r="J245" s="212">
        <f>ROUND(I245*H245,2)</f>
        <v>0</v>
      </c>
      <c r="K245" s="208" t="s">
        <v>195</v>
      </c>
      <c r="L245" s="46"/>
      <c r="M245" s="213" t="s">
        <v>19</v>
      </c>
      <c r="N245" s="214" t="s">
        <v>43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196</v>
      </c>
      <c r="AT245" s="217" t="s">
        <v>191</v>
      </c>
      <c r="AU245" s="217" t="s">
        <v>82</v>
      </c>
      <c r="AY245" s="19" t="s">
        <v>188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80</v>
      </c>
      <c r="BK245" s="218">
        <f>ROUND(I245*H245,2)</f>
        <v>0</v>
      </c>
      <c r="BL245" s="19" t="s">
        <v>196</v>
      </c>
      <c r="BM245" s="217" t="s">
        <v>2218</v>
      </c>
    </row>
    <row r="246" s="2" customFormat="1">
      <c r="A246" s="40"/>
      <c r="B246" s="41"/>
      <c r="C246" s="42"/>
      <c r="D246" s="219" t="s">
        <v>198</v>
      </c>
      <c r="E246" s="42"/>
      <c r="F246" s="220" t="s">
        <v>1599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198</v>
      </c>
      <c r="AU246" s="19" t="s">
        <v>82</v>
      </c>
    </row>
    <row r="247" s="2" customFormat="1">
      <c r="A247" s="40"/>
      <c r="B247" s="41"/>
      <c r="C247" s="42"/>
      <c r="D247" s="226" t="s">
        <v>1600</v>
      </c>
      <c r="E247" s="42"/>
      <c r="F247" s="273" t="s">
        <v>1601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1600</v>
      </c>
      <c r="AU247" s="19" t="s">
        <v>82</v>
      </c>
    </row>
    <row r="248" s="13" customFormat="1">
      <c r="A248" s="13"/>
      <c r="B248" s="224"/>
      <c r="C248" s="225"/>
      <c r="D248" s="226" t="s">
        <v>200</v>
      </c>
      <c r="E248" s="227" t="s">
        <v>19</v>
      </c>
      <c r="F248" s="228" t="s">
        <v>1461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200</v>
      </c>
      <c r="AU248" s="234" t="s">
        <v>82</v>
      </c>
      <c r="AV248" s="13" t="s">
        <v>80</v>
      </c>
      <c r="AW248" s="13" t="s">
        <v>33</v>
      </c>
      <c r="AX248" s="13" t="s">
        <v>72</v>
      </c>
      <c r="AY248" s="234" t="s">
        <v>188</v>
      </c>
    </row>
    <row r="249" s="14" customFormat="1">
      <c r="A249" s="14"/>
      <c r="B249" s="235"/>
      <c r="C249" s="236"/>
      <c r="D249" s="226" t="s">
        <v>200</v>
      </c>
      <c r="E249" s="237" t="s">
        <v>19</v>
      </c>
      <c r="F249" s="238" t="s">
        <v>2219</v>
      </c>
      <c r="G249" s="236"/>
      <c r="H249" s="239">
        <v>210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200</v>
      </c>
      <c r="AU249" s="245" t="s">
        <v>82</v>
      </c>
      <c r="AV249" s="14" t="s">
        <v>82</v>
      </c>
      <c r="AW249" s="14" t="s">
        <v>33</v>
      </c>
      <c r="AX249" s="14" t="s">
        <v>72</v>
      </c>
      <c r="AY249" s="245" t="s">
        <v>188</v>
      </c>
    </row>
    <row r="250" s="15" customFormat="1">
      <c r="A250" s="15"/>
      <c r="B250" s="246"/>
      <c r="C250" s="247"/>
      <c r="D250" s="226" t="s">
        <v>200</v>
      </c>
      <c r="E250" s="248" t="s">
        <v>19</v>
      </c>
      <c r="F250" s="249" t="s">
        <v>206</v>
      </c>
      <c r="G250" s="247"/>
      <c r="H250" s="250">
        <v>210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200</v>
      </c>
      <c r="AU250" s="256" t="s">
        <v>82</v>
      </c>
      <c r="AV250" s="15" t="s">
        <v>196</v>
      </c>
      <c r="AW250" s="15" t="s">
        <v>33</v>
      </c>
      <c r="AX250" s="15" t="s">
        <v>80</v>
      </c>
      <c r="AY250" s="256" t="s">
        <v>188</v>
      </c>
    </row>
    <row r="251" s="2" customFormat="1" ht="16.5" customHeight="1">
      <c r="A251" s="40"/>
      <c r="B251" s="41"/>
      <c r="C251" s="257" t="s">
        <v>388</v>
      </c>
      <c r="D251" s="257" t="s">
        <v>300</v>
      </c>
      <c r="E251" s="258" t="s">
        <v>1602</v>
      </c>
      <c r="F251" s="259" t="s">
        <v>1603</v>
      </c>
      <c r="G251" s="260" t="s">
        <v>357</v>
      </c>
      <c r="H251" s="261">
        <v>210</v>
      </c>
      <c r="I251" s="262"/>
      <c r="J251" s="263">
        <f>ROUND(I251*H251,2)</f>
        <v>0</v>
      </c>
      <c r="K251" s="259" t="s">
        <v>19</v>
      </c>
      <c r="L251" s="264"/>
      <c r="M251" s="265" t="s">
        <v>19</v>
      </c>
      <c r="N251" s="266" t="s">
        <v>43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250</v>
      </c>
      <c r="AT251" s="217" t="s">
        <v>300</v>
      </c>
      <c r="AU251" s="217" t="s">
        <v>82</v>
      </c>
      <c r="AY251" s="19" t="s">
        <v>188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196</v>
      </c>
      <c r="BM251" s="217" t="s">
        <v>2220</v>
      </c>
    </row>
    <row r="252" s="2" customFormat="1">
      <c r="A252" s="40"/>
      <c r="B252" s="41"/>
      <c r="C252" s="42"/>
      <c r="D252" s="226" t="s">
        <v>571</v>
      </c>
      <c r="E252" s="42"/>
      <c r="F252" s="273" t="s">
        <v>1469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571</v>
      </c>
      <c r="AU252" s="19" t="s">
        <v>82</v>
      </c>
    </row>
    <row r="253" s="13" customFormat="1">
      <c r="A253" s="13"/>
      <c r="B253" s="224"/>
      <c r="C253" s="225"/>
      <c r="D253" s="226" t="s">
        <v>200</v>
      </c>
      <c r="E253" s="227" t="s">
        <v>19</v>
      </c>
      <c r="F253" s="228" t="s">
        <v>1461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200</v>
      </c>
      <c r="AU253" s="234" t="s">
        <v>82</v>
      </c>
      <c r="AV253" s="13" t="s">
        <v>80</v>
      </c>
      <c r="AW253" s="13" t="s">
        <v>33</v>
      </c>
      <c r="AX253" s="13" t="s">
        <v>72</v>
      </c>
      <c r="AY253" s="234" t="s">
        <v>188</v>
      </c>
    </row>
    <row r="254" s="14" customFormat="1">
      <c r="A254" s="14"/>
      <c r="B254" s="235"/>
      <c r="C254" s="236"/>
      <c r="D254" s="226" t="s">
        <v>200</v>
      </c>
      <c r="E254" s="237" t="s">
        <v>19</v>
      </c>
      <c r="F254" s="238" t="s">
        <v>2219</v>
      </c>
      <c r="G254" s="236"/>
      <c r="H254" s="239">
        <v>210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200</v>
      </c>
      <c r="AU254" s="245" t="s">
        <v>82</v>
      </c>
      <c r="AV254" s="14" t="s">
        <v>82</v>
      </c>
      <c r="AW254" s="14" t="s">
        <v>33</v>
      </c>
      <c r="AX254" s="14" t="s">
        <v>72</v>
      </c>
      <c r="AY254" s="245" t="s">
        <v>188</v>
      </c>
    </row>
    <row r="255" s="15" customFormat="1">
      <c r="A255" s="15"/>
      <c r="B255" s="246"/>
      <c r="C255" s="247"/>
      <c r="D255" s="226" t="s">
        <v>200</v>
      </c>
      <c r="E255" s="248" t="s">
        <v>19</v>
      </c>
      <c r="F255" s="249" t="s">
        <v>206</v>
      </c>
      <c r="G255" s="247"/>
      <c r="H255" s="250">
        <v>210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6" t="s">
        <v>200</v>
      </c>
      <c r="AU255" s="256" t="s">
        <v>82</v>
      </c>
      <c r="AV255" s="15" t="s">
        <v>196</v>
      </c>
      <c r="AW255" s="15" t="s">
        <v>33</v>
      </c>
      <c r="AX255" s="15" t="s">
        <v>80</v>
      </c>
      <c r="AY255" s="256" t="s">
        <v>188</v>
      </c>
    </row>
    <row r="256" s="2" customFormat="1" ht="24.15" customHeight="1">
      <c r="A256" s="40"/>
      <c r="B256" s="41"/>
      <c r="C256" s="206" t="s">
        <v>393</v>
      </c>
      <c r="D256" s="206" t="s">
        <v>191</v>
      </c>
      <c r="E256" s="207" t="s">
        <v>1605</v>
      </c>
      <c r="F256" s="208" t="s">
        <v>1606</v>
      </c>
      <c r="G256" s="209" t="s">
        <v>296</v>
      </c>
      <c r="H256" s="210">
        <v>4</v>
      </c>
      <c r="I256" s="211"/>
      <c r="J256" s="212">
        <f>ROUND(I256*H256,2)</f>
        <v>0</v>
      </c>
      <c r="K256" s="208" t="s">
        <v>195</v>
      </c>
      <c r="L256" s="46"/>
      <c r="M256" s="213" t="s">
        <v>19</v>
      </c>
      <c r="N256" s="214" t="s">
        <v>43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196</v>
      </c>
      <c r="AT256" s="217" t="s">
        <v>191</v>
      </c>
      <c r="AU256" s="217" t="s">
        <v>82</v>
      </c>
      <c r="AY256" s="19" t="s">
        <v>188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196</v>
      </c>
      <c r="BM256" s="217" t="s">
        <v>2221</v>
      </c>
    </row>
    <row r="257" s="2" customFormat="1">
      <c r="A257" s="40"/>
      <c r="B257" s="41"/>
      <c r="C257" s="42"/>
      <c r="D257" s="219" t="s">
        <v>198</v>
      </c>
      <c r="E257" s="42"/>
      <c r="F257" s="220" t="s">
        <v>1608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198</v>
      </c>
      <c r="AU257" s="19" t="s">
        <v>82</v>
      </c>
    </row>
    <row r="258" s="13" customFormat="1">
      <c r="A258" s="13"/>
      <c r="B258" s="224"/>
      <c r="C258" s="225"/>
      <c r="D258" s="226" t="s">
        <v>200</v>
      </c>
      <c r="E258" s="227" t="s">
        <v>19</v>
      </c>
      <c r="F258" s="228" t="s">
        <v>1461</v>
      </c>
      <c r="G258" s="225"/>
      <c r="H258" s="227" t="s">
        <v>19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200</v>
      </c>
      <c r="AU258" s="234" t="s">
        <v>82</v>
      </c>
      <c r="AV258" s="13" t="s">
        <v>80</v>
      </c>
      <c r="AW258" s="13" t="s">
        <v>33</v>
      </c>
      <c r="AX258" s="13" t="s">
        <v>72</v>
      </c>
      <c r="AY258" s="234" t="s">
        <v>188</v>
      </c>
    </row>
    <row r="259" s="14" customFormat="1">
      <c r="A259" s="14"/>
      <c r="B259" s="235"/>
      <c r="C259" s="236"/>
      <c r="D259" s="226" t="s">
        <v>200</v>
      </c>
      <c r="E259" s="237" t="s">
        <v>19</v>
      </c>
      <c r="F259" s="238" t="s">
        <v>196</v>
      </c>
      <c r="G259" s="236"/>
      <c r="H259" s="239">
        <v>4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200</v>
      </c>
      <c r="AU259" s="245" t="s">
        <v>82</v>
      </c>
      <c r="AV259" s="14" t="s">
        <v>82</v>
      </c>
      <c r="AW259" s="14" t="s">
        <v>33</v>
      </c>
      <c r="AX259" s="14" t="s">
        <v>72</v>
      </c>
      <c r="AY259" s="245" t="s">
        <v>188</v>
      </c>
    </row>
    <row r="260" s="15" customFormat="1">
      <c r="A260" s="15"/>
      <c r="B260" s="246"/>
      <c r="C260" s="247"/>
      <c r="D260" s="226" t="s">
        <v>200</v>
      </c>
      <c r="E260" s="248" t="s">
        <v>19</v>
      </c>
      <c r="F260" s="249" t="s">
        <v>206</v>
      </c>
      <c r="G260" s="247"/>
      <c r="H260" s="250">
        <v>4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200</v>
      </c>
      <c r="AU260" s="256" t="s">
        <v>82</v>
      </c>
      <c r="AV260" s="15" t="s">
        <v>196</v>
      </c>
      <c r="AW260" s="15" t="s">
        <v>33</v>
      </c>
      <c r="AX260" s="15" t="s">
        <v>80</v>
      </c>
      <c r="AY260" s="256" t="s">
        <v>188</v>
      </c>
    </row>
    <row r="261" s="2" customFormat="1" ht="16.5" customHeight="1">
      <c r="A261" s="40"/>
      <c r="B261" s="41"/>
      <c r="C261" s="257" t="s">
        <v>398</v>
      </c>
      <c r="D261" s="257" t="s">
        <v>300</v>
      </c>
      <c r="E261" s="258" t="s">
        <v>1609</v>
      </c>
      <c r="F261" s="259" t="s">
        <v>1610</v>
      </c>
      <c r="G261" s="260" t="s">
        <v>296</v>
      </c>
      <c r="H261" s="261">
        <v>4</v>
      </c>
      <c r="I261" s="262"/>
      <c r="J261" s="263">
        <f>ROUND(I261*H261,2)</f>
        <v>0</v>
      </c>
      <c r="K261" s="259" t="s">
        <v>19</v>
      </c>
      <c r="L261" s="264"/>
      <c r="M261" s="265" t="s">
        <v>19</v>
      </c>
      <c r="N261" s="266" t="s">
        <v>43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250</v>
      </c>
      <c r="AT261" s="217" t="s">
        <v>300</v>
      </c>
      <c r="AU261" s="217" t="s">
        <v>82</v>
      </c>
      <c r="AY261" s="19" t="s">
        <v>188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196</v>
      </c>
      <c r="BM261" s="217" t="s">
        <v>2222</v>
      </c>
    </row>
    <row r="262" s="2" customFormat="1">
      <c r="A262" s="40"/>
      <c r="B262" s="41"/>
      <c r="C262" s="42"/>
      <c r="D262" s="226" t="s">
        <v>571</v>
      </c>
      <c r="E262" s="42"/>
      <c r="F262" s="273" t="s">
        <v>1498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571</v>
      </c>
      <c r="AU262" s="19" t="s">
        <v>82</v>
      </c>
    </row>
    <row r="263" s="13" customFormat="1">
      <c r="A263" s="13"/>
      <c r="B263" s="224"/>
      <c r="C263" s="225"/>
      <c r="D263" s="226" t="s">
        <v>200</v>
      </c>
      <c r="E263" s="227" t="s">
        <v>19</v>
      </c>
      <c r="F263" s="228" t="s">
        <v>1461</v>
      </c>
      <c r="G263" s="225"/>
      <c r="H263" s="227" t="s">
        <v>19</v>
      </c>
      <c r="I263" s="229"/>
      <c r="J263" s="225"/>
      <c r="K263" s="225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200</v>
      </c>
      <c r="AU263" s="234" t="s">
        <v>82</v>
      </c>
      <c r="AV263" s="13" t="s">
        <v>80</v>
      </c>
      <c r="AW263" s="13" t="s">
        <v>33</v>
      </c>
      <c r="AX263" s="13" t="s">
        <v>72</v>
      </c>
      <c r="AY263" s="234" t="s">
        <v>188</v>
      </c>
    </row>
    <row r="264" s="14" customFormat="1">
      <c r="A264" s="14"/>
      <c r="B264" s="235"/>
      <c r="C264" s="236"/>
      <c r="D264" s="226" t="s">
        <v>200</v>
      </c>
      <c r="E264" s="237" t="s">
        <v>19</v>
      </c>
      <c r="F264" s="238" t="s">
        <v>196</v>
      </c>
      <c r="G264" s="236"/>
      <c r="H264" s="239">
        <v>4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200</v>
      </c>
      <c r="AU264" s="245" t="s">
        <v>82</v>
      </c>
      <c r="AV264" s="14" t="s">
        <v>82</v>
      </c>
      <c r="AW264" s="14" t="s">
        <v>33</v>
      </c>
      <c r="AX264" s="14" t="s">
        <v>72</v>
      </c>
      <c r="AY264" s="245" t="s">
        <v>188</v>
      </c>
    </row>
    <row r="265" s="15" customFormat="1">
      <c r="A265" s="15"/>
      <c r="B265" s="246"/>
      <c r="C265" s="247"/>
      <c r="D265" s="226" t="s">
        <v>200</v>
      </c>
      <c r="E265" s="248" t="s">
        <v>19</v>
      </c>
      <c r="F265" s="249" t="s">
        <v>206</v>
      </c>
      <c r="G265" s="247"/>
      <c r="H265" s="250">
        <v>4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6" t="s">
        <v>200</v>
      </c>
      <c r="AU265" s="256" t="s">
        <v>82</v>
      </c>
      <c r="AV265" s="15" t="s">
        <v>196</v>
      </c>
      <c r="AW265" s="15" t="s">
        <v>33</v>
      </c>
      <c r="AX265" s="15" t="s">
        <v>80</v>
      </c>
      <c r="AY265" s="256" t="s">
        <v>188</v>
      </c>
    </row>
    <row r="266" s="2" customFormat="1" ht="16.5" customHeight="1">
      <c r="A266" s="40"/>
      <c r="B266" s="41"/>
      <c r="C266" s="257" t="s">
        <v>403</v>
      </c>
      <c r="D266" s="257" t="s">
        <v>300</v>
      </c>
      <c r="E266" s="258" t="s">
        <v>1612</v>
      </c>
      <c r="F266" s="259" t="s">
        <v>1613</v>
      </c>
      <c r="G266" s="260" t="s">
        <v>296</v>
      </c>
      <c r="H266" s="261">
        <v>4</v>
      </c>
      <c r="I266" s="262"/>
      <c r="J266" s="263">
        <f>ROUND(I266*H266,2)</f>
        <v>0</v>
      </c>
      <c r="K266" s="259" t="s">
        <v>19</v>
      </c>
      <c r="L266" s="264"/>
      <c r="M266" s="265" t="s">
        <v>19</v>
      </c>
      <c r="N266" s="266" t="s">
        <v>43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250</v>
      </c>
      <c r="AT266" s="217" t="s">
        <v>300</v>
      </c>
      <c r="AU266" s="217" t="s">
        <v>82</v>
      </c>
      <c r="AY266" s="19" t="s">
        <v>188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80</v>
      </c>
      <c r="BK266" s="218">
        <f>ROUND(I266*H266,2)</f>
        <v>0</v>
      </c>
      <c r="BL266" s="19" t="s">
        <v>196</v>
      </c>
      <c r="BM266" s="217" t="s">
        <v>2223</v>
      </c>
    </row>
    <row r="267" s="2" customFormat="1">
      <c r="A267" s="40"/>
      <c r="B267" s="41"/>
      <c r="C267" s="42"/>
      <c r="D267" s="226" t="s">
        <v>571</v>
      </c>
      <c r="E267" s="42"/>
      <c r="F267" s="273" t="s">
        <v>1498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571</v>
      </c>
      <c r="AU267" s="19" t="s">
        <v>82</v>
      </c>
    </row>
    <row r="268" s="13" customFormat="1">
      <c r="A268" s="13"/>
      <c r="B268" s="224"/>
      <c r="C268" s="225"/>
      <c r="D268" s="226" t="s">
        <v>200</v>
      </c>
      <c r="E268" s="227" t="s">
        <v>19</v>
      </c>
      <c r="F268" s="228" t="s">
        <v>1461</v>
      </c>
      <c r="G268" s="225"/>
      <c r="H268" s="227" t="s">
        <v>19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200</v>
      </c>
      <c r="AU268" s="234" t="s">
        <v>82</v>
      </c>
      <c r="AV268" s="13" t="s">
        <v>80</v>
      </c>
      <c r="AW268" s="13" t="s">
        <v>33</v>
      </c>
      <c r="AX268" s="13" t="s">
        <v>72</v>
      </c>
      <c r="AY268" s="234" t="s">
        <v>188</v>
      </c>
    </row>
    <row r="269" s="14" customFormat="1">
      <c r="A269" s="14"/>
      <c r="B269" s="235"/>
      <c r="C269" s="236"/>
      <c r="D269" s="226" t="s">
        <v>200</v>
      </c>
      <c r="E269" s="237" t="s">
        <v>19</v>
      </c>
      <c r="F269" s="238" t="s">
        <v>196</v>
      </c>
      <c r="G269" s="236"/>
      <c r="H269" s="239">
        <v>4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200</v>
      </c>
      <c r="AU269" s="245" t="s">
        <v>82</v>
      </c>
      <c r="AV269" s="14" t="s">
        <v>82</v>
      </c>
      <c r="AW269" s="14" t="s">
        <v>33</v>
      </c>
      <c r="AX269" s="14" t="s">
        <v>72</v>
      </c>
      <c r="AY269" s="245" t="s">
        <v>188</v>
      </c>
    </row>
    <row r="270" s="15" customFormat="1">
      <c r="A270" s="15"/>
      <c r="B270" s="246"/>
      <c r="C270" s="247"/>
      <c r="D270" s="226" t="s">
        <v>200</v>
      </c>
      <c r="E270" s="248" t="s">
        <v>19</v>
      </c>
      <c r="F270" s="249" t="s">
        <v>206</v>
      </c>
      <c r="G270" s="247"/>
      <c r="H270" s="250">
        <v>4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200</v>
      </c>
      <c r="AU270" s="256" t="s">
        <v>82</v>
      </c>
      <c r="AV270" s="15" t="s">
        <v>196</v>
      </c>
      <c r="AW270" s="15" t="s">
        <v>33</v>
      </c>
      <c r="AX270" s="15" t="s">
        <v>80</v>
      </c>
      <c r="AY270" s="256" t="s">
        <v>188</v>
      </c>
    </row>
    <row r="271" s="2" customFormat="1" ht="16.5" customHeight="1">
      <c r="A271" s="40"/>
      <c r="B271" s="41"/>
      <c r="C271" s="257" t="s">
        <v>408</v>
      </c>
      <c r="D271" s="257" t="s">
        <v>300</v>
      </c>
      <c r="E271" s="258" t="s">
        <v>1615</v>
      </c>
      <c r="F271" s="259" t="s">
        <v>1616</v>
      </c>
      <c r="G271" s="260" t="s">
        <v>296</v>
      </c>
      <c r="H271" s="261">
        <v>4</v>
      </c>
      <c r="I271" s="262"/>
      <c r="J271" s="263">
        <f>ROUND(I271*H271,2)</f>
        <v>0</v>
      </c>
      <c r="K271" s="259" t="s">
        <v>19</v>
      </c>
      <c r="L271" s="264"/>
      <c r="M271" s="265" t="s">
        <v>19</v>
      </c>
      <c r="N271" s="266" t="s">
        <v>43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250</v>
      </c>
      <c r="AT271" s="217" t="s">
        <v>300</v>
      </c>
      <c r="AU271" s="217" t="s">
        <v>82</v>
      </c>
      <c r="AY271" s="19" t="s">
        <v>188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80</v>
      </c>
      <c r="BK271" s="218">
        <f>ROUND(I271*H271,2)</f>
        <v>0</v>
      </c>
      <c r="BL271" s="19" t="s">
        <v>196</v>
      </c>
      <c r="BM271" s="217" t="s">
        <v>2224</v>
      </c>
    </row>
    <row r="272" s="2" customFormat="1">
      <c r="A272" s="40"/>
      <c r="B272" s="41"/>
      <c r="C272" s="42"/>
      <c r="D272" s="226" t="s">
        <v>571</v>
      </c>
      <c r="E272" s="42"/>
      <c r="F272" s="273" t="s">
        <v>1498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571</v>
      </c>
      <c r="AU272" s="19" t="s">
        <v>82</v>
      </c>
    </row>
    <row r="273" s="13" customFormat="1">
      <c r="A273" s="13"/>
      <c r="B273" s="224"/>
      <c r="C273" s="225"/>
      <c r="D273" s="226" t="s">
        <v>200</v>
      </c>
      <c r="E273" s="227" t="s">
        <v>19</v>
      </c>
      <c r="F273" s="228" t="s">
        <v>1461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200</v>
      </c>
      <c r="AU273" s="234" t="s">
        <v>82</v>
      </c>
      <c r="AV273" s="13" t="s">
        <v>80</v>
      </c>
      <c r="AW273" s="13" t="s">
        <v>33</v>
      </c>
      <c r="AX273" s="13" t="s">
        <v>72</v>
      </c>
      <c r="AY273" s="234" t="s">
        <v>188</v>
      </c>
    </row>
    <row r="274" s="14" customFormat="1">
      <c r="A274" s="14"/>
      <c r="B274" s="235"/>
      <c r="C274" s="236"/>
      <c r="D274" s="226" t="s">
        <v>200</v>
      </c>
      <c r="E274" s="237" t="s">
        <v>19</v>
      </c>
      <c r="F274" s="238" t="s">
        <v>196</v>
      </c>
      <c r="G274" s="236"/>
      <c r="H274" s="239">
        <v>4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200</v>
      </c>
      <c r="AU274" s="245" t="s">
        <v>82</v>
      </c>
      <c r="AV274" s="14" t="s">
        <v>82</v>
      </c>
      <c r="AW274" s="14" t="s">
        <v>33</v>
      </c>
      <c r="AX274" s="14" t="s">
        <v>72</v>
      </c>
      <c r="AY274" s="245" t="s">
        <v>188</v>
      </c>
    </row>
    <row r="275" s="15" customFormat="1">
      <c r="A275" s="15"/>
      <c r="B275" s="246"/>
      <c r="C275" s="247"/>
      <c r="D275" s="226" t="s">
        <v>200</v>
      </c>
      <c r="E275" s="248" t="s">
        <v>19</v>
      </c>
      <c r="F275" s="249" t="s">
        <v>206</v>
      </c>
      <c r="G275" s="247"/>
      <c r="H275" s="250">
        <v>4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200</v>
      </c>
      <c r="AU275" s="256" t="s">
        <v>82</v>
      </c>
      <c r="AV275" s="15" t="s">
        <v>196</v>
      </c>
      <c r="AW275" s="15" t="s">
        <v>33</v>
      </c>
      <c r="AX275" s="15" t="s">
        <v>80</v>
      </c>
      <c r="AY275" s="256" t="s">
        <v>188</v>
      </c>
    </row>
    <row r="276" s="12" customFormat="1" ht="22.8" customHeight="1">
      <c r="A276" s="12"/>
      <c r="B276" s="190"/>
      <c r="C276" s="191"/>
      <c r="D276" s="192" t="s">
        <v>71</v>
      </c>
      <c r="E276" s="204" t="s">
        <v>1629</v>
      </c>
      <c r="F276" s="204" t="s">
        <v>1630</v>
      </c>
      <c r="G276" s="191"/>
      <c r="H276" s="191"/>
      <c r="I276" s="194"/>
      <c r="J276" s="205">
        <f>BK276</f>
        <v>0</v>
      </c>
      <c r="K276" s="191"/>
      <c r="L276" s="196"/>
      <c r="M276" s="197"/>
      <c r="N276" s="198"/>
      <c r="O276" s="198"/>
      <c r="P276" s="199">
        <f>P277</f>
        <v>0</v>
      </c>
      <c r="Q276" s="198"/>
      <c r="R276" s="199">
        <f>R277</f>
        <v>0</v>
      </c>
      <c r="S276" s="198"/>
      <c r="T276" s="200">
        <f>T277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1" t="s">
        <v>231</v>
      </c>
      <c r="AT276" s="202" t="s">
        <v>71</v>
      </c>
      <c r="AU276" s="202" t="s">
        <v>80</v>
      </c>
      <c r="AY276" s="201" t="s">
        <v>188</v>
      </c>
      <c r="BK276" s="203">
        <f>BK277</f>
        <v>0</v>
      </c>
    </row>
    <row r="277" s="12" customFormat="1" ht="20.88" customHeight="1">
      <c r="A277" s="12"/>
      <c r="B277" s="190"/>
      <c r="C277" s="191"/>
      <c r="D277" s="192" t="s">
        <v>71</v>
      </c>
      <c r="E277" s="204" t="s">
        <v>542</v>
      </c>
      <c r="F277" s="204" t="s">
        <v>543</v>
      </c>
      <c r="G277" s="191"/>
      <c r="H277" s="191"/>
      <c r="I277" s="194"/>
      <c r="J277" s="205">
        <f>BK277</f>
        <v>0</v>
      </c>
      <c r="K277" s="191"/>
      <c r="L277" s="196"/>
      <c r="M277" s="197"/>
      <c r="N277" s="198"/>
      <c r="O277" s="198"/>
      <c r="P277" s="199">
        <f>SUM(P278:P281)</f>
        <v>0</v>
      </c>
      <c r="Q277" s="198"/>
      <c r="R277" s="199">
        <f>SUM(R278:R281)</f>
        <v>0</v>
      </c>
      <c r="S277" s="198"/>
      <c r="T277" s="200">
        <f>SUM(T278:T281)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1" t="s">
        <v>231</v>
      </c>
      <c r="AT277" s="202" t="s">
        <v>71</v>
      </c>
      <c r="AU277" s="202" t="s">
        <v>82</v>
      </c>
      <c r="AY277" s="201" t="s">
        <v>188</v>
      </c>
      <c r="BK277" s="203">
        <f>SUM(BK278:BK281)</f>
        <v>0</v>
      </c>
    </row>
    <row r="278" s="2" customFormat="1" ht="24.15" customHeight="1">
      <c r="A278" s="40"/>
      <c r="B278" s="41"/>
      <c r="C278" s="206" t="s">
        <v>414</v>
      </c>
      <c r="D278" s="206" t="s">
        <v>191</v>
      </c>
      <c r="E278" s="207" t="s">
        <v>1631</v>
      </c>
      <c r="F278" s="208" t="s">
        <v>1632</v>
      </c>
      <c r="G278" s="209" t="s">
        <v>296</v>
      </c>
      <c r="H278" s="210">
        <v>1</v>
      </c>
      <c r="I278" s="211"/>
      <c r="J278" s="212">
        <f>ROUND(I278*H278,2)</f>
        <v>0</v>
      </c>
      <c r="K278" s="208" t="s">
        <v>195</v>
      </c>
      <c r="L278" s="46"/>
      <c r="M278" s="213" t="s">
        <v>19</v>
      </c>
      <c r="N278" s="214" t="s">
        <v>43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196</v>
      </c>
      <c r="AT278" s="217" t="s">
        <v>191</v>
      </c>
      <c r="AU278" s="217" t="s">
        <v>216</v>
      </c>
      <c r="AY278" s="19" t="s">
        <v>188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196</v>
      </c>
      <c r="BM278" s="217" t="s">
        <v>2225</v>
      </c>
    </row>
    <row r="279" s="2" customFormat="1">
      <c r="A279" s="40"/>
      <c r="B279" s="41"/>
      <c r="C279" s="42"/>
      <c r="D279" s="219" t="s">
        <v>198</v>
      </c>
      <c r="E279" s="42"/>
      <c r="F279" s="220" t="s">
        <v>1634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198</v>
      </c>
      <c r="AU279" s="19" t="s">
        <v>216</v>
      </c>
    </row>
    <row r="280" s="2" customFormat="1" ht="16.5" customHeight="1">
      <c r="A280" s="40"/>
      <c r="B280" s="41"/>
      <c r="C280" s="206" t="s">
        <v>419</v>
      </c>
      <c r="D280" s="206" t="s">
        <v>191</v>
      </c>
      <c r="E280" s="207" t="s">
        <v>1635</v>
      </c>
      <c r="F280" s="208" t="s">
        <v>1636</v>
      </c>
      <c r="G280" s="209" t="s">
        <v>1567</v>
      </c>
      <c r="H280" s="210">
        <v>1</v>
      </c>
      <c r="I280" s="211"/>
      <c r="J280" s="212">
        <f>ROUND(I280*H280,2)</f>
        <v>0</v>
      </c>
      <c r="K280" s="208" t="s">
        <v>19</v>
      </c>
      <c r="L280" s="46"/>
      <c r="M280" s="213" t="s">
        <v>19</v>
      </c>
      <c r="N280" s="214" t="s">
        <v>43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196</v>
      </c>
      <c r="AT280" s="217" t="s">
        <v>191</v>
      </c>
      <c r="AU280" s="217" t="s">
        <v>216</v>
      </c>
      <c r="AY280" s="19" t="s">
        <v>188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80</v>
      </c>
      <c r="BK280" s="218">
        <f>ROUND(I280*H280,2)</f>
        <v>0</v>
      </c>
      <c r="BL280" s="19" t="s">
        <v>196</v>
      </c>
      <c r="BM280" s="217" t="s">
        <v>2226</v>
      </c>
    </row>
    <row r="281" s="2" customFormat="1" ht="16.5" customHeight="1">
      <c r="A281" s="40"/>
      <c r="B281" s="41"/>
      <c r="C281" s="206" t="s">
        <v>424</v>
      </c>
      <c r="D281" s="206" t="s">
        <v>191</v>
      </c>
      <c r="E281" s="207" t="s">
        <v>1638</v>
      </c>
      <c r="F281" s="208" t="s">
        <v>1639</v>
      </c>
      <c r="G281" s="209" t="s">
        <v>307</v>
      </c>
      <c r="H281" s="267"/>
      <c r="I281" s="211"/>
      <c r="J281" s="212">
        <f>ROUND(I281*H281,2)</f>
        <v>0</v>
      </c>
      <c r="K281" s="208" t="s">
        <v>19</v>
      </c>
      <c r="L281" s="46"/>
      <c r="M281" s="213" t="s">
        <v>19</v>
      </c>
      <c r="N281" s="214" t="s">
        <v>43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196</v>
      </c>
      <c r="AT281" s="217" t="s">
        <v>191</v>
      </c>
      <c r="AU281" s="217" t="s">
        <v>216</v>
      </c>
      <c r="AY281" s="19" t="s">
        <v>188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196</v>
      </c>
      <c r="BM281" s="217" t="s">
        <v>2227</v>
      </c>
    </row>
    <row r="282" s="12" customFormat="1" ht="25.92" customHeight="1">
      <c r="A282" s="12"/>
      <c r="B282" s="190"/>
      <c r="C282" s="191"/>
      <c r="D282" s="192" t="s">
        <v>71</v>
      </c>
      <c r="E282" s="193" t="s">
        <v>186</v>
      </c>
      <c r="F282" s="193" t="s">
        <v>187</v>
      </c>
      <c r="G282" s="191"/>
      <c r="H282" s="191"/>
      <c r="I282" s="194"/>
      <c r="J282" s="195">
        <f>BK282</f>
        <v>0</v>
      </c>
      <c r="K282" s="191"/>
      <c r="L282" s="196"/>
      <c r="M282" s="197"/>
      <c r="N282" s="198"/>
      <c r="O282" s="198"/>
      <c r="P282" s="199">
        <f>P283+P290</f>
        <v>0</v>
      </c>
      <c r="Q282" s="198"/>
      <c r="R282" s="199">
        <f>R283+R290</f>
        <v>5.3999999999999998E-05</v>
      </c>
      <c r="S282" s="198"/>
      <c r="T282" s="200">
        <f>T283+T290</f>
        <v>0.002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1" t="s">
        <v>80</v>
      </c>
      <c r="AT282" s="202" t="s">
        <v>71</v>
      </c>
      <c r="AU282" s="202" t="s">
        <v>72</v>
      </c>
      <c r="AY282" s="201" t="s">
        <v>188</v>
      </c>
      <c r="BK282" s="203">
        <f>BK283+BK290</f>
        <v>0</v>
      </c>
    </row>
    <row r="283" s="12" customFormat="1" ht="22.8" customHeight="1">
      <c r="A283" s="12"/>
      <c r="B283" s="190"/>
      <c r="C283" s="191"/>
      <c r="D283" s="192" t="s">
        <v>71</v>
      </c>
      <c r="E283" s="204" t="s">
        <v>229</v>
      </c>
      <c r="F283" s="204" t="s">
        <v>230</v>
      </c>
      <c r="G283" s="191"/>
      <c r="H283" s="191"/>
      <c r="I283" s="194"/>
      <c r="J283" s="205">
        <f>BK283</f>
        <v>0</v>
      </c>
      <c r="K283" s="191"/>
      <c r="L283" s="196"/>
      <c r="M283" s="197"/>
      <c r="N283" s="198"/>
      <c r="O283" s="198"/>
      <c r="P283" s="199">
        <f>SUM(P284:P289)</f>
        <v>0</v>
      </c>
      <c r="Q283" s="198"/>
      <c r="R283" s="199">
        <f>SUM(R284:R289)</f>
        <v>5.3999999999999998E-05</v>
      </c>
      <c r="S283" s="198"/>
      <c r="T283" s="200">
        <f>SUM(T284:T289)</f>
        <v>0.002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1" t="s">
        <v>80</v>
      </c>
      <c r="AT283" s="202" t="s">
        <v>71</v>
      </c>
      <c r="AU283" s="202" t="s">
        <v>80</v>
      </c>
      <c r="AY283" s="201" t="s">
        <v>188</v>
      </c>
      <c r="BK283" s="203">
        <f>SUM(BK284:BK289)</f>
        <v>0</v>
      </c>
    </row>
    <row r="284" s="2" customFormat="1" ht="16.5" customHeight="1">
      <c r="A284" s="40"/>
      <c r="B284" s="41"/>
      <c r="C284" s="206" t="s">
        <v>429</v>
      </c>
      <c r="D284" s="206" t="s">
        <v>191</v>
      </c>
      <c r="E284" s="207" t="s">
        <v>1641</v>
      </c>
      <c r="F284" s="208" t="s">
        <v>1642</v>
      </c>
      <c r="G284" s="209" t="s">
        <v>357</v>
      </c>
      <c r="H284" s="210">
        <v>0.59999999999999998</v>
      </c>
      <c r="I284" s="211"/>
      <c r="J284" s="212">
        <f>ROUND(I284*H284,2)</f>
        <v>0</v>
      </c>
      <c r="K284" s="208" t="s">
        <v>195</v>
      </c>
      <c r="L284" s="46"/>
      <c r="M284" s="213" t="s">
        <v>19</v>
      </c>
      <c r="N284" s="214" t="s">
        <v>43</v>
      </c>
      <c r="O284" s="86"/>
      <c r="P284" s="215">
        <f>O284*H284</f>
        <v>0</v>
      </c>
      <c r="Q284" s="215">
        <v>2.0000000000000002E-05</v>
      </c>
      <c r="R284" s="215">
        <f>Q284*H284</f>
        <v>1.2E-05</v>
      </c>
      <c r="S284" s="215">
        <v>0.001</v>
      </c>
      <c r="T284" s="216">
        <f>S284*H284</f>
        <v>0.00059999999999999995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17" t="s">
        <v>196</v>
      </c>
      <c r="AT284" s="217" t="s">
        <v>191</v>
      </c>
      <c r="AU284" s="217" t="s">
        <v>82</v>
      </c>
      <c r="AY284" s="19" t="s">
        <v>188</v>
      </c>
      <c r="BE284" s="218">
        <f>IF(N284="základní",J284,0)</f>
        <v>0</v>
      </c>
      <c r="BF284" s="218">
        <f>IF(N284="snížená",J284,0)</f>
        <v>0</v>
      </c>
      <c r="BG284" s="218">
        <f>IF(N284="zákl. přenesená",J284,0)</f>
        <v>0</v>
      </c>
      <c r="BH284" s="218">
        <f>IF(N284="sníž. přenesená",J284,0)</f>
        <v>0</v>
      </c>
      <c r="BI284" s="218">
        <f>IF(N284="nulová",J284,0)</f>
        <v>0</v>
      </c>
      <c r="BJ284" s="19" t="s">
        <v>80</v>
      </c>
      <c r="BK284" s="218">
        <f>ROUND(I284*H284,2)</f>
        <v>0</v>
      </c>
      <c r="BL284" s="19" t="s">
        <v>196</v>
      </c>
      <c r="BM284" s="217" t="s">
        <v>2228</v>
      </c>
    </row>
    <row r="285" s="2" customFormat="1">
      <c r="A285" s="40"/>
      <c r="B285" s="41"/>
      <c r="C285" s="42"/>
      <c r="D285" s="219" t="s">
        <v>198</v>
      </c>
      <c r="E285" s="42"/>
      <c r="F285" s="220" t="s">
        <v>1644</v>
      </c>
      <c r="G285" s="42"/>
      <c r="H285" s="42"/>
      <c r="I285" s="221"/>
      <c r="J285" s="42"/>
      <c r="K285" s="42"/>
      <c r="L285" s="46"/>
      <c r="M285" s="222"/>
      <c r="N285" s="22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198</v>
      </c>
      <c r="AU285" s="19" t="s">
        <v>82</v>
      </c>
    </row>
    <row r="286" s="14" customFormat="1">
      <c r="A286" s="14"/>
      <c r="B286" s="235"/>
      <c r="C286" s="236"/>
      <c r="D286" s="226" t="s">
        <v>200</v>
      </c>
      <c r="E286" s="237" t="s">
        <v>19</v>
      </c>
      <c r="F286" s="238" t="s">
        <v>2229</v>
      </c>
      <c r="G286" s="236"/>
      <c r="H286" s="239">
        <v>0.59999999999999998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200</v>
      </c>
      <c r="AU286" s="245" t="s">
        <v>82</v>
      </c>
      <c r="AV286" s="14" t="s">
        <v>82</v>
      </c>
      <c r="AW286" s="14" t="s">
        <v>33</v>
      </c>
      <c r="AX286" s="14" t="s">
        <v>80</v>
      </c>
      <c r="AY286" s="245" t="s">
        <v>188</v>
      </c>
    </row>
    <row r="287" s="2" customFormat="1" ht="16.5" customHeight="1">
      <c r="A287" s="40"/>
      <c r="B287" s="41"/>
      <c r="C287" s="206" t="s">
        <v>436</v>
      </c>
      <c r="D287" s="206" t="s">
        <v>191</v>
      </c>
      <c r="E287" s="207" t="s">
        <v>1646</v>
      </c>
      <c r="F287" s="208" t="s">
        <v>1647</v>
      </c>
      <c r="G287" s="209" t="s">
        <v>357</v>
      </c>
      <c r="H287" s="210">
        <v>0.69999999999999996</v>
      </c>
      <c r="I287" s="211"/>
      <c r="J287" s="212">
        <f>ROUND(I287*H287,2)</f>
        <v>0</v>
      </c>
      <c r="K287" s="208" t="s">
        <v>195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6.0000000000000002E-05</v>
      </c>
      <c r="R287" s="215">
        <f>Q287*H287</f>
        <v>4.1999999999999998E-05</v>
      </c>
      <c r="S287" s="215">
        <v>0.002</v>
      </c>
      <c r="T287" s="216">
        <f>S287*H287</f>
        <v>0.0014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196</v>
      </c>
      <c r="AT287" s="217" t="s">
        <v>191</v>
      </c>
      <c r="AU287" s="217" t="s">
        <v>82</v>
      </c>
      <c r="AY287" s="19" t="s">
        <v>188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196</v>
      </c>
      <c r="BM287" s="217" t="s">
        <v>2230</v>
      </c>
    </row>
    <row r="288" s="2" customFormat="1">
      <c r="A288" s="40"/>
      <c r="B288" s="41"/>
      <c r="C288" s="42"/>
      <c r="D288" s="219" t="s">
        <v>198</v>
      </c>
      <c r="E288" s="42"/>
      <c r="F288" s="220" t="s">
        <v>1649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198</v>
      </c>
      <c r="AU288" s="19" t="s">
        <v>82</v>
      </c>
    </row>
    <row r="289" s="14" customFormat="1">
      <c r="A289" s="14"/>
      <c r="B289" s="235"/>
      <c r="C289" s="236"/>
      <c r="D289" s="226" t="s">
        <v>200</v>
      </c>
      <c r="E289" s="237" t="s">
        <v>19</v>
      </c>
      <c r="F289" s="238" t="s">
        <v>1786</v>
      </c>
      <c r="G289" s="236"/>
      <c r="H289" s="239">
        <v>0.69999999999999996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200</v>
      </c>
      <c r="AU289" s="245" t="s">
        <v>82</v>
      </c>
      <c r="AV289" s="14" t="s">
        <v>82</v>
      </c>
      <c r="AW289" s="14" t="s">
        <v>33</v>
      </c>
      <c r="AX289" s="14" t="s">
        <v>80</v>
      </c>
      <c r="AY289" s="245" t="s">
        <v>188</v>
      </c>
    </row>
    <row r="290" s="12" customFormat="1" ht="22.8" customHeight="1">
      <c r="A290" s="12"/>
      <c r="B290" s="190"/>
      <c r="C290" s="191"/>
      <c r="D290" s="192" t="s">
        <v>71</v>
      </c>
      <c r="E290" s="204" t="s">
        <v>256</v>
      </c>
      <c r="F290" s="204" t="s">
        <v>257</v>
      </c>
      <c r="G290" s="191"/>
      <c r="H290" s="191"/>
      <c r="I290" s="194"/>
      <c r="J290" s="205">
        <f>BK290</f>
        <v>0</v>
      </c>
      <c r="K290" s="191"/>
      <c r="L290" s="196"/>
      <c r="M290" s="197"/>
      <c r="N290" s="198"/>
      <c r="O290" s="198"/>
      <c r="P290" s="199">
        <f>SUM(P291:P301)</f>
        <v>0</v>
      </c>
      <c r="Q290" s="198"/>
      <c r="R290" s="199">
        <f>SUM(R291:R301)</f>
        <v>0</v>
      </c>
      <c r="S290" s="198"/>
      <c r="T290" s="200">
        <f>SUM(T291:T301)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1" t="s">
        <v>80</v>
      </c>
      <c r="AT290" s="202" t="s">
        <v>71</v>
      </c>
      <c r="AU290" s="202" t="s">
        <v>80</v>
      </c>
      <c r="AY290" s="201" t="s">
        <v>188</v>
      </c>
      <c r="BK290" s="203">
        <f>SUM(BK291:BK301)</f>
        <v>0</v>
      </c>
    </row>
    <row r="291" s="2" customFormat="1" ht="16.5" customHeight="1">
      <c r="A291" s="40"/>
      <c r="B291" s="41"/>
      <c r="C291" s="206" t="s">
        <v>443</v>
      </c>
      <c r="D291" s="206" t="s">
        <v>191</v>
      </c>
      <c r="E291" s="207" t="s">
        <v>258</v>
      </c>
      <c r="F291" s="208" t="s">
        <v>259</v>
      </c>
      <c r="G291" s="209" t="s">
        <v>260</v>
      </c>
      <c r="H291" s="210">
        <v>0.002</v>
      </c>
      <c r="I291" s="211"/>
      <c r="J291" s="212">
        <f>ROUND(I291*H291,2)</f>
        <v>0</v>
      </c>
      <c r="K291" s="208" t="s">
        <v>195</v>
      </c>
      <c r="L291" s="46"/>
      <c r="M291" s="213" t="s">
        <v>19</v>
      </c>
      <c r="N291" s="214" t="s">
        <v>43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196</v>
      </c>
      <c r="AT291" s="217" t="s">
        <v>191</v>
      </c>
      <c r="AU291" s="217" t="s">
        <v>82</v>
      </c>
      <c r="AY291" s="19" t="s">
        <v>188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196</v>
      </c>
      <c r="BM291" s="217" t="s">
        <v>2231</v>
      </c>
    </row>
    <row r="292" s="2" customFormat="1">
      <c r="A292" s="40"/>
      <c r="B292" s="41"/>
      <c r="C292" s="42"/>
      <c r="D292" s="219" t="s">
        <v>198</v>
      </c>
      <c r="E292" s="42"/>
      <c r="F292" s="220" t="s">
        <v>262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198</v>
      </c>
      <c r="AU292" s="19" t="s">
        <v>82</v>
      </c>
    </row>
    <row r="293" s="2" customFormat="1" ht="24.15" customHeight="1">
      <c r="A293" s="40"/>
      <c r="B293" s="41"/>
      <c r="C293" s="206" t="s">
        <v>448</v>
      </c>
      <c r="D293" s="206" t="s">
        <v>191</v>
      </c>
      <c r="E293" s="207" t="s">
        <v>263</v>
      </c>
      <c r="F293" s="208" t="s">
        <v>264</v>
      </c>
      <c r="G293" s="209" t="s">
        <v>260</v>
      </c>
      <c r="H293" s="210">
        <v>0.002</v>
      </c>
      <c r="I293" s="211"/>
      <c r="J293" s="212">
        <f>ROUND(I293*H293,2)</f>
        <v>0</v>
      </c>
      <c r="K293" s="208" t="s">
        <v>195</v>
      </c>
      <c r="L293" s="46"/>
      <c r="M293" s="213" t="s">
        <v>19</v>
      </c>
      <c r="N293" s="214" t="s">
        <v>43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196</v>
      </c>
      <c r="AT293" s="217" t="s">
        <v>191</v>
      </c>
      <c r="AU293" s="217" t="s">
        <v>82</v>
      </c>
      <c r="AY293" s="19" t="s">
        <v>188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80</v>
      </c>
      <c r="BK293" s="218">
        <f>ROUND(I293*H293,2)</f>
        <v>0</v>
      </c>
      <c r="BL293" s="19" t="s">
        <v>196</v>
      </c>
      <c r="BM293" s="217" t="s">
        <v>2232</v>
      </c>
    </row>
    <row r="294" s="2" customFormat="1">
      <c r="A294" s="40"/>
      <c r="B294" s="41"/>
      <c r="C294" s="42"/>
      <c r="D294" s="219" t="s">
        <v>198</v>
      </c>
      <c r="E294" s="42"/>
      <c r="F294" s="220" t="s">
        <v>266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198</v>
      </c>
      <c r="AU294" s="19" t="s">
        <v>82</v>
      </c>
    </row>
    <row r="295" s="2" customFormat="1" ht="21.75" customHeight="1">
      <c r="A295" s="40"/>
      <c r="B295" s="41"/>
      <c r="C295" s="206" t="s">
        <v>453</v>
      </c>
      <c r="D295" s="206" t="s">
        <v>191</v>
      </c>
      <c r="E295" s="207" t="s">
        <v>267</v>
      </c>
      <c r="F295" s="208" t="s">
        <v>268</v>
      </c>
      <c r="G295" s="209" t="s">
        <v>260</v>
      </c>
      <c r="H295" s="210">
        <v>0.002</v>
      </c>
      <c r="I295" s="211"/>
      <c r="J295" s="212">
        <f>ROUND(I295*H295,2)</f>
        <v>0</v>
      </c>
      <c r="K295" s="208" t="s">
        <v>195</v>
      </c>
      <c r="L295" s="46"/>
      <c r="M295" s="213" t="s">
        <v>19</v>
      </c>
      <c r="N295" s="214" t="s">
        <v>43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196</v>
      </c>
      <c r="AT295" s="217" t="s">
        <v>191</v>
      </c>
      <c r="AU295" s="217" t="s">
        <v>82</v>
      </c>
      <c r="AY295" s="19" t="s">
        <v>188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80</v>
      </c>
      <c r="BK295" s="218">
        <f>ROUND(I295*H295,2)</f>
        <v>0</v>
      </c>
      <c r="BL295" s="19" t="s">
        <v>196</v>
      </c>
      <c r="BM295" s="217" t="s">
        <v>2233</v>
      </c>
    </row>
    <row r="296" s="2" customFormat="1">
      <c r="A296" s="40"/>
      <c r="B296" s="41"/>
      <c r="C296" s="42"/>
      <c r="D296" s="219" t="s">
        <v>198</v>
      </c>
      <c r="E296" s="42"/>
      <c r="F296" s="220" t="s">
        <v>270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198</v>
      </c>
      <c r="AU296" s="19" t="s">
        <v>82</v>
      </c>
    </row>
    <row r="297" s="2" customFormat="1" ht="24.15" customHeight="1">
      <c r="A297" s="40"/>
      <c r="B297" s="41"/>
      <c r="C297" s="206" t="s">
        <v>461</v>
      </c>
      <c r="D297" s="206" t="s">
        <v>191</v>
      </c>
      <c r="E297" s="207" t="s">
        <v>271</v>
      </c>
      <c r="F297" s="208" t="s">
        <v>272</v>
      </c>
      <c r="G297" s="209" t="s">
        <v>260</v>
      </c>
      <c r="H297" s="210">
        <v>0.012</v>
      </c>
      <c r="I297" s="211"/>
      <c r="J297" s="212">
        <f>ROUND(I297*H297,2)</f>
        <v>0</v>
      </c>
      <c r="K297" s="208" t="s">
        <v>195</v>
      </c>
      <c r="L297" s="46"/>
      <c r="M297" s="213" t="s">
        <v>19</v>
      </c>
      <c r="N297" s="214" t="s">
        <v>43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196</v>
      </c>
      <c r="AT297" s="217" t="s">
        <v>191</v>
      </c>
      <c r="AU297" s="217" t="s">
        <v>82</v>
      </c>
      <c r="AY297" s="19" t="s">
        <v>188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80</v>
      </c>
      <c r="BK297" s="218">
        <f>ROUND(I297*H297,2)</f>
        <v>0</v>
      </c>
      <c r="BL297" s="19" t="s">
        <v>196</v>
      </c>
      <c r="BM297" s="217" t="s">
        <v>2234</v>
      </c>
    </row>
    <row r="298" s="2" customFormat="1">
      <c r="A298" s="40"/>
      <c r="B298" s="41"/>
      <c r="C298" s="42"/>
      <c r="D298" s="219" t="s">
        <v>198</v>
      </c>
      <c r="E298" s="42"/>
      <c r="F298" s="220" t="s">
        <v>274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198</v>
      </c>
      <c r="AU298" s="19" t="s">
        <v>82</v>
      </c>
    </row>
    <row r="299" s="14" customFormat="1">
      <c r="A299" s="14"/>
      <c r="B299" s="235"/>
      <c r="C299" s="236"/>
      <c r="D299" s="226" t="s">
        <v>200</v>
      </c>
      <c r="E299" s="237" t="s">
        <v>19</v>
      </c>
      <c r="F299" s="238" t="s">
        <v>2235</v>
      </c>
      <c r="G299" s="236"/>
      <c r="H299" s="239">
        <v>0.012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200</v>
      </c>
      <c r="AU299" s="245" t="s">
        <v>82</v>
      </c>
      <c r="AV299" s="14" t="s">
        <v>82</v>
      </c>
      <c r="AW299" s="14" t="s">
        <v>33</v>
      </c>
      <c r="AX299" s="14" t="s">
        <v>80</v>
      </c>
      <c r="AY299" s="245" t="s">
        <v>188</v>
      </c>
    </row>
    <row r="300" s="2" customFormat="1" ht="24.15" customHeight="1">
      <c r="A300" s="40"/>
      <c r="B300" s="41"/>
      <c r="C300" s="206" t="s">
        <v>467</v>
      </c>
      <c r="D300" s="206" t="s">
        <v>191</v>
      </c>
      <c r="E300" s="207" t="s">
        <v>1656</v>
      </c>
      <c r="F300" s="208" t="s">
        <v>1657</v>
      </c>
      <c r="G300" s="209" t="s">
        <v>260</v>
      </c>
      <c r="H300" s="210">
        <v>0.002</v>
      </c>
      <c r="I300" s="211"/>
      <c r="J300" s="212">
        <f>ROUND(I300*H300,2)</f>
        <v>0</v>
      </c>
      <c r="K300" s="208" t="s">
        <v>195</v>
      </c>
      <c r="L300" s="46"/>
      <c r="M300" s="213" t="s">
        <v>19</v>
      </c>
      <c r="N300" s="214" t="s">
        <v>43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196</v>
      </c>
      <c r="AT300" s="217" t="s">
        <v>191</v>
      </c>
      <c r="AU300" s="217" t="s">
        <v>82</v>
      </c>
      <c r="AY300" s="19" t="s">
        <v>188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80</v>
      </c>
      <c r="BK300" s="218">
        <f>ROUND(I300*H300,2)</f>
        <v>0</v>
      </c>
      <c r="BL300" s="19" t="s">
        <v>196</v>
      </c>
      <c r="BM300" s="217" t="s">
        <v>2236</v>
      </c>
    </row>
    <row r="301" s="2" customFormat="1">
      <c r="A301" s="40"/>
      <c r="B301" s="41"/>
      <c r="C301" s="42"/>
      <c r="D301" s="219" t="s">
        <v>198</v>
      </c>
      <c r="E301" s="42"/>
      <c r="F301" s="220" t="s">
        <v>1659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198</v>
      </c>
      <c r="AU301" s="19" t="s">
        <v>82</v>
      </c>
    </row>
    <row r="302" s="12" customFormat="1" ht="25.92" customHeight="1">
      <c r="A302" s="12"/>
      <c r="B302" s="190"/>
      <c r="C302" s="191"/>
      <c r="D302" s="192" t="s">
        <v>71</v>
      </c>
      <c r="E302" s="193" t="s">
        <v>300</v>
      </c>
      <c r="F302" s="193" t="s">
        <v>1660</v>
      </c>
      <c r="G302" s="191"/>
      <c r="H302" s="191"/>
      <c r="I302" s="194"/>
      <c r="J302" s="195">
        <f>BK302</f>
        <v>0</v>
      </c>
      <c r="K302" s="191"/>
      <c r="L302" s="196"/>
      <c r="M302" s="197"/>
      <c r="N302" s="198"/>
      <c r="O302" s="198"/>
      <c r="P302" s="199">
        <f>P303</f>
        <v>0</v>
      </c>
      <c r="Q302" s="198"/>
      <c r="R302" s="199">
        <f>R303</f>
        <v>0.069580000000000003</v>
      </c>
      <c r="S302" s="198"/>
      <c r="T302" s="200">
        <f>T303</f>
        <v>0.23100000000000001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1" t="s">
        <v>216</v>
      </c>
      <c r="AT302" s="202" t="s">
        <v>71</v>
      </c>
      <c r="AU302" s="202" t="s">
        <v>72</v>
      </c>
      <c r="AY302" s="201" t="s">
        <v>188</v>
      </c>
      <c r="BK302" s="203">
        <f>BK303</f>
        <v>0</v>
      </c>
    </row>
    <row r="303" s="12" customFormat="1" ht="22.8" customHeight="1">
      <c r="A303" s="12"/>
      <c r="B303" s="190"/>
      <c r="C303" s="191"/>
      <c r="D303" s="192" t="s">
        <v>71</v>
      </c>
      <c r="E303" s="204" t="s">
        <v>1661</v>
      </c>
      <c r="F303" s="204" t="s">
        <v>1662</v>
      </c>
      <c r="G303" s="191"/>
      <c r="H303" s="191"/>
      <c r="I303" s="194"/>
      <c r="J303" s="205">
        <f>BK303</f>
        <v>0</v>
      </c>
      <c r="K303" s="191"/>
      <c r="L303" s="196"/>
      <c r="M303" s="197"/>
      <c r="N303" s="198"/>
      <c r="O303" s="198"/>
      <c r="P303" s="199">
        <f>SUM(P304:P338)</f>
        <v>0</v>
      </c>
      <c r="Q303" s="198"/>
      <c r="R303" s="199">
        <f>SUM(R304:R338)</f>
        <v>0.069580000000000003</v>
      </c>
      <c r="S303" s="198"/>
      <c r="T303" s="200">
        <f>SUM(T304:T338)</f>
        <v>0.23100000000000001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1" t="s">
        <v>216</v>
      </c>
      <c r="AT303" s="202" t="s">
        <v>71</v>
      </c>
      <c r="AU303" s="202" t="s">
        <v>80</v>
      </c>
      <c r="AY303" s="201" t="s">
        <v>188</v>
      </c>
      <c r="BK303" s="203">
        <f>SUM(BK304:BK338)</f>
        <v>0</v>
      </c>
    </row>
    <row r="304" s="2" customFormat="1" ht="16.5" customHeight="1">
      <c r="A304" s="40"/>
      <c r="B304" s="41"/>
      <c r="C304" s="206" t="s">
        <v>471</v>
      </c>
      <c r="D304" s="206" t="s">
        <v>191</v>
      </c>
      <c r="E304" s="207" t="s">
        <v>1663</v>
      </c>
      <c r="F304" s="208" t="s">
        <v>1664</v>
      </c>
      <c r="G304" s="209" t="s">
        <v>357</v>
      </c>
      <c r="H304" s="210">
        <v>41</v>
      </c>
      <c r="I304" s="211"/>
      <c r="J304" s="212">
        <f>ROUND(I304*H304,2)</f>
        <v>0</v>
      </c>
      <c r="K304" s="208" t="s">
        <v>195</v>
      </c>
      <c r="L304" s="46"/>
      <c r="M304" s="213" t="s">
        <v>19</v>
      </c>
      <c r="N304" s="214" t="s">
        <v>43</v>
      </c>
      <c r="O304" s="86"/>
      <c r="P304" s="215">
        <f>O304*H304</f>
        <v>0</v>
      </c>
      <c r="Q304" s="215">
        <v>0.00014999999999999999</v>
      </c>
      <c r="R304" s="215">
        <f>Q304*H304</f>
        <v>0.0061499999999999992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1665</v>
      </c>
      <c r="AT304" s="217" t="s">
        <v>191</v>
      </c>
      <c r="AU304" s="217" t="s">
        <v>82</v>
      </c>
      <c r="AY304" s="19" t="s">
        <v>188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80</v>
      </c>
      <c r="BK304" s="218">
        <f>ROUND(I304*H304,2)</f>
        <v>0</v>
      </c>
      <c r="BL304" s="19" t="s">
        <v>1665</v>
      </c>
      <c r="BM304" s="217" t="s">
        <v>2237</v>
      </c>
    </row>
    <row r="305" s="2" customFormat="1">
      <c r="A305" s="40"/>
      <c r="B305" s="41"/>
      <c r="C305" s="42"/>
      <c r="D305" s="219" t="s">
        <v>198</v>
      </c>
      <c r="E305" s="42"/>
      <c r="F305" s="220" t="s">
        <v>1667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198</v>
      </c>
      <c r="AU305" s="19" t="s">
        <v>82</v>
      </c>
    </row>
    <row r="306" s="2" customFormat="1" ht="16.5" customHeight="1">
      <c r="A306" s="40"/>
      <c r="B306" s="41"/>
      <c r="C306" s="206" t="s">
        <v>475</v>
      </c>
      <c r="D306" s="206" t="s">
        <v>191</v>
      </c>
      <c r="E306" s="207" t="s">
        <v>1668</v>
      </c>
      <c r="F306" s="208" t="s">
        <v>1669</v>
      </c>
      <c r="G306" s="209" t="s">
        <v>357</v>
      </c>
      <c r="H306" s="210">
        <v>8</v>
      </c>
      <c r="I306" s="211"/>
      <c r="J306" s="212">
        <f>ROUND(I306*H306,2)</f>
        <v>0</v>
      </c>
      <c r="K306" s="208" t="s">
        <v>195</v>
      </c>
      <c r="L306" s="46"/>
      <c r="M306" s="213" t="s">
        <v>19</v>
      </c>
      <c r="N306" s="214" t="s">
        <v>43</v>
      </c>
      <c r="O306" s="86"/>
      <c r="P306" s="215">
        <f>O306*H306</f>
        <v>0</v>
      </c>
      <c r="Q306" s="215">
        <v>0.00035</v>
      </c>
      <c r="R306" s="215">
        <f>Q306*H306</f>
        <v>0.0028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1665</v>
      </c>
      <c r="AT306" s="217" t="s">
        <v>191</v>
      </c>
      <c r="AU306" s="217" t="s">
        <v>82</v>
      </c>
      <c r="AY306" s="19" t="s">
        <v>188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1665</v>
      </c>
      <c r="BM306" s="217" t="s">
        <v>2238</v>
      </c>
    </row>
    <row r="307" s="2" customFormat="1">
      <c r="A307" s="40"/>
      <c r="B307" s="41"/>
      <c r="C307" s="42"/>
      <c r="D307" s="219" t="s">
        <v>198</v>
      </c>
      <c r="E307" s="42"/>
      <c r="F307" s="220" t="s">
        <v>1671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198</v>
      </c>
      <c r="AU307" s="19" t="s">
        <v>82</v>
      </c>
    </row>
    <row r="308" s="2" customFormat="1" ht="16.5" customHeight="1">
      <c r="A308" s="40"/>
      <c r="B308" s="41"/>
      <c r="C308" s="206" t="s">
        <v>482</v>
      </c>
      <c r="D308" s="206" t="s">
        <v>191</v>
      </c>
      <c r="E308" s="207" t="s">
        <v>1672</v>
      </c>
      <c r="F308" s="208" t="s">
        <v>1673</v>
      </c>
      <c r="G308" s="209" t="s">
        <v>357</v>
      </c>
      <c r="H308" s="210">
        <v>4</v>
      </c>
      <c r="I308" s="211"/>
      <c r="J308" s="212">
        <f>ROUND(I308*H308,2)</f>
        <v>0</v>
      </c>
      <c r="K308" s="208" t="s">
        <v>195</v>
      </c>
      <c r="L308" s="46"/>
      <c r="M308" s="213" t="s">
        <v>19</v>
      </c>
      <c r="N308" s="214" t="s">
        <v>43</v>
      </c>
      <c r="O308" s="86"/>
      <c r="P308" s="215">
        <f>O308*H308</f>
        <v>0</v>
      </c>
      <c r="Q308" s="215">
        <v>0.00042000000000000002</v>
      </c>
      <c r="R308" s="215">
        <f>Q308*H308</f>
        <v>0.0016800000000000001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1665</v>
      </c>
      <c r="AT308" s="217" t="s">
        <v>191</v>
      </c>
      <c r="AU308" s="217" t="s">
        <v>82</v>
      </c>
      <c r="AY308" s="19" t="s">
        <v>188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80</v>
      </c>
      <c r="BK308" s="218">
        <f>ROUND(I308*H308,2)</f>
        <v>0</v>
      </c>
      <c r="BL308" s="19" t="s">
        <v>1665</v>
      </c>
      <c r="BM308" s="217" t="s">
        <v>2239</v>
      </c>
    </row>
    <row r="309" s="2" customFormat="1">
      <c r="A309" s="40"/>
      <c r="B309" s="41"/>
      <c r="C309" s="42"/>
      <c r="D309" s="219" t="s">
        <v>198</v>
      </c>
      <c r="E309" s="42"/>
      <c r="F309" s="220" t="s">
        <v>1675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198</v>
      </c>
      <c r="AU309" s="19" t="s">
        <v>82</v>
      </c>
    </row>
    <row r="310" s="2" customFormat="1" ht="21.75" customHeight="1">
      <c r="A310" s="40"/>
      <c r="B310" s="41"/>
      <c r="C310" s="206" t="s">
        <v>492</v>
      </c>
      <c r="D310" s="206" t="s">
        <v>191</v>
      </c>
      <c r="E310" s="207" t="s">
        <v>1676</v>
      </c>
      <c r="F310" s="208" t="s">
        <v>1677</v>
      </c>
      <c r="G310" s="209" t="s">
        <v>357</v>
      </c>
      <c r="H310" s="210">
        <v>7</v>
      </c>
      <c r="I310" s="211"/>
      <c r="J310" s="212">
        <f>ROUND(I310*H310,2)</f>
        <v>0</v>
      </c>
      <c r="K310" s="208" t="s">
        <v>195</v>
      </c>
      <c r="L310" s="46"/>
      <c r="M310" s="213" t="s">
        <v>19</v>
      </c>
      <c r="N310" s="214" t="s">
        <v>43</v>
      </c>
      <c r="O310" s="86"/>
      <c r="P310" s="215">
        <f>O310*H310</f>
        <v>0</v>
      </c>
      <c r="Q310" s="215">
        <v>0.00059999999999999995</v>
      </c>
      <c r="R310" s="215">
        <f>Q310*H310</f>
        <v>0.0041999999999999997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1665</v>
      </c>
      <c r="AT310" s="217" t="s">
        <v>191</v>
      </c>
      <c r="AU310" s="217" t="s">
        <v>82</v>
      </c>
      <c r="AY310" s="19" t="s">
        <v>188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80</v>
      </c>
      <c r="BK310" s="218">
        <f>ROUND(I310*H310,2)</f>
        <v>0</v>
      </c>
      <c r="BL310" s="19" t="s">
        <v>1665</v>
      </c>
      <c r="BM310" s="217" t="s">
        <v>2240</v>
      </c>
    </row>
    <row r="311" s="2" customFormat="1">
      <c r="A311" s="40"/>
      <c r="B311" s="41"/>
      <c r="C311" s="42"/>
      <c r="D311" s="219" t="s">
        <v>198</v>
      </c>
      <c r="E311" s="42"/>
      <c r="F311" s="220" t="s">
        <v>1679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198</v>
      </c>
      <c r="AU311" s="19" t="s">
        <v>82</v>
      </c>
    </row>
    <row r="312" s="2" customFormat="1" ht="24.15" customHeight="1">
      <c r="A312" s="40"/>
      <c r="B312" s="41"/>
      <c r="C312" s="206" t="s">
        <v>1694</v>
      </c>
      <c r="D312" s="206" t="s">
        <v>191</v>
      </c>
      <c r="E312" s="207" t="s">
        <v>2241</v>
      </c>
      <c r="F312" s="208" t="s">
        <v>2242</v>
      </c>
      <c r="G312" s="209" t="s">
        <v>357</v>
      </c>
      <c r="H312" s="210">
        <v>5</v>
      </c>
      <c r="I312" s="211"/>
      <c r="J312" s="212">
        <f>ROUND(I312*H312,2)</f>
        <v>0</v>
      </c>
      <c r="K312" s="208" t="s">
        <v>195</v>
      </c>
      <c r="L312" s="46"/>
      <c r="M312" s="213" t="s">
        <v>19</v>
      </c>
      <c r="N312" s="214" t="s">
        <v>43</v>
      </c>
      <c r="O312" s="86"/>
      <c r="P312" s="215">
        <f>O312*H312</f>
        <v>0</v>
      </c>
      <c r="Q312" s="215">
        <v>0.01095</v>
      </c>
      <c r="R312" s="215">
        <f>Q312*H312</f>
        <v>0.05475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1665</v>
      </c>
      <c r="AT312" s="217" t="s">
        <v>191</v>
      </c>
      <c r="AU312" s="217" t="s">
        <v>82</v>
      </c>
      <c r="AY312" s="19" t="s">
        <v>188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80</v>
      </c>
      <c r="BK312" s="218">
        <f>ROUND(I312*H312,2)</f>
        <v>0</v>
      </c>
      <c r="BL312" s="19" t="s">
        <v>1665</v>
      </c>
      <c r="BM312" s="217" t="s">
        <v>2243</v>
      </c>
    </row>
    <row r="313" s="2" customFormat="1">
      <c r="A313" s="40"/>
      <c r="B313" s="41"/>
      <c r="C313" s="42"/>
      <c r="D313" s="219" t="s">
        <v>198</v>
      </c>
      <c r="E313" s="42"/>
      <c r="F313" s="220" t="s">
        <v>2244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198</v>
      </c>
      <c r="AU313" s="19" t="s">
        <v>82</v>
      </c>
    </row>
    <row r="314" s="2" customFormat="1" ht="16.5" customHeight="1">
      <c r="A314" s="40"/>
      <c r="B314" s="41"/>
      <c r="C314" s="206" t="s">
        <v>501</v>
      </c>
      <c r="D314" s="206" t="s">
        <v>191</v>
      </c>
      <c r="E314" s="207" t="s">
        <v>1681</v>
      </c>
      <c r="F314" s="208" t="s">
        <v>1682</v>
      </c>
      <c r="G314" s="209" t="s">
        <v>357</v>
      </c>
      <c r="H314" s="210">
        <v>41</v>
      </c>
      <c r="I314" s="211"/>
      <c r="J314" s="212">
        <f>ROUND(I314*H314,2)</f>
        <v>0</v>
      </c>
      <c r="K314" s="208" t="s">
        <v>195</v>
      </c>
      <c r="L314" s="46"/>
      <c r="M314" s="213" t="s">
        <v>19</v>
      </c>
      <c r="N314" s="214" t="s">
        <v>43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0.002</v>
      </c>
      <c r="T314" s="216">
        <f>S314*H314</f>
        <v>0.082000000000000003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1665</v>
      </c>
      <c r="AT314" s="217" t="s">
        <v>191</v>
      </c>
      <c r="AU314" s="217" t="s">
        <v>82</v>
      </c>
      <c r="AY314" s="19" t="s">
        <v>188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80</v>
      </c>
      <c r="BK314" s="218">
        <f>ROUND(I314*H314,2)</f>
        <v>0</v>
      </c>
      <c r="BL314" s="19" t="s">
        <v>1665</v>
      </c>
      <c r="BM314" s="217" t="s">
        <v>2245</v>
      </c>
    </row>
    <row r="315" s="2" customFormat="1">
      <c r="A315" s="40"/>
      <c r="B315" s="41"/>
      <c r="C315" s="42"/>
      <c r="D315" s="219" t="s">
        <v>198</v>
      </c>
      <c r="E315" s="42"/>
      <c r="F315" s="220" t="s">
        <v>1684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198</v>
      </c>
      <c r="AU315" s="19" t="s">
        <v>82</v>
      </c>
    </row>
    <row r="316" s="2" customFormat="1" ht="21.75" customHeight="1">
      <c r="A316" s="40"/>
      <c r="B316" s="41"/>
      <c r="C316" s="206" t="s">
        <v>510</v>
      </c>
      <c r="D316" s="206" t="s">
        <v>191</v>
      </c>
      <c r="E316" s="207" t="s">
        <v>1686</v>
      </c>
      <c r="F316" s="208" t="s">
        <v>1687</v>
      </c>
      <c r="G316" s="209" t="s">
        <v>357</v>
      </c>
      <c r="H316" s="210">
        <v>8</v>
      </c>
      <c r="I316" s="211"/>
      <c r="J316" s="212">
        <f>ROUND(I316*H316,2)</f>
        <v>0</v>
      </c>
      <c r="K316" s="208" t="s">
        <v>195</v>
      </c>
      <c r="L316" s="46"/>
      <c r="M316" s="213" t="s">
        <v>19</v>
      </c>
      <c r="N316" s="214" t="s">
        <v>43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0.0040000000000000001</v>
      </c>
      <c r="T316" s="216">
        <f>S316*H316</f>
        <v>0.032000000000000001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1665</v>
      </c>
      <c r="AT316" s="217" t="s">
        <v>191</v>
      </c>
      <c r="AU316" s="217" t="s">
        <v>82</v>
      </c>
      <c r="AY316" s="19" t="s">
        <v>188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80</v>
      </c>
      <c r="BK316" s="218">
        <f>ROUND(I316*H316,2)</f>
        <v>0</v>
      </c>
      <c r="BL316" s="19" t="s">
        <v>1665</v>
      </c>
      <c r="BM316" s="217" t="s">
        <v>2246</v>
      </c>
    </row>
    <row r="317" s="2" customFormat="1">
      <c r="A317" s="40"/>
      <c r="B317" s="41"/>
      <c r="C317" s="42"/>
      <c r="D317" s="219" t="s">
        <v>198</v>
      </c>
      <c r="E317" s="42"/>
      <c r="F317" s="220" t="s">
        <v>1689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198</v>
      </c>
      <c r="AU317" s="19" t="s">
        <v>82</v>
      </c>
    </row>
    <row r="318" s="2" customFormat="1" ht="21.75" customHeight="1">
      <c r="A318" s="40"/>
      <c r="B318" s="41"/>
      <c r="C318" s="206" t="s">
        <v>515</v>
      </c>
      <c r="D318" s="206" t="s">
        <v>191</v>
      </c>
      <c r="E318" s="207" t="s">
        <v>1690</v>
      </c>
      <c r="F318" s="208" t="s">
        <v>1691</v>
      </c>
      <c r="G318" s="209" t="s">
        <v>357</v>
      </c>
      <c r="H318" s="210">
        <v>4</v>
      </c>
      <c r="I318" s="211"/>
      <c r="J318" s="212">
        <f>ROUND(I318*H318,2)</f>
        <v>0</v>
      </c>
      <c r="K318" s="208" t="s">
        <v>195</v>
      </c>
      <c r="L318" s="46"/>
      <c r="M318" s="213" t="s">
        <v>19</v>
      </c>
      <c r="N318" s="214" t="s">
        <v>43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0.0050000000000000001</v>
      </c>
      <c r="T318" s="216">
        <f>S318*H318</f>
        <v>0.02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1665</v>
      </c>
      <c r="AT318" s="217" t="s">
        <v>191</v>
      </c>
      <c r="AU318" s="217" t="s">
        <v>82</v>
      </c>
      <c r="AY318" s="19" t="s">
        <v>188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80</v>
      </c>
      <c r="BK318" s="218">
        <f>ROUND(I318*H318,2)</f>
        <v>0</v>
      </c>
      <c r="BL318" s="19" t="s">
        <v>1665</v>
      </c>
      <c r="BM318" s="217" t="s">
        <v>2247</v>
      </c>
    </row>
    <row r="319" s="2" customFormat="1">
      <c r="A319" s="40"/>
      <c r="B319" s="41"/>
      <c r="C319" s="42"/>
      <c r="D319" s="219" t="s">
        <v>198</v>
      </c>
      <c r="E319" s="42"/>
      <c r="F319" s="220" t="s">
        <v>1693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198</v>
      </c>
      <c r="AU319" s="19" t="s">
        <v>82</v>
      </c>
    </row>
    <row r="320" s="2" customFormat="1" ht="21.75" customHeight="1">
      <c r="A320" s="40"/>
      <c r="B320" s="41"/>
      <c r="C320" s="206" t="s">
        <v>522</v>
      </c>
      <c r="D320" s="206" t="s">
        <v>191</v>
      </c>
      <c r="E320" s="207" t="s">
        <v>1695</v>
      </c>
      <c r="F320" s="208" t="s">
        <v>1696</v>
      </c>
      <c r="G320" s="209" t="s">
        <v>357</v>
      </c>
      <c r="H320" s="210">
        <v>7</v>
      </c>
      <c r="I320" s="211"/>
      <c r="J320" s="212">
        <f>ROUND(I320*H320,2)</f>
        <v>0</v>
      </c>
      <c r="K320" s="208" t="s">
        <v>195</v>
      </c>
      <c r="L320" s="46"/>
      <c r="M320" s="213" t="s">
        <v>19</v>
      </c>
      <c r="N320" s="214" t="s">
        <v>43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0.0060000000000000001</v>
      </c>
      <c r="T320" s="216">
        <f>S320*H320</f>
        <v>0.042000000000000003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1665</v>
      </c>
      <c r="AT320" s="217" t="s">
        <v>191</v>
      </c>
      <c r="AU320" s="217" t="s">
        <v>82</v>
      </c>
      <c r="AY320" s="19" t="s">
        <v>188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80</v>
      </c>
      <c r="BK320" s="218">
        <f>ROUND(I320*H320,2)</f>
        <v>0</v>
      </c>
      <c r="BL320" s="19" t="s">
        <v>1665</v>
      </c>
      <c r="BM320" s="217" t="s">
        <v>2248</v>
      </c>
    </row>
    <row r="321" s="2" customFormat="1">
      <c r="A321" s="40"/>
      <c r="B321" s="41"/>
      <c r="C321" s="42"/>
      <c r="D321" s="219" t="s">
        <v>198</v>
      </c>
      <c r="E321" s="42"/>
      <c r="F321" s="220" t="s">
        <v>1698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198</v>
      </c>
      <c r="AU321" s="19" t="s">
        <v>82</v>
      </c>
    </row>
    <row r="322" s="2" customFormat="1" ht="24.15" customHeight="1">
      <c r="A322" s="40"/>
      <c r="B322" s="41"/>
      <c r="C322" s="206" t="s">
        <v>1665</v>
      </c>
      <c r="D322" s="206" t="s">
        <v>191</v>
      </c>
      <c r="E322" s="207" t="s">
        <v>2249</v>
      </c>
      <c r="F322" s="208" t="s">
        <v>2250</v>
      </c>
      <c r="G322" s="209" t="s">
        <v>357</v>
      </c>
      <c r="H322" s="210">
        <v>5</v>
      </c>
      <c r="I322" s="211"/>
      <c r="J322" s="212">
        <f>ROUND(I322*H322,2)</f>
        <v>0</v>
      </c>
      <c r="K322" s="208" t="s">
        <v>195</v>
      </c>
      <c r="L322" s="46"/>
      <c r="M322" s="213" t="s">
        <v>19</v>
      </c>
      <c r="N322" s="214" t="s">
        <v>43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0.010999999999999999</v>
      </c>
      <c r="T322" s="216">
        <f>S322*H322</f>
        <v>0.054999999999999993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1665</v>
      </c>
      <c r="AT322" s="217" t="s">
        <v>191</v>
      </c>
      <c r="AU322" s="217" t="s">
        <v>82</v>
      </c>
      <c r="AY322" s="19" t="s">
        <v>188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80</v>
      </c>
      <c r="BK322" s="218">
        <f>ROUND(I322*H322,2)</f>
        <v>0</v>
      </c>
      <c r="BL322" s="19" t="s">
        <v>1665</v>
      </c>
      <c r="BM322" s="217" t="s">
        <v>2251</v>
      </c>
    </row>
    <row r="323" s="2" customFormat="1">
      <c r="A323" s="40"/>
      <c r="B323" s="41"/>
      <c r="C323" s="42"/>
      <c r="D323" s="219" t="s">
        <v>198</v>
      </c>
      <c r="E323" s="42"/>
      <c r="F323" s="220" t="s">
        <v>2252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198</v>
      </c>
      <c r="AU323" s="19" t="s">
        <v>82</v>
      </c>
    </row>
    <row r="324" s="2" customFormat="1" ht="16.5" customHeight="1">
      <c r="A324" s="40"/>
      <c r="B324" s="41"/>
      <c r="C324" s="206" t="s">
        <v>527</v>
      </c>
      <c r="D324" s="206" t="s">
        <v>191</v>
      </c>
      <c r="E324" s="207" t="s">
        <v>1700</v>
      </c>
      <c r="F324" s="208" t="s">
        <v>1701</v>
      </c>
      <c r="G324" s="209" t="s">
        <v>260</v>
      </c>
      <c r="H324" s="210">
        <v>0.23100000000000001</v>
      </c>
      <c r="I324" s="211"/>
      <c r="J324" s="212">
        <f>ROUND(I324*H324,2)</f>
        <v>0</v>
      </c>
      <c r="K324" s="208" t="s">
        <v>195</v>
      </c>
      <c r="L324" s="46"/>
      <c r="M324" s="213" t="s">
        <v>19</v>
      </c>
      <c r="N324" s="214" t="s">
        <v>43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1665</v>
      </c>
      <c r="AT324" s="217" t="s">
        <v>191</v>
      </c>
      <c r="AU324" s="217" t="s">
        <v>82</v>
      </c>
      <c r="AY324" s="19" t="s">
        <v>188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80</v>
      </c>
      <c r="BK324" s="218">
        <f>ROUND(I324*H324,2)</f>
        <v>0</v>
      </c>
      <c r="BL324" s="19" t="s">
        <v>1665</v>
      </c>
      <c r="BM324" s="217" t="s">
        <v>2253</v>
      </c>
    </row>
    <row r="325" s="2" customFormat="1">
      <c r="A325" s="40"/>
      <c r="B325" s="41"/>
      <c r="C325" s="42"/>
      <c r="D325" s="219" t="s">
        <v>198</v>
      </c>
      <c r="E325" s="42"/>
      <c r="F325" s="220" t="s">
        <v>1703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198</v>
      </c>
      <c r="AU325" s="19" t="s">
        <v>82</v>
      </c>
    </row>
    <row r="326" s="2" customFormat="1" ht="21.75" customHeight="1">
      <c r="A326" s="40"/>
      <c r="B326" s="41"/>
      <c r="C326" s="206" t="s">
        <v>532</v>
      </c>
      <c r="D326" s="206" t="s">
        <v>191</v>
      </c>
      <c r="E326" s="207" t="s">
        <v>1705</v>
      </c>
      <c r="F326" s="208" t="s">
        <v>1706</v>
      </c>
      <c r="G326" s="209" t="s">
        <v>260</v>
      </c>
      <c r="H326" s="210">
        <v>0.23100000000000001</v>
      </c>
      <c r="I326" s="211"/>
      <c r="J326" s="212">
        <f>ROUND(I326*H326,2)</f>
        <v>0</v>
      </c>
      <c r="K326" s="208" t="s">
        <v>195</v>
      </c>
      <c r="L326" s="46"/>
      <c r="M326" s="213" t="s">
        <v>19</v>
      </c>
      <c r="N326" s="214" t="s">
        <v>43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1665</v>
      </c>
      <c r="AT326" s="217" t="s">
        <v>191</v>
      </c>
      <c r="AU326" s="217" t="s">
        <v>82</v>
      </c>
      <c r="AY326" s="19" t="s">
        <v>188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80</v>
      </c>
      <c r="BK326" s="218">
        <f>ROUND(I326*H326,2)</f>
        <v>0</v>
      </c>
      <c r="BL326" s="19" t="s">
        <v>1665</v>
      </c>
      <c r="BM326" s="217" t="s">
        <v>2254</v>
      </c>
    </row>
    <row r="327" s="2" customFormat="1">
      <c r="A327" s="40"/>
      <c r="B327" s="41"/>
      <c r="C327" s="42"/>
      <c r="D327" s="219" t="s">
        <v>198</v>
      </c>
      <c r="E327" s="42"/>
      <c r="F327" s="220" t="s">
        <v>1708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198</v>
      </c>
      <c r="AU327" s="19" t="s">
        <v>82</v>
      </c>
    </row>
    <row r="328" s="2" customFormat="1" ht="16.5" customHeight="1">
      <c r="A328" s="40"/>
      <c r="B328" s="41"/>
      <c r="C328" s="206" t="s">
        <v>537</v>
      </c>
      <c r="D328" s="206" t="s">
        <v>191</v>
      </c>
      <c r="E328" s="207" t="s">
        <v>1710</v>
      </c>
      <c r="F328" s="208" t="s">
        <v>1711</v>
      </c>
      <c r="G328" s="209" t="s">
        <v>260</v>
      </c>
      <c r="H328" s="210">
        <v>0.23100000000000001</v>
      </c>
      <c r="I328" s="211"/>
      <c r="J328" s="212">
        <f>ROUND(I328*H328,2)</f>
        <v>0</v>
      </c>
      <c r="K328" s="208" t="s">
        <v>195</v>
      </c>
      <c r="L328" s="46"/>
      <c r="M328" s="213" t="s">
        <v>19</v>
      </c>
      <c r="N328" s="214" t="s">
        <v>43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1665</v>
      </c>
      <c r="AT328" s="217" t="s">
        <v>191</v>
      </c>
      <c r="AU328" s="217" t="s">
        <v>82</v>
      </c>
      <c r="AY328" s="19" t="s">
        <v>188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80</v>
      </c>
      <c r="BK328" s="218">
        <f>ROUND(I328*H328,2)</f>
        <v>0</v>
      </c>
      <c r="BL328" s="19" t="s">
        <v>1665</v>
      </c>
      <c r="BM328" s="217" t="s">
        <v>2255</v>
      </c>
    </row>
    <row r="329" s="2" customFormat="1">
      <c r="A329" s="40"/>
      <c r="B329" s="41"/>
      <c r="C329" s="42"/>
      <c r="D329" s="219" t="s">
        <v>198</v>
      </c>
      <c r="E329" s="42"/>
      <c r="F329" s="220" t="s">
        <v>1713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198</v>
      </c>
      <c r="AU329" s="19" t="s">
        <v>82</v>
      </c>
    </row>
    <row r="330" s="2" customFormat="1" ht="21.75" customHeight="1">
      <c r="A330" s="40"/>
      <c r="B330" s="41"/>
      <c r="C330" s="206" t="s">
        <v>546</v>
      </c>
      <c r="D330" s="206" t="s">
        <v>191</v>
      </c>
      <c r="E330" s="207" t="s">
        <v>1715</v>
      </c>
      <c r="F330" s="208" t="s">
        <v>1716</v>
      </c>
      <c r="G330" s="209" t="s">
        <v>260</v>
      </c>
      <c r="H330" s="210">
        <v>1.3859999999999999</v>
      </c>
      <c r="I330" s="211"/>
      <c r="J330" s="212">
        <f>ROUND(I330*H330,2)</f>
        <v>0</v>
      </c>
      <c r="K330" s="208" t="s">
        <v>195</v>
      </c>
      <c r="L330" s="46"/>
      <c r="M330" s="213" t="s">
        <v>19</v>
      </c>
      <c r="N330" s="214" t="s">
        <v>43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1665</v>
      </c>
      <c r="AT330" s="217" t="s">
        <v>191</v>
      </c>
      <c r="AU330" s="217" t="s">
        <v>82</v>
      </c>
      <c r="AY330" s="19" t="s">
        <v>188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80</v>
      </c>
      <c r="BK330" s="218">
        <f>ROUND(I330*H330,2)</f>
        <v>0</v>
      </c>
      <c r="BL330" s="19" t="s">
        <v>1665</v>
      </c>
      <c r="BM330" s="217" t="s">
        <v>2256</v>
      </c>
    </row>
    <row r="331" s="2" customFormat="1">
      <c r="A331" s="40"/>
      <c r="B331" s="41"/>
      <c r="C331" s="42"/>
      <c r="D331" s="219" t="s">
        <v>198</v>
      </c>
      <c r="E331" s="42"/>
      <c r="F331" s="220" t="s">
        <v>1718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198</v>
      </c>
      <c r="AU331" s="19" t="s">
        <v>82</v>
      </c>
    </row>
    <row r="332" s="14" customFormat="1">
      <c r="A332" s="14"/>
      <c r="B332" s="235"/>
      <c r="C332" s="236"/>
      <c r="D332" s="226" t="s">
        <v>200</v>
      </c>
      <c r="E332" s="237" t="s">
        <v>19</v>
      </c>
      <c r="F332" s="238" t="s">
        <v>2257</v>
      </c>
      <c r="G332" s="236"/>
      <c r="H332" s="239">
        <v>1.3859999999999999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5" t="s">
        <v>200</v>
      </c>
      <c r="AU332" s="245" t="s">
        <v>82</v>
      </c>
      <c r="AV332" s="14" t="s">
        <v>82</v>
      </c>
      <c r="AW332" s="14" t="s">
        <v>33</v>
      </c>
      <c r="AX332" s="14" t="s">
        <v>80</v>
      </c>
      <c r="AY332" s="245" t="s">
        <v>188</v>
      </c>
    </row>
    <row r="333" s="2" customFormat="1" ht="24.15" customHeight="1">
      <c r="A333" s="40"/>
      <c r="B333" s="41"/>
      <c r="C333" s="206" t="s">
        <v>1699</v>
      </c>
      <c r="D333" s="206" t="s">
        <v>191</v>
      </c>
      <c r="E333" s="207" t="s">
        <v>2258</v>
      </c>
      <c r="F333" s="208" t="s">
        <v>2259</v>
      </c>
      <c r="G333" s="209" t="s">
        <v>260</v>
      </c>
      <c r="H333" s="210">
        <v>0.055</v>
      </c>
      <c r="I333" s="211"/>
      <c r="J333" s="212">
        <f>ROUND(I333*H333,2)</f>
        <v>0</v>
      </c>
      <c r="K333" s="208" t="s">
        <v>195</v>
      </c>
      <c r="L333" s="46"/>
      <c r="M333" s="213" t="s">
        <v>19</v>
      </c>
      <c r="N333" s="214" t="s">
        <v>43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1665</v>
      </c>
      <c r="AT333" s="217" t="s">
        <v>191</v>
      </c>
      <c r="AU333" s="217" t="s">
        <v>82</v>
      </c>
      <c r="AY333" s="19" t="s">
        <v>188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80</v>
      </c>
      <c r="BK333" s="218">
        <f>ROUND(I333*H333,2)</f>
        <v>0</v>
      </c>
      <c r="BL333" s="19" t="s">
        <v>1665</v>
      </c>
      <c r="BM333" s="217" t="s">
        <v>2260</v>
      </c>
    </row>
    <row r="334" s="2" customFormat="1">
      <c r="A334" s="40"/>
      <c r="B334" s="41"/>
      <c r="C334" s="42"/>
      <c r="D334" s="219" t="s">
        <v>198</v>
      </c>
      <c r="E334" s="42"/>
      <c r="F334" s="220" t="s">
        <v>2261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198</v>
      </c>
      <c r="AU334" s="19" t="s">
        <v>82</v>
      </c>
    </row>
    <row r="335" s="2" customFormat="1" ht="24.15" customHeight="1">
      <c r="A335" s="40"/>
      <c r="B335" s="41"/>
      <c r="C335" s="206" t="s">
        <v>1680</v>
      </c>
      <c r="D335" s="206" t="s">
        <v>191</v>
      </c>
      <c r="E335" s="207" t="s">
        <v>1721</v>
      </c>
      <c r="F335" s="208" t="s">
        <v>1722</v>
      </c>
      <c r="G335" s="209" t="s">
        <v>260</v>
      </c>
      <c r="H335" s="210">
        <v>0.17599999999999999</v>
      </c>
      <c r="I335" s="211"/>
      <c r="J335" s="212">
        <f>ROUND(I335*H335,2)</f>
        <v>0</v>
      </c>
      <c r="K335" s="208" t="s">
        <v>195</v>
      </c>
      <c r="L335" s="46"/>
      <c r="M335" s="213" t="s">
        <v>19</v>
      </c>
      <c r="N335" s="214" t="s">
        <v>43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1665</v>
      </c>
      <c r="AT335" s="217" t="s">
        <v>191</v>
      </c>
      <c r="AU335" s="217" t="s">
        <v>82</v>
      </c>
      <c r="AY335" s="19" t="s">
        <v>188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80</v>
      </c>
      <c r="BK335" s="218">
        <f>ROUND(I335*H335,2)</f>
        <v>0</v>
      </c>
      <c r="BL335" s="19" t="s">
        <v>1665</v>
      </c>
      <c r="BM335" s="217" t="s">
        <v>2262</v>
      </c>
    </row>
    <row r="336" s="2" customFormat="1">
      <c r="A336" s="40"/>
      <c r="B336" s="41"/>
      <c r="C336" s="42"/>
      <c r="D336" s="219" t="s">
        <v>198</v>
      </c>
      <c r="E336" s="42"/>
      <c r="F336" s="220" t="s">
        <v>1724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198</v>
      </c>
      <c r="AU336" s="19" t="s">
        <v>82</v>
      </c>
    </row>
    <row r="337" s="2" customFormat="1" ht="16.5" customHeight="1">
      <c r="A337" s="40"/>
      <c r="B337" s="41"/>
      <c r="C337" s="206" t="s">
        <v>1685</v>
      </c>
      <c r="D337" s="206" t="s">
        <v>191</v>
      </c>
      <c r="E337" s="207" t="s">
        <v>1726</v>
      </c>
      <c r="F337" s="208" t="s">
        <v>1727</v>
      </c>
      <c r="G337" s="209" t="s">
        <v>260</v>
      </c>
      <c r="H337" s="210">
        <v>0.070000000000000007</v>
      </c>
      <c r="I337" s="211"/>
      <c r="J337" s="212">
        <f>ROUND(I337*H337,2)</f>
        <v>0</v>
      </c>
      <c r="K337" s="208" t="s">
        <v>195</v>
      </c>
      <c r="L337" s="46"/>
      <c r="M337" s="213" t="s">
        <v>19</v>
      </c>
      <c r="N337" s="214" t="s">
        <v>43</v>
      </c>
      <c r="O337" s="86"/>
      <c r="P337" s="215">
        <f>O337*H337</f>
        <v>0</v>
      </c>
      <c r="Q337" s="215">
        <v>0</v>
      </c>
      <c r="R337" s="215">
        <f>Q337*H337</f>
        <v>0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1665</v>
      </c>
      <c r="AT337" s="217" t="s">
        <v>191</v>
      </c>
      <c r="AU337" s="217" t="s">
        <v>82</v>
      </c>
      <c r="AY337" s="19" t="s">
        <v>188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1665</v>
      </c>
      <c r="BM337" s="217" t="s">
        <v>2263</v>
      </c>
    </row>
    <row r="338" s="2" customFormat="1">
      <c r="A338" s="40"/>
      <c r="B338" s="41"/>
      <c r="C338" s="42"/>
      <c r="D338" s="219" t="s">
        <v>198</v>
      </c>
      <c r="E338" s="42"/>
      <c r="F338" s="220" t="s">
        <v>1729</v>
      </c>
      <c r="G338" s="42"/>
      <c r="H338" s="42"/>
      <c r="I338" s="221"/>
      <c r="J338" s="42"/>
      <c r="K338" s="42"/>
      <c r="L338" s="46"/>
      <c r="M338" s="274"/>
      <c r="N338" s="275"/>
      <c r="O338" s="270"/>
      <c r="P338" s="270"/>
      <c r="Q338" s="270"/>
      <c r="R338" s="270"/>
      <c r="S338" s="270"/>
      <c r="T338" s="276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198</v>
      </c>
      <c r="AU338" s="19" t="s">
        <v>82</v>
      </c>
    </row>
    <row r="339" s="2" customFormat="1" ht="6.96" customHeight="1">
      <c r="A339" s="40"/>
      <c r="B339" s="61"/>
      <c r="C339" s="62"/>
      <c r="D339" s="62"/>
      <c r="E339" s="62"/>
      <c r="F339" s="62"/>
      <c r="G339" s="62"/>
      <c r="H339" s="62"/>
      <c r="I339" s="62"/>
      <c r="J339" s="62"/>
      <c r="K339" s="62"/>
      <c r="L339" s="46"/>
      <c r="M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</row>
  </sheetData>
  <sheetProtection sheet="1" autoFilter="0" formatColumns="0" formatRows="0" objects="1" scenarios="1" spinCount="100000" saltValue="W+/F7ww+hHo0JSqst5Ppf44C68KxQMEWMtA/iaoT6jDANEetgDa2kL0+Y8CeD83dXAYuCwdSbZxSC3WdD9FSzA==" hashValue="pMZX9RvdRu774oT6q16cnWIhKBWvmD0kVKNsyIxK8pEP70/GiKgPpGuIzN1fGwusxIgxz+IHr+qc5CGAdeRbzw==" algorithmName="SHA-512" password="80EB"/>
  <autoFilter ref="C88:K33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7" r:id="rId1" display="https://podminky.urs.cz/item/CS_URS_2024_01/741122031"/>
    <hyperlink ref="F107" r:id="rId2" display="https://podminky.urs.cz/item/CS_URS_2024_01/741122016"/>
    <hyperlink ref="F117" r:id="rId3" display="https://podminky.urs.cz/item/CS_URS_2024_01/741122015"/>
    <hyperlink ref="F127" r:id="rId4" display="https://podminky.urs.cz/item/CS_URS_2024_01/741130001"/>
    <hyperlink ref="F132" r:id="rId5" display="https://podminky.urs.cz/item/CS_URS_2024_01/741372062"/>
    <hyperlink ref="F142" r:id="rId6" display="https://podminky.urs.cz/item/CS_URS_2024_01/741313001"/>
    <hyperlink ref="F152" r:id="rId7" display="https://podminky.urs.cz/item/CS_URS_2024_01/741313005"/>
    <hyperlink ref="F162" r:id="rId8" display="https://podminky.urs.cz/item/CS_URS_2024_01/741310121"/>
    <hyperlink ref="F197" r:id="rId9" display="https://podminky.urs.cz/item/CS_URS_2024_01/741112061"/>
    <hyperlink ref="F207" r:id="rId10" display="https://podminky.urs.cz/item/CS_URS_2024_01/741112001"/>
    <hyperlink ref="F222" r:id="rId11" display="https://podminky.urs.cz/item/CS_URS_2024_01/HZS2232"/>
    <hyperlink ref="F231" r:id="rId12" display="https://podminky.urs.cz/item/CS_URS_2024_01/741110062"/>
    <hyperlink ref="F246" r:id="rId13" display="https://podminky.urs.cz/item/CS_URS_2024_01/742121001"/>
    <hyperlink ref="F257" r:id="rId14" display="https://podminky.urs.cz/item/CS_URS_2024_01/742330041"/>
    <hyperlink ref="F279" r:id="rId15" display="https://podminky.urs.cz/item/CS_URS_2024_01/741810001"/>
    <hyperlink ref="F285" r:id="rId16" display="https://podminky.urs.cz/item/CS_URS_2024_01/977131110"/>
    <hyperlink ref="F288" r:id="rId17" display="https://podminky.urs.cz/item/CS_URS_2024_01/977131117"/>
    <hyperlink ref="F292" r:id="rId18" display="https://podminky.urs.cz/item/CS_URS_2024_01/997002611"/>
    <hyperlink ref="F294" r:id="rId19" display="https://podminky.urs.cz/item/CS_URS_2024_01/997013212"/>
    <hyperlink ref="F296" r:id="rId20" display="https://podminky.urs.cz/item/CS_URS_2024_01/997013501"/>
    <hyperlink ref="F298" r:id="rId21" display="https://podminky.urs.cz/item/CS_URS_2024_01/997013509"/>
    <hyperlink ref="F301" r:id="rId22" display="https://podminky.urs.cz/item/CS_URS_2024_01/997013603"/>
    <hyperlink ref="F305" r:id="rId23" display="https://podminky.urs.cz/item/CS_URS_2024_01/460941211"/>
    <hyperlink ref="F307" r:id="rId24" display="https://podminky.urs.cz/item/CS_URS_2024_01/460941213"/>
    <hyperlink ref="F309" r:id="rId25" display="https://podminky.urs.cz/item/CS_URS_2024_01/460941221"/>
    <hyperlink ref="F311" r:id="rId26" display="https://podminky.urs.cz/item/CS_URS_2024_01/460941222"/>
    <hyperlink ref="F313" r:id="rId27" display="https://podminky.urs.cz/item/CS_URS_2024_01/460941321"/>
    <hyperlink ref="F315" r:id="rId28" display="https://podminky.urs.cz/item/CS_URS_2024_01/468101411"/>
    <hyperlink ref="F317" r:id="rId29" display="https://podminky.urs.cz/item/CS_URS_2024_01/468101413"/>
    <hyperlink ref="F319" r:id="rId30" display="https://podminky.urs.cz/item/CS_URS_2024_01/468101421"/>
    <hyperlink ref="F321" r:id="rId31" display="https://podminky.urs.cz/item/CS_URS_2024_01/468101422"/>
    <hyperlink ref="F323" r:id="rId32" display="https://podminky.urs.cz/item/CS_URS_2024_01/468101321"/>
    <hyperlink ref="F325" r:id="rId33" display="https://podminky.urs.cz/item/CS_URS_2024_01/469971111"/>
    <hyperlink ref="F327" r:id="rId34" display="https://podminky.urs.cz/item/CS_URS_2024_01/469971121"/>
    <hyperlink ref="F329" r:id="rId35" display="https://podminky.urs.cz/item/CS_URS_2024_01/469972111"/>
    <hyperlink ref="F331" r:id="rId36" display="https://podminky.urs.cz/item/CS_URS_2024_01/469972121"/>
    <hyperlink ref="F334" r:id="rId37" display="https://podminky.urs.cz/item/CS_URS_2024_01/469973111"/>
    <hyperlink ref="F336" r:id="rId38" display="https://podminky.urs.cz/item/CS_URS_2024_01/469973113"/>
    <hyperlink ref="F338" r:id="rId39" display="https://podminky.urs.cz/item/CS_URS_2024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2264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ROUND((SUM(BE89:BE309)),  2)</f>
        <v>0</v>
      </c>
      <c r="G33" s="40"/>
      <c r="H33" s="40"/>
      <c r="I33" s="150">
        <v>0.20999999999999999</v>
      </c>
      <c r="J33" s="149">
        <f>ROUND(((SUM(BE89:BE309))*I33),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ROUND((SUM(BF89:BF309)),  2)</f>
        <v>0</v>
      </c>
      <c r="G34" s="40"/>
      <c r="H34" s="40"/>
      <c r="I34" s="150">
        <v>0.14999999999999999</v>
      </c>
      <c r="J34" s="149">
        <f>ROUND(((SUM(BF89:BF309))*I34),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ROUND((SUM(BG89:BG309)),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ROUND((SUM(BH89:BH309)),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ROUND((SUM(BI89:BI309)),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22 - elektroinstalace m.č. 213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1447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1449</v>
      </c>
      <c r="E62" s="176"/>
      <c r="F62" s="176"/>
      <c r="G62" s="176"/>
      <c r="H62" s="176"/>
      <c r="I62" s="176"/>
      <c r="J62" s="177">
        <f>J215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1450</v>
      </c>
      <c r="E63" s="176"/>
      <c r="F63" s="176"/>
      <c r="G63" s="176"/>
      <c r="H63" s="176"/>
      <c r="I63" s="176"/>
      <c r="J63" s="177">
        <f>J261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1451</v>
      </c>
      <c r="E64" s="176"/>
      <c r="F64" s="176"/>
      <c r="G64" s="176"/>
      <c r="H64" s="176"/>
      <c r="I64" s="176"/>
      <c r="J64" s="177">
        <f>J262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160</v>
      </c>
      <c r="E65" s="170"/>
      <c r="F65" s="170"/>
      <c r="G65" s="170"/>
      <c r="H65" s="170"/>
      <c r="I65" s="170"/>
      <c r="J65" s="171">
        <f>J267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162</v>
      </c>
      <c r="E66" s="176"/>
      <c r="F66" s="176"/>
      <c r="G66" s="176"/>
      <c r="H66" s="176"/>
      <c r="I66" s="176"/>
      <c r="J66" s="177">
        <f>J268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163</v>
      </c>
      <c r="E67" s="176"/>
      <c r="F67" s="176"/>
      <c r="G67" s="176"/>
      <c r="H67" s="176"/>
      <c r="I67" s="176"/>
      <c r="J67" s="177">
        <f>J275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1452</v>
      </c>
      <c r="E68" s="170"/>
      <c r="F68" s="170"/>
      <c r="G68" s="170"/>
      <c r="H68" s="170"/>
      <c r="I68" s="170"/>
      <c r="J68" s="171">
        <f>J287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1453</v>
      </c>
      <c r="E69" s="176"/>
      <c r="F69" s="176"/>
      <c r="G69" s="176"/>
      <c r="H69" s="176"/>
      <c r="I69" s="176"/>
      <c r="J69" s="177">
        <f>J288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ZŠ Pionýrů, Sokolov - Oprava elektroinstalace učeben v 2.NP 2. stupně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154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22 - elektroinstalace m.č. 213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Sokolov, Pionýrů 1614</v>
      </c>
      <c r="G83" s="42"/>
      <c r="H83" s="42"/>
      <c r="I83" s="34" t="s">
        <v>23</v>
      </c>
      <c r="J83" s="74" t="str">
        <f>IF(J12="","",J12)</f>
        <v>8. 2. 2024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Sokolov</v>
      </c>
      <c r="G85" s="42"/>
      <c r="H85" s="42"/>
      <c r="I85" s="34" t="s">
        <v>31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Michal Kubelka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174</v>
      </c>
      <c r="D88" s="182" t="s">
        <v>57</v>
      </c>
      <c r="E88" s="182" t="s">
        <v>53</v>
      </c>
      <c r="F88" s="182" t="s">
        <v>54</v>
      </c>
      <c r="G88" s="182" t="s">
        <v>175</v>
      </c>
      <c r="H88" s="182" t="s">
        <v>176</v>
      </c>
      <c r="I88" s="182" t="s">
        <v>177</v>
      </c>
      <c r="J88" s="182" t="s">
        <v>158</v>
      </c>
      <c r="K88" s="183" t="s">
        <v>178</v>
      </c>
      <c r="L88" s="184"/>
      <c r="M88" s="94" t="s">
        <v>19</v>
      </c>
      <c r="N88" s="95" t="s">
        <v>42</v>
      </c>
      <c r="O88" s="95" t="s">
        <v>179</v>
      </c>
      <c r="P88" s="95" t="s">
        <v>180</v>
      </c>
      <c r="Q88" s="95" t="s">
        <v>181</v>
      </c>
      <c r="R88" s="95" t="s">
        <v>182</v>
      </c>
      <c r="S88" s="95" t="s">
        <v>183</v>
      </c>
      <c r="T88" s="96" t="s">
        <v>184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185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P90+P267+P287</f>
        <v>0</v>
      </c>
      <c r="Q89" s="98"/>
      <c r="R89" s="187">
        <f>R90+R267+R287</f>
        <v>0.011655</v>
      </c>
      <c r="S89" s="98"/>
      <c r="T89" s="188">
        <f>T90+T267+T287</f>
        <v>0.14605000000000001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159</v>
      </c>
      <c r="BK89" s="189">
        <f>BK90+BK267+BK287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1454</v>
      </c>
      <c r="F90" s="193" t="s">
        <v>1455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P91+P215+P261</f>
        <v>0</v>
      </c>
      <c r="Q90" s="198"/>
      <c r="R90" s="199">
        <f>R91+R215+R261</f>
        <v>0</v>
      </c>
      <c r="S90" s="198"/>
      <c r="T90" s="200">
        <f>T91+T215+T261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188</v>
      </c>
      <c r="BK90" s="203">
        <f>BK91+BK215+BK261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1456</v>
      </c>
      <c r="F91" s="204" t="s">
        <v>1457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SUM(P92:P214)</f>
        <v>0</v>
      </c>
      <c r="Q91" s="198"/>
      <c r="R91" s="199">
        <f>SUM(R92:R214)</f>
        <v>0</v>
      </c>
      <c r="S91" s="198"/>
      <c r="T91" s="200">
        <f>SUM(T92:T214)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188</v>
      </c>
      <c r="BK91" s="203">
        <f>SUM(BK92:BK214)</f>
        <v>0</v>
      </c>
    </row>
    <row r="92" s="2" customFormat="1" ht="24.15" customHeight="1">
      <c r="A92" s="40"/>
      <c r="B92" s="41"/>
      <c r="C92" s="257" t="s">
        <v>80</v>
      </c>
      <c r="D92" s="257" t="s">
        <v>300</v>
      </c>
      <c r="E92" s="258" t="s">
        <v>1458</v>
      </c>
      <c r="F92" s="259" t="s">
        <v>1459</v>
      </c>
      <c r="G92" s="260" t="s">
        <v>296</v>
      </c>
      <c r="H92" s="261">
        <v>1</v>
      </c>
      <c r="I92" s="262"/>
      <c r="J92" s="263">
        <f>ROUND(I92*H92,2)</f>
        <v>0</v>
      </c>
      <c r="K92" s="259" t="s">
        <v>19</v>
      </c>
      <c r="L92" s="264"/>
      <c r="M92" s="265" t="s">
        <v>19</v>
      </c>
      <c r="N92" s="266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250</v>
      </c>
      <c r="AT92" s="217" t="s">
        <v>300</v>
      </c>
      <c r="AU92" s="217" t="s">
        <v>82</v>
      </c>
      <c r="AY92" s="19" t="s">
        <v>188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196</v>
      </c>
      <c r="BM92" s="217" t="s">
        <v>2265</v>
      </c>
    </row>
    <row r="93" s="13" customFormat="1">
      <c r="A93" s="13"/>
      <c r="B93" s="224"/>
      <c r="C93" s="225"/>
      <c r="D93" s="226" t="s">
        <v>200</v>
      </c>
      <c r="E93" s="227" t="s">
        <v>19</v>
      </c>
      <c r="F93" s="228" t="s">
        <v>1461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200</v>
      </c>
      <c r="AU93" s="234" t="s">
        <v>82</v>
      </c>
      <c r="AV93" s="13" t="s">
        <v>80</v>
      </c>
      <c r="AW93" s="13" t="s">
        <v>33</v>
      </c>
      <c r="AX93" s="13" t="s">
        <v>72</v>
      </c>
      <c r="AY93" s="234" t="s">
        <v>188</v>
      </c>
    </row>
    <row r="94" s="14" customFormat="1">
      <c r="A94" s="14"/>
      <c r="B94" s="235"/>
      <c r="C94" s="236"/>
      <c r="D94" s="226" t="s">
        <v>200</v>
      </c>
      <c r="E94" s="237" t="s">
        <v>19</v>
      </c>
      <c r="F94" s="238" t="s">
        <v>80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200</v>
      </c>
      <c r="AU94" s="245" t="s">
        <v>82</v>
      </c>
      <c r="AV94" s="14" t="s">
        <v>82</v>
      </c>
      <c r="AW94" s="14" t="s">
        <v>33</v>
      </c>
      <c r="AX94" s="14" t="s">
        <v>72</v>
      </c>
      <c r="AY94" s="245" t="s">
        <v>188</v>
      </c>
    </row>
    <row r="95" s="15" customFormat="1">
      <c r="A95" s="15"/>
      <c r="B95" s="246"/>
      <c r="C95" s="247"/>
      <c r="D95" s="226" t="s">
        <v>200</v>
      </c>
      <c r="E95" s="248" t="s">
        <v>19</v>
      </c>
      <c r="F95" s="249" t="s">
        <v>206</v>
      </c>
      <c r="G95" s="247"/>
      <c r="H95" s="250">
        <v>1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200</v>
      </c>
      <c r="AU95" s="256" t="s">
        <v>82</v>
      </c>
      <c r="AV95" s="15" t="s">
        <v>196</v>
      </c>
      <c r="AW95" s="15" t="s">
        <v>33</v>
      </c>
      <c r="AX95" s="15" t="s">
        <v>80</v>
      </c>
      <c r="AY95" s="256" t="s">
        <v>188</v>
      </c>
    </row>
    <row r="96" s="2" customFormat="1" ht="24.15" customHeight="1">
      <c r="A96" s="40"/>
      <c r="B96" s="41"/>
      <c r="C96" s="206" t="s">
        <v>82</v>
      </c>
      <c r="D96" s="206" t="s">
        <v>191</v>
      </c>
      <c r="E96" s="207" t="s">
        <v>1470</v>
      </c>
      <c r="F96" s="208" t="s">
        <v>1471</v>
      </c>
      <c r="G96" s="209" t="s">
        <v>357</v>
      </c>
      <c r="H96" s="210">
        <v>37</v>
      </c>
      <c r="I96" s="211"/>
      <c r="J96" s="212">
        <f>ROUND(I96*H96,2)</f>
        <v>0</v>
      </c>
      <c r="K96" s="208" t="s">
        <v>195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196</v>
      </c>
      <c r="AT96" s="217" t="s">
        <v>191</v>
      </c>
      <c r="AU96" s="217" t="s">
        <v>82</v>
      </c>
      <c r="AY96" s="19" t="s">
        <v>188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196</v>
      </c>
      <c r="BM96" s="217" t="s">
        <v>2266</v>
      </c>
    </row>
    <row r="97" s="2" customFormat="1">
      <c r="A97" s="40"/>
      <c r="B97" s="41"/>
      <c r="C97" s="42"/>
      <c r="D97" s="219" t="s">
        <v>198</v>
      </c>
      <c r="E97" s="42"/>
      <c r="F97" s="220" t="s">
        <v>1473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198</v>
      </c>
      <c r="AU97" s="19" t="s">
        <v>82</v>
      </c>
    </row>
    <row r="98" s="13" customFormat="1">
      <c r="A98" s="13"/>
      <c r="B98" s="224"/>
      <c r="C98" s="225"/>
      <c r="D98" s="226" t="s">
        <v>200</v>
      </c>
      <c r="E98" s="227" t="s">
        <v>19</v>
      </c>
      <c r="F98" s="228" t="s">
        <v>1461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200</v>
      </c>
      <c r="AU98" s="234" t="s">
        <v>82</v>
      </c>
      <c r="AV98" s="13" t="s">
        <v>80</v>
      </c>
      <c r="AW98" s="13" t="s">
        <v>33</v>
      </c>
      <c r="AX98" s="13" t="s">
        <v>72</v>
      </c>
      <c r="AY98" s="234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398</v>
      </c>
      <c r="G99" s="236"/>
      <c r="H99" s="239">
        <v>37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5" customFormat="1">
      <c r="A100" s="15"/>
      <c r="B100" s="246"/>
      <c r="C100" s="247"/>
      <c r="D100" s="226" t="s">
        <v>200</v>
      </c>
      <c r="E100" s="248" t="s">
        <v>19</v>
      </c>
      <c r="F100" s="249" t="s">
        <v>206</v>
      </c>
      <c r="G100" s="247"/>
      <c r="H100" s="250">
        <v>37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200</v>
      </c>
      <c r="AU100" s="256" t="s">
        <v>82</v>
      </c>
      <c r="AV100" s="15" t="s">
        <v>196</v>
      </c>
      <c r="AW100" s="15" t="s">
        <v>33</v>
      </c>
      <c r="AX100" s="15" t="s">
        <v>80</v>
      </c>
      <c r="AY100" s="256" t="s">
        <v>188</v>
      </c>
    </row>
    <row r="101" s="2" customFormat="1" ht="16.5" customHeight="1">
      <c r="A101" s="40"/>
      <c r="B101" s="41"/>
      <c r="C101" s="257" t="s">
        <v>216</v>
      </c>
      <c r="D101" s="257" t="s">
        <v>300</v>
      </c>
      <c r="E101" s="258" t="s">
        <v>1475</v>
      </c>
      <c r="F101" s="259" t="s">
        <v>1476</v>
      </c>
      <c r="G101" s="260" t="s">
        <v>357</v>
      </c>
      <c r="H101" s="261">
        <v>37</v>
      </c>
      <c r="I101" s="262"/>
      <c r="J101" s="263">
        <f>ROUND(I101*H101,2)</f>
        <v>0</v>
      </c>
      <c r="K101" s="259" t="s">
        <v>19</v>
      </c>
      <c r="L101" s="264"/>
      <c r="M101" s="265" t="s">
        <v>19</v>
      </c>
      <c r="N101" s="266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250</v>
      </c>
      <c r="AT101" s="217" t="s">
        <v>300</v>
      </c>
      <c r="AU101" s="217" t="s">
        <v>82</v>
      </c>
      <c r="AY101" s="19" t="s">
        <v>188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196</v>
      </c>
      <c r="BM101" s="217" t="s">
        <v>2267</v>
      </c>
    </row>
    <row r="102" s="2" customFormat="1">
      <c r="A102" s="40"/>
      <c r="B102" s="41"/>
      <c r="C102" s="42"/>
      <c r="D102" s="226" t="s">
        <v>571</v>
      </c>
      <c r="E102" s="42"/>
      <c r="F102" s="273" t="s">
        <v>1469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571</v>
      </c>
      <c r="AU102" s="19" t="s">
        <v>82</v>
      </c>
    </row>
    <row r="103" s="13" customFormat="1">
      <c r="A103" s="13"/>
      <c r="B103" s="224"/>
      <c r="C103" s="225"/>
      <c r="D103" s="226" t="s">
        <v>200</v>
      </c>
      <c r="E103" s="227" t="s">
        <v>19</v>
      </c>
      <c r="F103" s="228" t="s">
        <v>1461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200</v>
      </c>
      <c r="AU103" s="234" t="s">
        <v>82</v>
      </c>
      <c r="AV103" s="13" t="s">
        <v>80</v>
      </c>
      <c r="AW103" s="13" t="s">
        <v>33</v>
      </c>
      <c r="AX103" s="13" t="s">
        <v>72</v>
      </c>
      <c r="AY103" s="234" t="s">
        <v>188</v>
      </c>
    </row>
    <row r="104" s="14" customFormat="1">
      <c r="A104" s="14"/>
      <c r="B104" s="235"/>
      <c r="C104" s="236"/>
      <c r="D104" s="226" t="s">
        <v>200</v>
      </c>
      <c r="E104" s="237" t="s">
        <v>19</v>
      </c>
      <c r="F104" s="238" t="s">
        <v>398</v>
      </c>
      <c r="G104" s="236"/>
      <c r="H104" s="239">
        <v>37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200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188</v>
      </c>
    </row>
    <row r="105" s="15" customFormat="1">
      <c r="A105" s="15"/>
      <c r="B105" s="246"/>
      <c r="C105" s="247"/>
      <c r="D105" s="226" t="s">
        <v>200</v>
      </c>
      <c r="E105" s="248" t="s">
        <v>19</v>
      </c>
      <c r="F105" s="249" t="s">
        <v>206</v>
      </c>
      <c r="G105" s="247"/>
      <c r="H105" s="250">
        <v>37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200</v>
      </c>
      <c r="AU105" s="256" t="s">
        <v>82</v>
      </c>
      <c r="AV105" s="15" t="s">
        <v>196</v>
      </c>
      <c r="AW105" s="15" t="s">
        <v>33</v>
      </c>
      <c r="AX105" s="15" t="s">
        <v>80</v>
      </c>
      <c r="AY105" s="256" t="s">
        <v>188</v>
      </c>
    </row>
    <row r="106" s="2" customFormat="1" ht="24.15" customHeight="1">
      <c r="A106" s="40"/>
      <c r="B106" s="41"/>
      <c r="C106" s="206" t="s">
        <v>196</v>
      </c>
      <c r="D106" s="206" t="s">
        <v>191</v>
      </c>
      <c r="E106" s="207" t="s">
        <v>1478</v>
      </c>
      <c r="F106" s="208" t="s">
        <v>1479</v>
      </c>
      <c r="G106" s="209" t="s">
        <v>357</v>
      </c>
      <c r="H106" s="210">
        <v>19</v>
      </c>
      <c r="I106" s="211"/>
      <c r="J106" s="212">
        <f>ROUND(I106*H106,2)</f>
        <v>0</v>
      </c>
      <c r="K106" s="208" t="s">
        <v>195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196</v>
      </c>
      <c r="AT106" s="217" t="s">
        <v>191</v>
      </c>
      <c r="AU106" s="217" t="s">
        <v>82</v>
      </c>
      <c r="AY106" s="19" t="s">
        <v>188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196</v>
      </c>
      <c r="BM106" s="217" t="s">
        <v>2268</v>
      </c>
    </row>
    <row r="107" s="2" customFormat="1">
      <c r="A107" s="40"/>
      <c r="B107" s="41"/>
      <c r="C107" s="42"/>
      <c r="D107" s="219" t="s">
        <v>198</v>
      </c>
      <c r="E107" s="42"/>
      <c r="F107" s="220" t="s">
        <v>1481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198</v>
      </c>
      <c r="AU107" s="19" t="s">
        <v>82</v>
      </c>
    </row>
    <row r="108" s="13" customFormat="1">
      <c r="A108" s="13"/>
      <c r="B108" s="224"/>
      <c r="C108" s="225"/>
      <c r="D108" s="226" t="s">
        <v>200</v>
      </c>
      <c r="E108" s="227" t="s">
        <v>19</v>
      </c>
      <c r="F108" s="228" t="s">
        <v>1461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200</v>
      </c>
      <c r="AU108" s="234" t="s">
        <v>82</v>
      </c>
      <c r="AV108" s="13" t="s">
        <v>80</v>
      </c>
      <c r="AW108" s="13" t="s">
        <v>33</v>
      </c>
      <c r="AX108" s="13" t="s">
        <v>72</v>
      </c>
      <c r="AY108" s="234" t="s">
        <v>188</v>
      </c>
    </row>
    <row r="109" s="14" customFormat="1">
      <c r="A109" s="14"/>
      <c r="B109" s="235"/>
      <c r="C109" s="236"/>
      <c r="D109" s="226" t="s">
        <v>200</v>
      </c>
      <c r="E109" s="237" t="s">
        <v>19</v>
      </c>
      <c r="F109" s="238" t="s">
        <v>133</v>
      </c>
      <c r="G109" s="236"/>
      <c r="H109" s="239">
        <v>19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200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188</v>
      </c>
    </row>
    <row r="110" s="15" customFormat="1">
      <c r="A110" s="15"/>
      <c r="B110" s="246"/>
      <c r="C110" s="247"/>
      <c r="D110" s="226" t="s">
        <v>200</v>
      </c>
      <c r="E110" s="248" t="s">
        <v>19</v>
      </c>
      <c r="F110" s="249" t="s">
        <v>206</v>
      </c>
      <c r="G110" s="247"/>
      <c r="H110" s="250">
        <v>19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200</v>
      </c>
      <c r="AU110" s="256" t="s">
        <v>82</v>
      </c>
      <c r="AV110" s="15" t="s">
        <v>196</v>
      </c>
      <c r="AW110" s="15" t="s">
        <v>33</v>
      </c>
      <c r="AX110" s="15" t="s">
        <v>80</v>
      </c>
      <c r="AY110" s="256" t="s">
        <v>188</v>
      </c>
    </row>
    <row r="111" s="2" customFormat="1" ht="16.5" customHeight="1">
      <c r="A111" s="40"/>
      <c r="B111" s="41"/>
      <c r="C111" s="257" t="s">
        <v>231</v>
      </c>
      <c r="D111" s="257" t="s">
        <v>300</v>
      </c>
      <c r="E111" s="258" t="s">
        <v>1483</v>
      </c>
      <c r="F111" s="259" t="s">
        <v>1484</v>
      </c>
      <c r="G111" s="260" t="s">
        <v>357</v>
      </c>
      <c r="H111" s="261">
        <v>19</v>
      </c>
      <c r="I111" s="262"/>
      <c r="J111" s="263">
        <f>ROUND(I111*H111,2)</f>
        <v>0</v>
      </c>
      <c r="K111" s="259" t="s">
        <v>19</v>
      </c>
      <c r="L111" s="264"/>
      <c r="M111" s="265" t="s">
        <v>19</v>
      </c>
      <c r="N111" s="266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250</v>
      </c>
      <c r="AT111" s="217" t="s">
        <v>300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2269</v>
      </c>
    </row>
    <row r="112" s="2" customFormat="1">
      <c r="A112" s="40"/>
      <c r="B112" s="41"/>
      <c r="C112" s="42"/>
      <c r="D112" s="226" t="s">
        <v>571</v>
      </c>
      <c r="E112" s="42"/>
      <c r="F112" s="273" t="s">
        <v>1469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571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1461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133</v>
      </c>
      <c r="G114" s="236"/>
      <c r="H114" s="239">
        <v>19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5" customFormat="1">
      <c r="A115" s="15"/>
      <c r="B115" s="246"/>
      <c r="C115" s="247"/>
      <c r="D115" s="226" t="s">
        <v>200</v>
      </c>
      <c r="E115" s="248" t="s">
        <v>19</v>
      </c>
      <c r="F115" s="249" t="s">
        <v>206</v>
      </c>
      <c r="G115" s="247"/>
      <c r="H115" s="250">
        <v>19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200</v>
      </c>
      <c r="AU115" s="256" t="s">
        <v>82</v>
      </c>
      <c r="AV115" s="15" t="s">
        <v>196</v>
      </c>
      <c r="AW115" s="15" t="s">
        <v>33</v>
      </c>
      <c r="AX115" s="15" t="s">
        <v>80</v>
      </c>
      <c r="AY115" s="256" t="s">
        <v>188</v>
      </c>
    </row>
    <row r="116" s="2" customFormat="1" ht="21.75" customHeight="1">
      <c r="A116" s="40"/>
      <c r="B116" s="41"/>
      <c r="C116" s="206" t="s">
        <v>189</v>
      </c>
      <c r="D116" s="206" t="s">
        <v>191</v>
      </c>
      <c r="E116" s="207" t="s">
        <v>1486</v>
      </c>
      <c r="F116" s="208" t="s">
        <v>1487</v>
      </c>
      <c r="G116" s="209" t="s">
        <v>296</v>
      </c>
      <c r="H116" s="210">
        <v>9</v>
      </c>
      <c r="I116" s="211"/>
      <c r="J116" s="212">
        <f>ROUND(I116*H116,2)</f>
        <v>0</v>
      </c>
      <c r="K116" s="208" t="s">
        <v>195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196</v>
      </c>
      <c r="AT116" s="217" t="s">
        <v>191</v>
      </c>
      <c r="AU116" s="217" t="s">
        <v>82</v>
      </c>
      <c r="AY116" s="19" t="s">
        <v>188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196</v>
      </c>
      <c r="BM116" s="217" t="s">
        <v>2270</v>
      </c>
    </row>
    <row r="117" s="2" customFormat="1">
      <c r="A117" s="40"/>
      <c r="B117" s="41"/>
      <c r="C117" s="42"/>
      <c r="D117" s="219" t="s">
        <v>198</v>
      </c>
      <c r="E117" s="42"/>
      <c r="F117" s="220" t="s">
        <v>1489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198</v>
      </c>
      <c r="AU117" s="19" t="s">
        <v>82</v>
      </c>
    </row>
    <row r="118" s="13" customFormat="1">
      <c r="A118" s="13"/>
      <c r="B118" s="224"/>
      <c r="C118" s="225"/>
      <c r="D118" s="226" t="s">
        <v>200</v>
      </c>
      <c r="E118" s="227" t="s">
        <v>19</v>
      </c>
      <c r="F118" s="228" t="s">
        <v>1461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200</v>
      </c>
      <c r="AU118" s="234" t="s">
        <v>82</v>
      </c>
      <c r="AV118" s="13" t="s">
        <v>80</v>
      </c>
      <c r="AW118" s="13" t="s">
        <v>33</v>
      </c>
      <c r="AX118" s="13" t="s">
        <v>72</v>
      </c>
      <c r="AY118" s="234" t="s">
        <v>188</v>
      </c>
    </row>
    <row r="119" s="14" customFormat="1">
      <c r="A119" s="14"/>
      <c r="B119" s="235"/>
      <c r="C119" s="236"/>
      <c r="D119" s="226" t="s">
        <v>200</v>
      </c>
      <c r="E119" s="237" t="s">
        <v>19</v>
      </c>
      <c r="F119" s="238" t="s">
        <v>229</v>
      </c>
      <c r="G119" s="236"/>
      <c r="H119" s="239">
        <v>9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200</v>
      </c>
      <c r="AU119" s="245" t="s">
        <v>82</v>
      </c>
      <c r="AV119" s="14" t="s">
        <v>82</v>
      </c>
      <c r="AW119" s="14" t="s">
        <v>33</v>
      </c>
      <c r="AX119" s="14" t="s">
        <v>72</v>
      </c>
      <c r="AY119" s="245" t="s">
        <v>188</v>
      </c>
    </row>
    <row r="120" s="15" customFormat="1">
      <c r="A120" s="15"/>
      <c r="B120" s="246"/>
      <c r="C120" s="247"/>
      <c r="D120" s="226" t="s">
        <v>200</v>
      </c>
      <c r="E120" s="248" t="s">
        <v>19</v>
      </c>
      <c r="F120" s="249" t="s">
        <v>206</v>
      </c>
      <c r="G120" s="247"/>
      <c r="H120" s="250">
        <v>9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200</v>
      </c>
      <c r="AU120" s="256" t="s">
        <v>82</v>
      </c>
      <c r="AV120" s="15" t="s">
        <v>196</v>
      </c>
      <c r="AW120" s="15" t="s">
        <v>33</v>
      </c>
      <c r="AX120" s="15" t="s">
        <v>80</v>
      </c>
      <c r="AY120" s="256" t="s">
        <v>188</v>
      </c>
    </row>
    <row r="121" s="2" customFormat="1" ht="24.15" customHeight="1">
      <c r="A121" s="40"/>
      <c r="B121" s="41"/>
      <c r="C121" s="206" t="s">
        <v>241</v>
      </c>
      <c r="D121" s="206" t="s">
        <v>191</v>
      </c>
      <c r="E121" s="207" t="s">
        <v>1490</v>
      </c>
      <c r="F121" s="208" t="s">
        <v>1491</v>
      </c>
      <c r="G121" s="209" t="s">
        <v>296</v>
      </c>
      <c r="H121" s="210">
        <v>2</v>
      </c>
      <c r="I121" s="211"/>
      <c r="J121" s="212">
        <f>ROUND(I121*H121,2)</f>
        <v>0</v>
      </c>
      <c r="K121" s="208" t="s">
        <v>195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196</v>
      </c>
      <c r="AT121" s="217" t="s">
        <v>191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2271</v>
      </c>
    </row>
    <row r="122" s="2" customFormat="1">
      <c r="A122" s="40"/>
      <c r="B122" s="41"/>
      <c r="C122" s="42"/>
      <c r="D122" s="219" t="s">
        <v>198</v>
      </c>
      <c r="E122" s="42"/>
      <c r="F122" s="220" t="s">
        <v>1493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198</v>
      </c>
      <c r="AU122" s="19" t="s">
        <v>82</v>
      </c>
    </row>
    <row r="123" s="13" customFormat="1">
      <c r="A123" s="13"/>
      <c r="B123" s="224"/>
      <c r="C123" s="225"/>
      <c r="D123" s="226" t="s">
        <v>200</v>
      </c>
      <c r="E123" s="227" t="s">
        <v>19</v>
      </c>
      <c r="F123" s="228" t="s">
        <v>1461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200</v>
      </c>
      <c r="AU123" s="234" t="s">
        <v>82</v>
      </c>
      <c r="AV123" s="13" t="s">
        <v>80</v>
      </c>
      <c r="AW123" s="13" t="s">
        <v>33</v>
      </c>
      <c r="AX123" s="13" t="s">
        <v>72</v>
      </c>
      <c r="AY123" s="234" t="s">
        <v>188</v>
      </c>
    </row>
    <row r="124" s="14" customFormat="1">
      <c r="A124" s="14"/>
      <c r="B124" s="235"/>
      <c r="C124" s="236"/>
      <c r="D124" s="226" t="s">
        <v>200</v>
      </c>
      <c r="E124" s="237" t="s">
        <v>19</v>
      </c>
      <c r="F124" s="238" t="s">
        <v>82</v>
      </c>
      <c r="G124" s="236"/>
      <c r="H124" s="239">
        <v>2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200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188</v>
      </c>
    </row>
    <row r="125" s="15" customFormat="1">
      <c r="A125" s="15"/>
      <c r="B125" s="246"/>
      <c r="C125" s="247"/>
      <c r="D125" s="226" t="s">
        <v>200</v>
      </c>
      <c r="E125" s="248" t="s">
        <v>19</v>
      </c>
      <c r="F125" s="249" t="s">
        <v>206</v>
      </c>
      <c r="G125" s="247"/>
      <c r="H125" s="250">
        <v>2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200</v>
      </c>
      <c r="AU125" s="256" t="s">
        <v>82</v>
      </c>
      <c r="AV125" s="15" t="s">
        <v>196</v>
      </c>
      <c r="AW125" s="15" t="s">
        <v>33</v>
      </c>
      <c r="AX125" s="15" t="s">
        <v>80</v>
      </c>
      <c r="AY125" s="256" t="s">
        <v>188</v>
      </c>
    </row>
    <row r="126" s="2" customFormat="1" ht="24.15" customHeight="1">
      <c r="A126" s="40"/>
      <c r="B126" s="41"/>
      <c r="C126" s="257" t="s">
        <v>250</v>
      </c>
      <c r="D126" s="257" t="s">
        <v>300</v>
      </c>
      <c r="E126" s="258" t="s">
        <v>2191</v>
      </c>
      <c r="F126" s="259" t="s">
        <v>2192</v>
      </c>
      <c r="G126" s="260" t="s">
        <v>296</v>
      </c>
      <c r="H126" s="261">
        <v>2</v>
      </c>
      <c r="I126" s="262"/>
      <c r="J126" s="263">
        <f>ROUND(I126*H126,2)</f>
        <v>0</v>
      </c>
      <c r="K126" s="259" t="s">
        <v>19</v>
      </c>
      <c r="L126" s="264"/>
      <c r="M126" s="265" t="s">
        <v>19</v>
      </c>
      <c r="N126" s="266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250</v>
      </c>
      <c r="AT126" s="217" t="s">
        <v>300</v>
      </c>
      <c r="AU126" s="217" t="s">
        <v>82</v>
      </c>
      <c r="AY126" s="19" t="s">
        <v>188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196</v>
      </c>
      <c r="BM126" s="217" t="s">
        <v>2272</v>
      </c>
    </row>
    <row r="127" s="2" customFormat="1">
      <c r="A127" s="40"/>
      <c r="B127" s="41"/>
      <c r="C127" s="42"/>
      <c r="D127" s="226" t="s">
        <v>571</v>
      </c>
      <c r="E127" s="42"/>
      <c r="F127" s="273" t="s">
        <v>1498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571</v>
      </c>
      <c r="AU127" s="19" t="s">
        <v>82</v>
      </c>
    </row>
    <row r="128" s="13" customFormat="1">
      <c r="A128" s="13"/>
      <c r="B128" s="224"/>
      <c r="C128" s="225"/>
      <c r="D128" s="226" t="s">
        <v>200</v>
      </c>
      <c r="E128" s="227" t="s">
        <v>19</v>
      </c>
      <c r="F128" s="228" t="s">
        <v>1461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200</v>
      </c>
      <c r="AU128" s="234" t="s">
        <v>82</v>
      </c>
      <c r="AV128" s="13" t="s">
        <v>80</v>
      </c>
      <c r="AW128" s="13" t="s">
        <v>33</v>
      </c>
      <c r="AX128" s="13" t="s">
        <v>72</v>
      </c>
      <c r="AY128" s="234" t="s">
        <v>188</v>
      </c>
    </row>
    <row r="129" s="14" customFormat="1">
      <c r="A129" s="14"/>
      <c r="B129" s="235"/>
      <c r="C129" s="236"/>
      <c r="D129" s="226" t="s">
        <v>200</v>
      </c>
      <c r="E129" s="237" t="s">
        <v>19</v>
      </c>
      <c r="F129" s="238" t="s">
        <v>82</v>
      </c>
      <c r="G129" s="236"/>
      <c r="H129" s="239">
        <v>2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200</v>
      </c>
      <c r="AU129" s="245" t="s">
        <v>82</v>
      </c>
      <c r="AV129" s="14" t="s">
        <v>82</v>
      </c>
      <c r="AW129" s="14" t="s">
        <v>33</v>
      </c>
      <c r="AX129" s="14" t="s">
        <v>72</v>
      </c>
      <c r="AY129" s="245" t="s">
        <v>188</v>
      </c>
    </row>
    <row r="130" s="15" customFormat="1">
      <c r="A130" s="15"/>
      <c r="B130" s="246"/>
      <c r="C130" s="247"/>
      <c r="D130" s="226" t="s">
        <v>200</v>
      </c>
      <c r="E130" s="248" t="s">
        <v>19</v>
      </c>
      <c r="F130" s="249" t="s">
        <v>206</v>
      </c>
      <c r="G130" s="247"/>
      <c r="H130" s="250">
        <v>2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200</v>
      </c>
      <c r="AU130" s="256" t="s">
        <v>82</v>
      </c>
      <c r="AV130" s="15" t="s">
        <v>196</v>
      </c>
      <c r="AW130" s="15" t="s">
        <v>33</v>
      </c>
      <c r="AX130" s="15" t="s">
        <v>80</v>
      </c>
      <c r="AY130" s="256" t="s">
        <v>188</v>
      </c>
    </row>
    <row r="131" s="2" customFormat="1" ht="24.15" customHeight="1">
      <c r="A131" s="40"/>
      <c r="B131" s="41"/>
      <c r="C131" s="206" t="s">
        <v>229</v>
      </c>
      <c r="D131" s="206" t="s">
        <v>191</v>
      </c>
      <c r="E131" s="207" t="s">
        <v>1508</v>
      </c>
      <c r="F131" s="208" t="s">
        <v>1509</v>
      </c>
      <c r="G131" s="209" t="s">
        <v>296</v>
      </c>
      <c r="H131" s="210">
        <v>13</v>
      </c>
      <c r="I131" s="211"/>
      <c r="J131" s="212">
        <f>ROUND(I131*H131,2)</f>
        <v>0</v>
      </c>
      <c r="K131" s="208" t="s">
        <v>195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2273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1511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3" customFormat="1">
      <c r="A133" s="13"/>
      <c r="B133" s="224"/>
      <c r="C133" s="225"/>
      <c r="D133" s="226" t="s">
        <v>200</v>
      </c>
      <c r="E133" s="227" t="s">
        <v>19</v>
      </c>
      <c r="F133" s="228" t="s">
        <v>1461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200</v>
      </c>
      <c r="AU133" s="234" t="s">
        <v>82</v>
      </c>
      <c r="AV133" s="13" t="s">
        <v>80</v>
      </c>
      <c r="AW133" s="13" t="s">
        <v>33</v>
      </c>
      <c r="AX133" s="13" t="s">
        <v>72</v>
      </c>
      <c r="AY133" s="234" t="s">
        <v>188</v>
      </c>
    </row>
    <row r="134" s="14" customFormat="1">
      <c r="A134" s="14"/>
      <c r="B134" s="235"/>
      <c r="C134" s="236"/>
      <c r="D134" s="226" t="s">
        <v>200</v>
      </c>
      <c r="E134" s="237" t="s">
        <v>19</v>
      </c>
      <c r="F134" s="238" t="s">
        <v>116</v>
      </c>
      <c r="G134" s="236"/>
      <c r="H134" s="239">
        <v>13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200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188</v>
      </c>
    </row>
    <row r="135" s="15" customFormat="1">
      <c r="A135" s="15"/>
      <c r="B135" s="246"/>
      <c r="C135" s="247"/>
      <c r="D135" s="226" t="s">
        <v>200</v>
      </c>
      <c r="E135" s="248" t="s">
        <v>19</v>
      </c>
      <c r="F135" s="249" t="s">
        <v>206</v>
      </c>
      <c r="G135" s="247"/>
      <c r="H135" s="250">
        <v>13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200</v>
      </c>
      <c r="AU135" s="256" t="s">
        <v>82</v>
      </c>
      <c r="AV135" s="15" t="s">
        <v>196</v>
      </c>
      <c r="AW135" s="15" t="s">
        <v>33</v>
      </c>
      <c r="AX135" s="15" t="s">
        <v>80</v>
      </c>
      <c r="AY135" s="256" t="s">
        <v>188</v>
      </c>
    </row>
    <row r="136" s="2" customFormat="1" ht="21.75" customHeight="1">
      <c r="A136" s="40"/>
      <c r="B136" s="41"/>
      <c r="C136" s="257" t="s">
        <v>107</v>
      </c>
      <c r="D136" s="257" t="s">
        <v>300</v>
      </c>
      <c r="E136" s="258" t="s">
        <v>1512</v>
      </c>
      <c r="F136" s="259" t="s">
        <v>1513</v>
      </c>
      <c r="G136" s="260" t="s">
        <v>1514</v>
      </c>
      <c r="H136" s="261">
        <v>13</v>
      </c>
      <c r="I136" s="262"/>
      <c r="J136" s="263">
        <f>ROUND(I136*H136,2)</f>
        <v>0</v>
      </c>
      <c r="K136" s="259" t="s">
        <v>19</v>
      </c>
      <c r="L136" s="264"/>
      <c r="M136" s="265" t="s">
        <v>19</v>
      </c>
      <c r="N136" s="266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250</v>
      </c>
      <c r="AT136" s="217" t="s">
        <v>300</v>
      </c>
      <c r="AU136" s="217" t="s">
        <v>82</v>
      </c>
      <c r="AY136" s="19" t="s">
        <v>188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196</v>
      </c>
      <c r="BM136" s="217" t="s">
        <v>2274</v>
      </c>
    </row>
    <row r="137" s="2" customFormat="1">
      <c r="A137" s="40"/>
      <c r="B137" s="41"/>
      <c r="C137" s="42"/>
      <c r="D137" s="226" t="s">
        <v>571</v>
      </c>
      <c r="E137" s="42"/>
      <c r="F137" s="273" t="s">
        <v>1498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571</v>
      </c>
      <c r="AU137" s="19" t="s">
        <v>82</v>
      </c>
    </row>
    <row r="138" s="13" customFormat="1">
      <c r="A138" s="13"/>
      <c r="B138" s="224"/>
      <c r="C138" s="225"/>
      <c r="D138" s="226" t="s">
        <v>200</v>
      </c>
      <c r="E138" s="227" t="s">
        <v>19</v>
      </c>
      <c r="F138" s="228" t="s">
        <v>1461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200</v>
      </c>
      <c r="AU138" s="234" t="s">
        <v>82</v>
      </c>
      <c r="AV138" s="13" t="s">
        <v>80</v>
      </c>
      <c r="AW138" s="13" t="s">
        <v>33</v>
      </c>
      <c r="AX138" s="13" t="s">
        <v>72</v>
      </c>
      <c r="AY138" s="234" t="s">
        <v>188</v>
      </c>
    </row>
    <row r="139" s="14" customFormat="1">
      <c r="A139" s="14"/>
      <c r="B139" s="235"/>
      <c r="C139" s="236"/>
      <c r="D139" s="226" t="s">
        <v>200</v>
      </c>
      <c r="E139" s="237" t="s">
        <v>19</v>
      </c>
      <c r="F139" s="238" t="s">
        <v>116</v>
      </c>
      <c r="G139" s="236"/>
      <c r="H139" s="239">
        <v>13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200</v>
      </c>
      <c r="AU139" s="245" t="s">
        <v>82</v>
      </c>
      <c r="AV139" s="14" t="s">
        <v>82</v>
      </c>
      <c r="AW139" s="14" t="s">
        <v>33</v>
      </c>
      <c r="AX139" s="14" t="s">
        <v>72</v>
      </c>
      <c r="AY139" s="245" t="s">
        <v>188</v>
      </c>
    </row>
    <row r="140" s="15" customFormat="1">
      <c r="A140" s="15"/>
      <c r="B140" s="246"/>
      <c r="C140" s="247"/>
      <c r="D140" s="226" t="s">
        <v>200</v>
      </c>
      <c r="E140" s="248" t="s">
        <v>19</v>
      </c>
      <c r="F140" s="249" t="s">
        <v>206</v>
      </c>
      <c r="G140" s="247"/>
      <c r="H140" s="250">
        <v>13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200</v>
      </c>
      <c r="AU140" s="256" t="s">
        <v>82</v>
      </c>
      <c r="AV140" s="15" t="s">
        <v>196</v>
      </c>
      <c r="AW140" s="15" t="s">
        <v>33</v>
      </c>
      <c r="AX140" s="15" t="s">
        <v>80</v>
      </c>
      <c r="AY140" s="256" t="s">
        <v>188</v>
      </c>
    </row>
    <row r="141" s="2" customFormat="1" ht="24.15" customHeight="1">
      <c r="A141" s="40"/>
      <c r="B141" s="41"/>
      <c r="C141" s="206" t="s">
        <v>110</v>
      </c>
      <c r="D141" s="206" t="s">
        <v>191</v>
      </c>
      <c r="E141" s="207" t="s">
        <v>1516</v>
      </c>
      <c r="F141" s="208" t="s">
        <v>1517</v>
      </c>
      <c r="G141" s="209" t="s">
        <v>296</v>
      </c>
      <c r="H141" s="210">
        <v>2</v>
      </c>
      <c r="I141" s="211"/>
      <c r="J141" s="212">
        <f>ROUND(I141*H141,2)</f>
        <v>0</v>
      </c>
      <c r="K141" s="208" t="s">
        <v>195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196</v>
      </c>
      <c r="AT141" s="217" t="s">
        <v>191</v>
      </c>
      <c r="AU141" s="217" t="s">
        <v>82</v>
      </c>
      <c r="AY141" s="19" t="s">
        <v>188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196</v>
      </c>
      <c r="BM141" s="217" t="s">
        <v>2275</v>
      </c>
    </row>
    <row r="142" s="2" customFormat="1">
      <c r="A142" s="40"/>
      <c r="B142" s="41"/>
      <c r="C142" s="42"/>
      <c r="D142" s="219" t="s">
        <v>198</v>
      </c>
      <c r="E142" s="42"/>
      <c r="F142" s="220" t="s">
        <v>1519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198</v>
      </c>
      <c r="AU142" s="19" t="s">
        <v>82</v>
      </c>
    </row>
    <row r="143" s="13" customFormat="1">
      <c r="A143" s="13"/>
      <c r="B143" s="224"/>
      <c r="C143" s="225"/>
      <c r="D143" s="226" t="s">
        <v>200</v>
      </c>
      <c r="E143" s="227" t="s">
        <v>19</v>
      </c>
      <c r="F143" s="228" t="s">
        <v>1461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200</v>
      </c>
      <c r="AU143" s="234" t="s">
        <v>82</v>
      </c>
      <c r="AV143" s="13" t="s">
        <v>80</v>
      </c>
      <c r="AW143" s="13" t="s">
        <v>33</v>
      </c>
      <c r="AX143" s="13" t="s">
        <v>72</v>
      </c>
      <c r="AY143" s="234" t="s">
        <v>188</v>
      </c>
    </row>
    <row r="144" s="14" customFormat="1">
      <c r="A144" s="14"/>
      <c r="B144" s="235"/>
      <c r="C144" s="236"/>
      <c r="D144" s="226" t="s">
        <v>200</v>
      </c>
      <c r="E144" s="237" t="s">
        <v>19</v>
      </c>
      <c r="F144" s="238" t="s">
        <v>82</v>
      </c>
      <c r="G144" s="236"/>
      <c r="H144" s="239">
        <v>2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200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188</v>
      </c>
    </row>
    <row r="145" s="15" customFormat="1">
      <c r="A145" s="15"/>
      <c r="B145" s="246"/>
      <c r="C145" s="247"/>
      <c r="D145" s="226" t="s">
        <v>200</v>
      </c>
      <c r="E145" s="248" t="s">
        <v>19</v>
      </c>
      <c r="F145" s="249" t="s">
        <v>206</v>
      </c>
      <c r="G145" s="247"/>
      <c r="H145" s="250">
        <v>2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200</v>
      </c>
      <c r="AU145" s="256" t="s">
        <v>82</v>
      </c>
      <c r="AV145" s="15" t="s">
        <v>196</v>
      </c>
      <c r="AW145" s="15" t="s">
        <v>33</v>
      </c>
      <c r="AX145" s="15" t="s">
        <v>80</v>
      </c>
      <c r="AY145" s="256" t="s">
        <v>188</v>
      </c>
    </row>
    <row r="146" s="2" customFormat="1" ht="24.15" customHeight="1">
      <c r="A146" s="40"/>
      <c r="B146" s="41"/>
      <c r="C146" s="257" t="s">
        <v>113</v>
      </c>
      <c r="D146" s="257" t="s">
        <v>300</v>
      </c>
      <c r="E146" s="258" t="s">
        <v>1520</v>
      </c>
      <c r="F146" s="259" t="s">
        <v>1521</v>
      </c>
      <c r="G146" s="260" t="s">
        <v>1514</v>
      </c>
      <c r="H146" s="261">
        <v>2</v>
      </c>
      <c r="I146" s="262"/>
      <c r="J146" s="263">
        <f>ROUND(I146*H146,2)</f>
        <v>0</v>
      </c>
      <c r="K146" s="259" t="s">
        <v>19</v>
      </c>
      <c r="L146" s="264"/>
      <c r="M146" s="265" t="s">
        <v>19</v>
      </c>
      <c r="N146" s="266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250</v>
      </c>
      <c r="AT146" s="217" t="s">
        <v>300</v>
      </c>
      <c r="AU146" s="217" t="s">
        <v>82</v>
      </c>
      <c r="AY146" s="19" t="s">
        <v>188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196</v>
      </c>
      <c r="BM146" s="217" t="s">
        <v>2276</v>
      </c>
    </row>
    <row r="147" s="2" customFormat="1">
      <c r="A147" s="40"/>
      <c r="B147" s="41"/>
      <c r="C147" s="42"/>
      <c r="D147" s="226" t="s">
        <v>571</v>
      </c>
      <c r="E147" s="42"/>
      <c r="F147" s="273" t="s">
        <v>1498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571</v>
      </c>
      <c r="AU147" s="19" t="s">
        <v>82</v>
      </c>
    </row>
    <row r="148" s="13" customFormat="1">
      <c r="A148" s="13"/>
      <c r="B148" s="224"/>
      <c r="C148" s="225"/>
      <c r="D148" s="226" t="s">
        <v>200</v>
      </c>
      <c r="E148" s="227" t="s">
        <v>19</v>
      </c>
      <c r="F148" s="228" t="s">
        <v>1461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200</v>
      </c>
      <c r="AU148" s="234" t="s">
        <v>82</v>
      </c>
      <c r="AV148" s="13" t="s">
        <v>80</v>
      </c>
      <c r="AW148" s="13" t="s">
        <v>33</v>
      </c>
      <c r="AX148" s="13" t="s">
        <v>72</v>
      </c>
      <c r="AY148" s="234" t="s">
        <v>188</v>
      </c>
    </row>
    <row r="149" s="14" customFormat="1">
      <c r="A149" s="14"/>
      <c r="B149" s="235"/>
      <c r="C149" s="236"/>
      <c r="D149" s="226" t="s">
        <v>200</v>
      </c>
      <c r="E149" s="237" t="s">
        <v>19</v>
      </c>
      <c r="F149" s="238" t="s">
        <v>82</v>
      </c>
      <c r="G149" s="236"/>
      <c r="H149" s="239">
        <v>2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200</v>
      </c>
      <c r="AU149" s="245" t="s">
        <v>82</v>
      </c>
      <c r="AV149" s="14" t="s">
        <v>82</v>
      </c>
      <c r="AW149" s="14" t="s">
        <v>33</v>
      </c>
      <c r="AX149" s="14" t="s">
        <v>72</v>
      </c>
      <c r="AY149" s="245" t="s">
        <v>188</v>
      </c>
    </row>
    <row r="150" s="15" customFormat="1">
      <c r="A150" s="15"/>
      <c r="B150" s="246"/>
      <c r="C150" s="247"/>
      <c r="D150" s="226" t="s">
        <v>200</v>
      </c>
      <c r="E150" s="248" t="s">
        <v>19</v>
      </c>
      <c r="F150" s="249" t="s">
        <v>206</v>
      </c>
      <c r="G150" s="247"/>
      <c r="H150" s="250">
        <v>2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200</v>
      </c>
      <c r="AU150" s="256" t="s">
        <v>82</v>
      </c>
      <c r="AV150" s="15" t="s">
        <v>196</v>
      </c>
      <c r="AW150" s="15" t="s">
        <v>33</v>
      </c>
      <c r="AX150" s="15" t="s">
        <v>80</v>
      </c>
      <c r="AY150" s="256" t="s">
        <v>188</v>
      </c>
    </row>
    <row r="151" s="2" customFormat="1" ht="24.15" customHeight="1">
      <c r="A151" s="40"/>
      <c r="B151" s="41"/>
      <c r="C151" s="206" t="s">
        <v>116</v>
      </c>
      <c r="D151" s="206" t="s">
        <v>191</v>
      </c>
      <c r="E151" s="207" t="s">
        <v>1900</v>
      </c>
      <c r="F151" s="208" t="s">
        <v>1901</v>
      </c>
      <c r="G151" s="209" t="s">
        <v>296</v>
      </c>
      <c r="H151" s="210">
        <v>1</v>
      </c>
      <c r="I151" s="211"/>
      <c r="J151" s="212">
        <f>ROUND(I151*H151,2)</f>
        <v>0</v>
      </c>
      <c r="K151" s="208" t="s">
        <v>195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196</v>
      </c>
      <c r="AT151" s="217" t="s">
        <v>191</v>
      </c>
      <c r="AU151" s="217" t="s">
        <v>82</v>
      </c>
      <c r="AY151" s="19" t="s">
        <v>188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196</v>
      </c>
      <c r="BM151" s="217" t="s">
        <v>2277</v>
      </c>
    </row>
    <row r="152" s="2" customFormat="1">
      <c r="A152" s="40"/>
      <c r="B152" s="41"/>
      <c r="C152" s="42"/>
      <c r="D152" s="219" t="s">
        <v>198</v>
      </c>
      <c r="E152" s="42"/>
      <c r="F152" s="220" t="s">
        <v>1999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198</v>
      </c>
      <c r="AU152" s="19" t="s">
        <v>82</v>
      </c>
    </row>
    <row r="153" s="13" customFormat="1">
      <c r="A153" s="13"/>
      <c r="B153" s="224"/>
      <c r="C153" s="225"/>
      <c r="D153" s="226" t="s">
        <v>200</v>
      </c>
      <c r="E153" s="227" t="s">
        <v>19</v>
      </c>
      <c r="F153" s="228" t="s">
        <v>1461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200</v>
      </c>
      <c r="AU153" s="234" t="s">
        <v>82</v>
      </c>
      <c r="AV153" s="13" t="s">
        <v>80</v>
      </c>
      <c r="AW153" s="13" t="s">
        <v>33</v>
      </c>
      <c r="AX153" s="13" t="s">
        <v>72</v>
      </c>
      <c r="AY153" s="234" t="s">
        <v>188</v>
      </c>
    </row>
    <row r="154" s="14" customFormat="1">
      <c r="A154" s="14"/>
      <c r="B154" s="235"/>
      <c r="C154" s="236"/>
      <c r="D154" s="226" t="s">
        <v>200</v>
      </c>
      <c r="E154" s="237" t="s">
        <v>19</v>
      </c>
      <c r="F154" s="238" t="s">
        <v>80</v>
      </c>
      <c r="G154" s="236"/>
      <c r="H154" s="239">
        <v>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200</v>
      </c>
      <c r="AU154" s="245" t="s">
        <v>82</v>
      </c>
      <c r="AV154" s="14" t="s">
        <v>82</v>
      </c>
      <c r="AW154" s="14" t="s">
        <v>33</v>
      </c>
      <c r="AX154" s="14" t="s">
        <v>72</v>
      </c>
      <c r="AY154" s="245" t="s">
        <v>188</v>
      </c>
    </row>
    <row r="155" s="15" customFormat="1">
      <c r="A155" s="15"/>
      <c r="B155" s="246"/>
      <c r="C155" s="247"/>
      <c r="D155" s="226" t="s">
        <v>200</v>
      </c>
      <c r="E155" s="248" t="s">
        <v>19</v>
      </c>
      <c r="F155" s="249" t="s">
        <v>206</v>
      </c>
      <c r="G155" s="247"/>
      <c r="H155" s="250">
        <v>1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200</v>
      </c>
      <c r="AU155" s="256" t="s">
        <v>82</v>
      </c>
      <c r="AV155" s="15" t="s">
        <v>196</v>
      </c>
      <c r="AW155" s="15" t="s">
        <v>33</v>
      </c>
      <c r="AX155" s="15" t="s">
        <v>80</v>
      </c>
      <c r="AY155" s="256" t="s">
        <v>188</v>
      </c>
    </row>
    <row r="156" s="2" customFormat="1" ht="16.5" customHeight="1">
      <c r="A156" s="40"/>
      <c r="B156" s="41"/>
      <c r="C156" s="257" t="s">
        <v>119</v>
      </c>
      <c r="D156" s="257" t="s">
        <v>300</v>
      </c>
      <c r="E156" s="258" t="s">
        <v>1904</v>
      </c>
      <c r="F156" s="259" t="s">
        <v>1905</v>
      </c>
      <c r="G156" s="260" t="s">
        <v>296</v>
      </c>
      <c r="H156" s="261">
        <v>1</v>
      </c>
      <c r="I156" s="262"/>
      <c r="J156" s="263">
        <f>ROUND(I156*H156,2)</f>
        <v>0</v>
      </c>
      <c r="K156" s="259" t="s">
        <v>19</v>
      </c>
      <c r="L156" s="264"/>
      <c r="M156" s="265" t="s">
        <v>19</v>
      </c>
      <c r="N156" s="266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250</v>
      </c>
      <c r="AT156" s="217" t="s">
        <v>300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196</v>
      </c>
      <c r="BM156" s="217" t="s">
        <v>2278</v>
      </c>
    </row>
    <row r="157" s="2" customFormat="1">
      <c r="A157" s="40"/>
      <c r="B157" s="41"/>
      <c r="C157" s="42"/>
      <c r="D157" s="226" t="s">
        <v>571</v>
      </c>
      <c r="E157" s="42"/>
      <c r="F157" s="273" t="s">
        <v>1498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571</v>
      </c>
      <c r="AU157" s="19" t="s">
        <v>82</v>
      </c>
    </row>
    <row r="158" s="13" customFormat="1">
      <c r="A158" s="13"/>
      <c r="B158" s="224"/>
      <c r="C158" s="225"/>
      <c r="D158" s="226" t="s">
        <v>200</v>
      </c>
      <c r="E158" s="227" t="s">
        <v>19</v>
      </c>
      <c r="F158" s="228" t="s">
        <v>1461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200</v>
      </c>
      <c r="AU158" s="234" t="s">
        <v>82</v>
      </c>
      <c r="AV158" s="13" t="s">
        <v>80</v>
      </c>
      <c r="AW158" s="13" t="s">
        <v>33</v>
      </c>
      <c r="AX158" s="13" t="s">
        <v>72</v>
      </c>
      <c r="AY158" s="234" t="s">
        <v>188</v>
      </c>
    </row>
    <row r="159" s="14" customFormat="1">
      <c r="A159" s="14"/>
      <c r="B159" s="235"/>
      <c r="C159" s="236"/>
      <c r="D159" s="226" t="s">
        <v>200</v>
      </c>
      <c r="E159" s="237" t="s">
        <v>19</v>
      </c>
      <c r="F159" s="238" t="s">
        <v>80</v>
      </c>
      <c r="G159" s="236"/>
      <c r="H159" s="239">
        <v>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200</v>
      </c>
      <c r="AU159" s="245" t="s">
        <v>82</v>
      </c>
      <c r="AV159" s="14" t="s">
        <v>82</v>
      </c>
      <c r="AW159" s="14" t="s">
        <v>33</v>
      </c>
      <c r="AX159" s="14" t="s">
        <v>72</v>
      </c>
      <c r="AY159" s="245" t="s">
        <v>188</v>
      </c>
    </row>
    <row r="160" s="15" customFormat="1">
      <c r="A160" s="15"/>
      <c r="B160" s="246"/>
      <c r="C160" s="247"/>
      <c r="D160" s="226" t="s">
        <v>200</v>
      </c>
      <c r="E160" s="248" t="s">
        <v>19</v>
      </c>
      <c r="F160" s="249" t="s">
        <v>206</v>
      </c>
      <c r="G160" s="247"/>
      <c r="H160" s="250">
        <v>1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200</v>
      </c>
      <c r="AU160" s="256" t="s">
        <v>82</v>
      </c>
      <c r="AV160" s="15" t="s">
        <v>196</v>
      </c>
      <c r="AW160" s="15" t="s">
        <v>33</v>
      </c>
      <c r="AX160" s="15" t="s">
        <v>80</v>
      </c>
      <c r="AY160" s="256" t="s">
        <v>188</v>
      </c>
    </row>
    <row r="161" s="2" customFormat="1" ht="16.5" customHeight="1">
      <c r="A161" s="40"/>
      <c r="B161" s="41"/>
      <c r="C161" s="257" t="s">
        <v>8</v>
      </c>
      <c r="D161" s="257" t="s">
        <v>300</v>
      </c>
      <c r="E161" s="258" t="s">
        <v>1907</v>
      </c>
      <c r="F161" s="259" t="s">
        <v>1908</v>
      </c>
      <c r="G161" s="260" t="s">
        <v>296</v>
      </c>
      <c r="H161" s="261">
        <v>1</v>
      </c>
      <c r="I161" s="262"/>
      <c r="J161" s="263">
        <f>ROUND(I161*H161,2)</f>
        <v>0</v>
      </c>
      <c r="K161" s="259" t="s">
        <v>19</v>
      </c>
      <c r="L161" s="264"/>
      <c r="M161" s="265" t="s">
        <v>19</v>
      </c>
      <c r="N161" s="266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250</v>
      </c>
      <c r="AT161" s="217" t="s">
        <v>300</v>
      </c>
      <c r="AU161" s="217" t="s">
        <v>82</v>
      </c>
      <c r="AY161" s="19" t="s">
        <v>188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196</v>
      </c>
      <c r="BM161" s="217" t="s">
        <v>2279</v>
      </c>
    </row>
    <row r="162" s="2" customFormat="1">
      <c r="A162" s="40"/>
      <c r="B162" s="41"/>
      <c r="C162" s="42"/>
      <c r="D162" s="226" t="s">
        <v>571</v>
      </c>
      <c r="E162" s="42"/>
      <c r="F162" s="273" t="s">
        <v>1498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571</v>
      </c>
      <c r="AU162" s="19" t="s">
        <v>82</v>
      </c>
    </row>
    <row r="163" s="13" customFormat="1">
      <c r="A163" s="13"/>
      <c r="B163" s="224"/>
      <c r="C163" s="225"/>
      <c r="D163" s="226" t="s">
        <v>200</v>
      </c>
      <c r="E163" s="227" t="s">
        <v>19</v>
      </c>
      <c r="F163" s="228" t="s">
        <v>1461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200</v>
      </c>
      <c r="AU163" s="234" t="s">
        <v>82</v>
      </c>
      <c r="AV163" s="13" t="s">
        <v>80</v>
      </c>
      <c r="AW163" s="13" t="s">
        <v>33</v>
      </c>
      <c r="AX163" s="13" t="s">
        <v>72</v>
      </c>
      <c r="AY163" s="234" t="s">
        <v>188</v>
      </c>
    </row>
    <row r="164" s="14" customFormat="1">
      <c r="A164" s="14"/>
      <c r="B164" s="235"/>
      <c r="C164" s="236"/>
      <c r="D164" s="226" t="s">
        <v>200</v>
      </c>
      <c r="E164" s="237" t="s">
        <v>19</v>
      </c>
      <c r="F164" s="238" t="s">
        <v>80</v>
      </c>
      <c r="G164" s="236"/>
      <c r="H164" s="239">
        <v>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200</v>
      </c>
      <c r="AU164" s="245" t="s">
        <v>82</v>
      </c>
      <c r="AV164" s="14" t="s">
        <v>82</v>
      </c>
      <c r="AW164" s="14" t="s">
        <v>33</v>
      </c>
      <c r="AX164" s="14" t="s">
        <v>72</v>
      </c>
      <c r="AY164" s="245" t="s">
        <v>188</v>
      </c>
    </row>
    <row r="165" s="15" customFormat="1">
      <c r="A165" s="15"/>
      <c r="B165" s="246"/>
      <c r="C165" s="247"/>
      <c r="D165" s="226" t="s">
        <v>200</v>
      </c>
      <c r="E165" s="248" t="s">
        <v>19</v>
      </c>
      <c r="F165" s="249" t="s">
        <v>206</v>
      </c>
      <c r="G165" s="247"/>
      <c r="H165" s="250">
        <v>1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200</v>
      </c>
      <c r="AU165" s="256" t="s">
        <v>82</v>
      </c>
      <c r="AV165" s="15" t="s">
        <v>196</v>
      </c>
      <c r="AW165" s="15" t="s">
        <v>33</v>
      </c>
      <c r="AX165" s="15" t="s">
        <v>80</v>
      </c>
      <c r="AY165" s="256" t="s">
        <v>188</v>
      </c>
    </row>
    <row r="166" s="2" customFormat="1" ht="16.5" customHeight="1">
      <c r="A166" s="40"/>
      <c r="B166" s="41"/>
      <c r="C166" s="257" t="s">
        <v>124</v>
      </c>
      <c r="D166" s="257" t="s">
        <v>300</v>
      </c>
      <c r="E166" s="258" t="s">
        <v>1533</v>
      </c>
      <c r="F166" s="259" t="s">
        <v>1534</v>
      </c>
      <c r="G166" s="260" t="s">
        <v>296</v>
      </c>
      <c r="H166" s="261">
        <v>1</v>
      </c>
      <c r="I166" s="262"/>
      <c r="J166" s="263">
        <f>ROUND(I166*H166,2)</f>
        <v>0</v>
      </c>
      <c r="K166" s="259" t="s">
        <v>19</v>
      </c>
      <c r="L166" s="264"/>
      <c r="M166" s="265" t="s">
        <v>19</v>
      </c>
      <c r="N166" s="266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250</v>
      </c>
      <c r="AT166" s="217" t="s">
        <v>300</v>
      </c>
      <c r="AU166" s="217" t="s">
        <v>82</v>
      </c>
      <c r="AY166" s="19" t="s">
        <v>188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196</v>
      </c>
      <c r="BM166" s="217" t="s">
        <v>2280</v>
      </c>
    </row>
    <row r="167" s="2" customFormat="1">
      <c r="A167" s="40"/>
      <c r="B167" s="41"/>
      <c r="C167" s="42"/>
      <c r="D167" s="226" t="s">
        <v>571</v>
      </c>
      <c r="E167" s="42"/>
      <c r="F167" s="273" t="s">
        <v>1498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571</v>
      </c>
      <c r="AU167" s="19" t="s">
        <v>82</v>
      </c>
    </row>
    <row r="168" s="13" customFormat="1">
      <c r="A168" s="13"/>
      <c r="B168" s="224"/>
      <c r="C168" s="225"/>
      <c r="D168" s="226" t="s">
        <v>200</v>
      </c>
      <c r="E168" s="227" t="s">
        <v>19</v>
      </c>
      <c r="F168" s="228" t="s">
        <v>1461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200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188</v>
      </c>
    </row>
    <row r="169" s="14" customFormat="1">
      <c r="A169" s="14"/>
      <c r="B169" s="235"/>
      <c r="C169" s="236"/>
      <c r="D169" s="226" t="s">
        <v>200</v>
      </c>
      <c r="E169" s="237" t="s">
        <v>19</v>
      </c>
      <c r="F169" s="238" t="s">
        <v>80</v>
      </c>
      <c r="G169" s="236"/>
      <c r="H169" s="239">
        <v>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200</v>
      </c>
      <c r="AU169" s="245" t="s">
        <v>82</v>
      </c>
      <c r="AV169" s="14" t="s">
        <v>82</v>
      </c>
      <c r="AW169" s="14" t="s">
        <v>33</v>
      </c>
      <c r="AX169" s="14" t="s">
        <v>72</v>
      </c>
      <c r="AY169" s="245" t="s">
        <v>188</v>
      </c>
    </row>
    <row r="170" s="15" customFormat="1">
      <c r="A170" s="15"/>
      <c r="B170" s="246"/>
      <c r="C170" s="247"/>
      <c r="D170" s="226" t="s">
        <v>200</v>
      </c>
      <c r="E170" s="248" t="s">
        <v>19</v>
      </c>
      <c r="F170" s="249" t="s">
        <v>206</v>
      </c>
      <c r="G170" s="247"/>
      <c r="H170" s="250">
        <v>1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200</v>
      </c>
      <c r="AU170" s="256" t="s">
        <v>82</v>
      </c>
      <c r="AV170" s="15" t="s">
        <v>196</v>
      </c>
      <c r="AW170" s="15" t="s">
        <v>33</v>
      </c>
      <c r="AX170" s="15" t="s">
        <v>80</v>
      </c>
      <c r="AY170" s="256" t="s">
        <v>188</v>
      </c>
    </row>
    <row r="171" s="2" customFormat="1" ht="16.5" customHeight="1">
      <c r="A171" s="40"/>
      <c r="B171" s="41"/>
      <c r="C171" s="257" t="s">
        <v>127</v>
      </c>
      <c r="D171" s="257" t="s">
        <v>300</v>
      </c>
      <c r="E171" s="258" t="s">
        <v>1536</v>
      </c>
      <c r="F171" s="259" t="s">
        <v>1537</v>
      </c>
      <c r="G171" s="260" t="s">
        <v>296</v>
      </c>
      <c r="H171" s="261">
        <v>1</v>
      </c>
      <c r="I171" s="262"/>
      <c r="J171" s="263">
        <f>ROUND(I171*H171,2)</f>
        <v>0</v>
      </c>
      <c r="K171" s="259" t="s">
        <v>19</v>
      </c>
      <c r="L171" s="264"/>
      <c r="M171" s="265" t="s">
        <v>19</v>
      </c>
      <c r="N171" s="266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250</v>
      </c>
      <c r="AT171" s="217" t="s">
        <v>300</v>
      </c>
      <c r="AU171" s="217" t="s">
        <v>82</v>
      </c>
      <c r="AY171" s="19" t="s">
        <v>188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196</v>
      </c>
      <c r="BM171" s="217" t="s">
        <v>2281</v>
      </c>
    </row>
    <row r="172" s="2" customFormat="1">
      <c r="A172" s="40"/>
      <c r="B172" s="41"/>
      <c r="C172" s="42"/>
      <c r="D172" s="226" t="s">
        <v>571</v>
      </c>
      <c r="E172" s="42"/>
      <c r="F172" s="273" t="s">
        <v>1498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571</v>
      </c>
      <c r="AU172" s="19" t="s">
        <v>82</v>
      </c>
    </row>
    <row r="173" s="13" customFormat="1">
      <c r="A173" s="13"/>
      <c r="B173" s="224"/>
      <c r="C173" s="225"/>
      <c r="D173" s="226" t="s">
        <v>200</v>
      </c>
      <c r="E173" s="227" t="s">
        <v>19</v>
      </c>
      <c r="F173" s="228" t="s">
        <v>1461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200</v>
      </c>
      <c r="AU173" s="234" t="s">
        <v>82</v>
      </c>
      <c r="AV173" s="13" t="s">
        <v>80</v>
      </c>
      <c r="AW173" s="13" t="s">
        <v>33</v>
      </c>
      <c r="AX173" s="13" t="s">
        <v>72</v>
      </c>
      <c r="AY173" s="234" t="s">
        <v>188</v>
      </c>
    </row>
    <row r="174" s="14" customFormat="1">
      <c r="A174" s="14"/>
      <c r="B174" s="235"/>
      <c r="C174" s="236"/>
      <c r="D174" s="226" t="s">
        <v>200</v>
      </c>
      <c r="E174" s="237" t="s">
        <v>19</v>
      </c>
      <c r="F174" s="238" t="s">
        <v>80</v>
      </c>
      <c r="G174" s="236"/>
      <c r="H174" s="239">
        <v>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200</v>
      </c>
      <c r="AU174" s="245" t="s">
        <v>82</v>
      </c>
      <c r="AV174" s="14" t="s">
        <v>82</v>
      </c>
      <c r="AW174" s="14" t="s">
        <v>33</v>
      </c>
      <c r="AX174" s="14" t="s">
        <v>72</v>
      </c>
      <c r="AY174" s="245" t="s">
        <v>188</v>
      </c>
    </row>
    <row r="175" s="15" customFormat="1">
      <c r="A175" s="15"/>
      <c r="B175" s="246"/>
      <c r="C175" s="247"/>
      <c r="D175" s="226" t="s">
        <v>200</v>
      </c>
      <c r="E175" s="248" t="s">
        <v>19</v>
      </c>
      <c r="F175" s="249" t="s">
        <v>206</v>
      </c>
      <c r="G175" s="247"/>
      <c r="H175" s="250">
        <v>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200</v>
      </c>
      <c r="AU175" s="256" t="s">
        <v>82</v>
      </c>
      <c r="AV175" s="15" t="s">
        <v>196</v>
      </c>
      <c r="AW175" s="15" t="s">
        <v>33</v>
      </c>
      <c r="AX175" s="15" t="s">
        <v>80</v>
      </c>
      <c r="AY175" s="256" t="s">
        <v>188</v>
      </c>
    </row>
    <row r="176" s="2" customFormat="1" ht="16.5" customHeight="1">
      <c r="A176" s="40"/>
      <c r="B176" s="41"/>
      <c r="C176" s="257" t="s">
        <v>130</v>
      </c>
      <c r="D176" s="257" t="s">
        <v>300</v>
      </c>
      <c r="E176" s="258" t="s">
        <v>1539</v>
      </c>
      <c r="F176" s="259" t="s">
        <v>1540</v>
      </c>
      <c r="G176" s="260" t="s">
        <v>296</v>
      </c>
      <c r="H176" s="261">
        <v>2</v>
      </c>
      <c r="I176" s="262"/>
      <c r="J176" s="263">
        <f>ROUND(I176*H176,2)</f>
        <v>0</v>
      </c>
      <c r="K176" s="259" t="s">
        <v>19</v>
      </c>
      <c r="L176" s="264"/>
      <c r="M176" s="265" t="s">
        <v>19</v>
      </c>
      <c r="N176" s="266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250</v>
      </c>
      <c r="AT176" s="217" t="s">
        <v>300</v>
      </c>
      <c r="AU176" s="217" t="s">
        <v>82</v>
      </c>
      <c r="AY176" s="19" t="s">
        <v>188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196</v>
      </c>
      <c r="BM176" s="217" t="s">
        <v>2282</v>
      </c>
    </row>
    <row r="177" s="2" customFormat="1">
      <c r="A177" s="40"/>
      <c r="B177" s="41"/>
      <c r="C177" s="42"/>
      <c r="D177" s="226" t="s">
        <v>571</v>
      </c>
      <c r="E177" s="42"/>
      <c r="F177" s="273" t="s">
        <v>1498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571</v>
      </c>
      <c r="AU177" s="19" t="s">
        <v>82</v>
      </c>
    </row>
    <row r="178" s="13" customFormat="1">
      <c r="A178" s="13"/>
      <c r="B178" s="224"/>
      <c r="C178" s="225"/>
      <c r="D178" s="226" t="s">
        <v>200</v>
      </c>
      <c r="E178" s="227" t="s">
        <v>19</v>
      </c>
      <c r="F178" s="228" t="s">
        <v>1461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200</v>
      </c>
      <c r="AU178" s="234" t="s">
        <v>82</v>
      </c>
      <c r="AV178" s="13" t="s">
        <v>80</v>
      </c>
      <c r="AW178" s="13" t="s">
        <v>33</v>
      </c>
      <c r="AX178" s="13" t="s">
        <v>72</v>
      </c>
      <c r="AY178" s="234" t="s">
        <v>188</v>
      </c>
    </row>
    <row r="179" s="14" customFormat="1">
      <c r="A179" s="14"/>
      <c r="B179" s="235"/>
      <c r="C179" s="236"/>
      <c r="D179" s="226" t="s">
        <v>200</v>
      </c>
      <c r="E179" s="237" t="s">
        <v>19</v>
      </c>
      <c r="F179" s="238" t="s">
        <v>82</v>
      </c>
      <c r="G179" s="236"/>
      <c r="H179" s="239">
        <v>2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200</v>
      </c>
      <c r="AU179" s="245" t="s">
        <v>82</v>
      </c>
      <c r="AV179" s="14" t="s">
        <v>82</v>
      </c>
      <c r="AW179" s="14" t="s">
        <v>33</v>
      </c>
      <c r="AX179" s="14" t="s">
        <v>72</v>
      </c>
      <c r="AY179" s="245" t="s">
        <v>188</v>
      </c>
    </row>
    <row r="180" s="15" customFormat="1">
      <c r="A180" s="15"/>
      <c r="B180" s="246"/>
      <c r="C180" s="247"/>
      <c r="D180" s="226" t="s">
        <v>200</v>
      </c>
      <c r="E180" s="248" t="s">
        <v>19</v>
      </c>
      <c r="F180" s="249" t="s">
        <v>206</v>
      </c>
      <c r="G180" s="247"/>
      <c r="H180" s="250">
        <v>2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200</v>
      </c>
      <c r="AU180" s="256" t="s">
        <v>82</v>
      </c>
      <c r="AV180" s="15" t="s">
        <v>196</v>
      </c>
      <c r="AW180" s="15" t="s">
        <v>33</v>
      </c>
      <c r="AX180" s="15" t="s">
        <v>80</v>
      </c>
      <c r="AY180" s="256" t="s">
        <v>188</v>
      </c>
    </row>
    <row r="181" s="2" customFormat="1" ht="16.5" customHeight="1">
      <c r="A181" s="40"/>
      <c r="B181" s="41"/>
      <c r="C181" s="257" t="s">
        <v>133</v>
      </c>
      <c r="D181" s="257" t="s">
        <v>300</v>
      </c>
      <c r="E181" s="258" t="s">
        <v>1548</v>
      </c>
      <c r="F181" s="259" t="s">
        <v>1549</v>
      </c>
      <c r="G181" s="260" t="s">
        <v>296</v>
      </c>
      <c r="H181" s="261">
        <v>3</v>
      </c>
      <c r="I181" s="262"/>
      <c r="J181" s="263">
        <f>ROUND(I181*H181,2)</f>
        <v>0</v>
      </c>
      <c r="K181" s="259" t="s">
        <v>19</v>
      </c>
      <c r="L181" s="264"/>
      <c r="M181" s="265" t="s">
        <v>19</v>
      </c>
      <c r="N181" s="266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250</v>
      </c>
      <c r="AT181" s="217" t="s">
        <v>300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196</v>
      </c>
      <c r="BM181" s="217" t="s">
        <v>2283</v>
      </c>
    </row>
    <row r="182" s="2" customFormat="1">
      <c r="A182" s="40"/>
      <c r="B182" s="41"/>
      <c r="C182" s="42"/>
      <c r="D182" s="226" t="s">
        <v>571</v>
      </c>
      <c r="E182" s="42"/>
      <c r="F182" s="273" t="s">
        <v>1498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571</v>
      </c>
      <c r="AU182" s="19" t="s">
        <v>82</v>
      </c>
    </row>
    <row r="183" s="13" customFormat="1">
      <c r="A183" s="13"/>
      <c r="B183" s="224"/>
      <c r="C183" s="225"/>
      <c r="D183" s="226" t="s">
        <v>200</v>
      </c>
      <c r="E183" s="227" t="s">
        <v>19</v>
      </c>
      <c r="F183" s="228" t="s">
        <v>1461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200</v>
      </c>
      <c r="AU183" s="234" t="s">
        <v>82</v>
      </c>
      <c r="AV183" s="13" t="s">
        <v>80</v>
      </c>
      <c r="AW183" s="13" t="s">
        <v>33</v>
      </c>
      <c r="AX183" s="13" t="s">
        <v>72</v>
      </c>
      <c r="AY183" s="234" t="s">
        <v>188</v>
      </c>
    </row>
    <row r="184" s="14" customFormat="1">
      <c r="A184" s="14"/>
      <c r="B184" s="235"/>
      <c r="C184" s="236"/>
      <c r="D184" s="226" t="s">
        <v>200</v>
      </c>
      <c r="E184" s="237" t="s">
        <v>19</v>
      </c>
      <c r="F184" s="238" t="s">
        <v>216</v>
      </c>
      <c r="G184" s="236"/>
      <c r="H184" s="239">
        <v>3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200</v>
      </c>
      <c r="AU184" s="245" t="s">
        <v>82</v>
      </c>
      <c r="AV184" s="14" t="s">
        <v>82</v>
      </c>
      <c r="AW184" s="14" t="s">
        <v>33</v>
      </c>
      <c r="AX184" s="14" t="s">
        <v>72</v>
      </c>
      <c r="AY184" s="245" t="s">
        <v>188</v>
      </c>
    </row>
    <row r="185" s="15" customFormat="1">
      <c r="A185" s="15"/>
      <c r="B185" s="246"/>
      <c r="C185" s="247"/>
      <c r="D185" s="226" t="s">
        <v>200</v>
      </c>
      <c r="E185" s="248" t="s">
        <v>19</v>
      </c>
      <c r="F185" s="249" t="s">
        <v>206</v>
      </c>
      <c r="G185" s="247"/>
      <c r="H185" s="250">
        <v>3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200</v>
      </c>
      <c r="AU185" s="256" t="s">
        <v>82</v>
      </c>
      <c r="AV185" s="15" t="s">
        <v>196</v>
      </c>
      <c r="AW185" s="15" t="s">
        <v>33</v>
      </c>
      <c r="AX185" s="15" t="s">
        <v>80</v>
      </c>
      <c r="AY185" s="256" t="s">
        <v>188</v>
      </c>
    </row>
    <row r="186" s="2" customFormat="1" ht="24.15" customHeight="1">
      <c r="A186" s="40"/>
      <c r="B186" s="41"/>
      <c r="C186" s="206" t="s">
        <v>136</v>
      </c>
      <c r="D186" s="206" t="s">
        <v>191</v>
      </c>
      <c r="E186" s="207" t="s">
        <v>1551</v>
      </c>
      <c r="F186" s="208" t="s">
        <v>1552</v>
      </c>
      <c r="G186" s="209" t="s">
        <v>296</v>
      </c>
      <c r="H186" s="210">
        <v>20</v>
      </c>
      <c r="I186" s="211"/>
      <c r="J186" s="212">
        <f>ROUND(I186*H186,2)</f>
        <v>0</v>
      </c>
      <c r="K186" s="208" t="s">
        <v>195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196</v>
      </c>
      <c r="AT186" s="217" t="s">
        <v>191</v>
      </c>
      <c r="AU186" s="217" t="s">
        <v>82</v>
      </c>
      <c r="AY186" s="19" t="s">
        <v>188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196</v>
      </c>
      <c r="BM186" s="217" t="s">
        <v>2284</v>
      </c>
    </row>
    <row r="187" s="2" customFormat="1">
      <c r="A187" s="40"/>
      <c r="B187" s="41"/>
      <c r="C187" s="42"/>
      <c r="D187" s="219" t="s">
        <v>198</v>
      </c>
      <c r="E187" s="42"/>
      <c r="F187" s="220" t="s">
        <v>1554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198</v>
      </c>
      <c r="AU187" s="19" t="s">
        <v>82</v>
      </c>
    </row>
    <row r="188" s="13" customFormat="1">
      <c r="A188" s="13"/>
      <c r="B188" s="224"/>
      <c r="C188" s="225"/>
      <c r="D188" s="226" t="s">
        <v>200</v>
      </c>
      <c r="E188" s="227" t="s">
        <v>19</v>
      </c>
      <c r="F188" s="228" t="s">
        <v>1461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200</v>
      </c>
      <c r="AU188" s="234" t="s">
        <v>82</v>
      </c>
      <c r="AV188" s="13" t="s">
        <v>80</v>
      </c>
      <c r="AW188" s="13" t="s">
        <v>33</v>
      </c>
      <c r="AX188" s="13" t="s">
        <v>72</v>
      </c>
      <c r="AY188" s="234" t="s">
        <v>188</v>
      </c>
    </row>
    <row r="189" s="14" customFormat="1">
      <c r="A189" s="14"/>
      <c r="B189" s="235"/>
      <c r="C189" s="236"/>
      <c r="D189" s="226" t="s">
        <v>200</v>
      </c>
      <c r="E189" s="237" t="s">
        <v>19</v>
      </c>
      <c r="F189" s="238" t="s">
        <v>136</v>
      </c>
      <c r="G189" s="236"/>
      <c r="H189" s="239">
        <v>20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200</v>
      </c>
      <c r="AU189" s="245" t="s">
        <v>82</v>
      </c>
      <c r="AV189" s="14" t="s">
        <v>82</v>
      </c>
      <c r="AW189" s="14" t="s">
        <v>33</v>
      </c>
      <c r="AX189" s="14" t="s">
        <v>72</v>
      </c>
      <c r="AY189" s="245" t="s">
        <v>188</v>
      </c>
    </row>
    <row r="190" s="15" customFormat="1">
      <c r="A190" s="15"/>
      <c r="B190" s="246"/>
      <c r="C190" s="247"/>
      <c r="D190" s="226" t="s">
        <v>200</v>
      </c>
      <c r="E190" s="248" t="s">
        <v>19</v>
      </c>
      <c r="F190" s="249" t="s">
        <v>206</v>
      </c>
      <c r="G190" s="247"/>
      <c r="H190" s="250">
        <v>20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200</v>
      </c>
      <c r="AU190" s="256" t="s">
        <v>82</v>
      </c>
      <c r="AV190" s="15" t="s">
        <v>196</v>
      </c>
      <c r="AW190" s="15" t="s">
        <v>33</v>
      </c>
      <c r="AX190" s="15" t="s">
        <v>80</v>
      </c>
      <c r="AY190" s="256" t="s">
        <v>188</v>
      </c>
    </row>
    <row r="191" s="2" customFormat="1" ht="16.5" customHeight="1">
      <c r="A191" s="40"/>
      <c r="B191" s="41"/>
      <c r="C191" s="257" t="s">
        <v>7</v>
      </c>
      <c r="D191" s="257" t="s">
        <v>300</v>
      </c>
      <c r="E191" s="258" t="s">
        <v>1555</v>
      </c>
      <c r="F191" s="259" t="s">
        <v>1556</v>
      </c>
      <c r="G191" s="260" t="s">
        <v>296</v>
      </c>
      <c r="H191" s="261">
        <v>20</v>
      </c>
      <c r="I191" s="262"/>
      <c r="J191" s="263">
        <f>ROUND(I191*H191,2)</f>
        <v>0</v>
      </c>
      <c r="K191" s="259" t="s">
        <v>19</v>
      </c>
      <c r="L191" s="264"/>
      <c r="M191" s="265" t="s">
        <v>19</v>
      </c>
      <c r="N191" s="266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250</v>
      </c>
      <c r="AT191" s="217" t="s">
        <v>300</v>
      </c>
      <c r="AU191" s="217" t="s">
        <v>82</v>
      </c>
      <c r="AY191" s="19" t="s">
        <v>188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196</v>
      </c>
      <c r="BM191" s="217" t="s">
        <v>2285</v>
      </c>
    </row>
    <row r="192" s="2" customFormat="1">
      <c r="A192" s="40"/>
      <c r="B192" s="41"/>
      <c r="C192" s="42"/>
      <c r="D192" s="226" t="s">
        <v>571</v>
      </c>
      <c r="E192" s="42"/>
      <c r="F192" s="273" t="s">
        <v>1498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571</v>
      </c>
      <c r="AU192" s="19" t="s">
        <v>82</v>
      </c>
    </row>
    <row r="193" s="13" customFormat="1">
      <c r="A193" s="13"/>
      <c r="B193" s="224"/>
      <c r="C193" s="225"/>
      <c r="D193" s="226" t="s">
        <v>200</v>
      </c>
      <c r="E193" s="227" t="s">
        <v>19</v>
      </c>
      <c r="F193" s="228" t="s">
        <v>1461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200</v>
      </c>
      <c r="AU193" s="234" t="s">
        <v>82</v>
      </c>
      <c r="AV193" s="13" t="s">
        <v>80</v>
      </c>
      <c r="AW193" s="13" t="s">
        <v>33</v>
      </c>
      <c r="AX193" s="13" t="s">
        <v>72</v>
      </c>
      <c r="AY193" s="234" t="s">
        <v>188</v>
      </c>
    </row>
    <row r="194" s="14" customFormat="1">
      <c r="A194" s="14"/>
      <c r="B194" s="235"/>
      <c r="C194" s="236"/>
      <c r="D194" s="226" t="s">
        <v>200</v>
      </c>
      <c r="E194" s="237" t="s">
        <v>19</v>
      </c>
      <c r="F194" s="238" t="s">
        <v>136</v>
      </c>
      <c r="G194" s="236"/>
      <c r="H194" s="239">
        <v>20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200</v>
      </c>
      <c r="AU194" s="245" t="s">
        <v>82</v>
      </c>
      <c r="AV194" s="14" t="s">
        <v>82</v>
      </c>
      <c r="AW194" s="14" t="s">
        <v>33</v>
      </c>
      <c r="AX194" s="14" t="s">
        <v>72</v>
      </c>
      <c r="AY194" s="245" t="s">
        <v>188</v>
      </c>
    </row>
    <row r="195" s="15" customFormat="1">
      <c r="A195" s="15"/>
      <c r="B195" s="246"/>
      <c r="C195" s="247"/>
      <c r="D195" s="226" t="s">
        <v>200</v>
      </c>
      <c r="E195" s="248" t="s">
        <v>19</v>
      </c>
      <c r="F195" s="249" t="s">
        <v>206</v>
      </c>
      <c r="G195" s="247"/>
      <c r="H195" s="250">
        <v>20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200</v>
      </c>
      <c r="AU195" s="256" t="s">
        <v>82</v>
      </c>
      <c r="AV195" s="15" t="s">
        <v>196</v>
      </c>
      <c r="AW195" s="15" t="s">
        <v>33</v>
      </c>
      <c r="AX195" s="15" t="s">
        <v>80</v>
      </c>
      <c r="AY195" s="256" t="s">
        <v>188</v>
      </c>
    </row>
    <row r="196" s="2" customFormat="1" ht="24.15" customHeight="1">
      <c r="A196" s="40"/>
      <c r="B196" s="41"/>
      <c r="C196" s="206" t="s">
        <v>141</v>
      </c>
      <c r="D196" s="206" t="s">
        <v>191</v>
      </c>
      <c r="E196" s="207" t="s">
        <v>1558</v>
      </c>
      <c r="F196" s="208" t="s">
        <v>1559</v>
      </c>
      <c r="G196" s="209" t="s">
        <v>296</v>
      </c>
      <c r="H196" s="210">
        <v>5</v>
      </c>
      <c r="I196" s="211"/>
      <c r="J196" s="212">
        <f>ROUND(I196*H196,2)</f>
        <v>0</v>
      </c>
      <c r="K196" s="208" t="s">
        <v>195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196</v>
      </c>
      <c r="AT196" s="217" t="s">
        <v>191</v>
      </c>
      <c r="AU196" s="217" t="s">
        <v>82</v>
      </c>
      <c r="AY196" s="19" t="s">
        <v>188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196</v>
      </c>
      <c r="BM196" s="217" t="s">
        <v>2286</v>
      </c>
    </row>
    <row r="197" s="2" customFormat="1">
      <c r="A197" s="40"/>
      <c r="B197" s="41"/>
      <c r="C197" s="42"/>
      <c r="D197" s="219" t="s">
        <v>198</v>
      </c>
      <c r="E197" s="42"/>
      <c r="F197" s="220" t="s">
        <v>1561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198</v>
      </c>
      <c r="AU197" s="19" t="s">
        <v>82</v>
      </c>
    </row>
    <row r="198" s="13" customFormat="1">
      <c r="A198" s="13"/>
      <c r="B198" s="224"/>
      <c r="C198" s="225"/>
      <c r="D198" s="226" t="s">
        <v>200</v>
      </c>
      <c r="E198" s="227" t="s">
        <v>19</v>
      </c>
      <c r="F198" s="228" t="s">
        <v>1461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200</v>
      </c>
      <c r="AU198" s="234" t="s">
        <v>82</v>
      </c>
      <c r="AV198" s="13" t="s">
        <v>80</v>
      </c>
      <c r="AW198" s="13" t="s">
        <v>33</v>
      </c>
      <c r="AX198" s="13" t="s">
        <v>72</v>
      </c>
      <c r="AY198" s="234" t="s">
        <v>188</v>
      </c>
    </row>
    <row r="199" s="14" customFormat="1">
      <c r="A199" s="14"/>
      <c r="B199" s="235"/>
      <c r="C199" s="236"/>
      <c r="D199" s="226" t="s">
        <v>200</v>
      </c>
      <c r="E199" s="237" t="s">
        <v>19</v>
      </c>
      <c r="F199" s="238" t="s">
        <v>231</v>
      </c>
      <c r="G199" s="236"/>
      <c r="H199" s="239">
        <v>5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200</v>
      </c>
      <c r="AU199" s="245" t="s">
        <v>82</v>
      </c>
      <c r="AV199" s="14" t="s">
        <v>82</v>
      </c>
      <c r="AW199" s="14" t="s">
        <v>33</v>
      </c>
      <c r="AX199" s="14" t="s">
        <v>72</v>
      </c>
      <c r="AY199" s="245" t="s">
        <v>188</v>
      </c>
    </row>
    <row r="200" s="15" customFormat="1">
      <c r="A200" s="15"/>
      <c r="B200" s="246"/>
      <c r="C200" s="247"/>
      <c r="D200" s="226" t="s">
        <v>200</v>
      </c>
      <c r="E200" s="248" t="s">
        <v>19</v>
      </c>
      <c r="F200" s="249" t="s">
        <v>206</v>
      </c>
      <c r="G200" s="247"/>
      <c r="H200" s="250">
        <v>5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200</v>
      </c>
      <c r="AU200" s="256" t="s">
        <v>82</v>
      </c>
      <c r="AV200" s="15" t="s">
        <v>196</v>
      </c>
      <c r="AW200" s="15" t="s">
        <v>33</v>
      </c>
      <c r="AX200" s="15" t="s">
        <v>80</v>
      </c>
      <c r="AY200" s="256" t="s">
        <v>188</v>
      </c>
    </row>
    <row r="201" s="2" customFormat="1" ht="16.5" customHeight="1">
      <c r="A201" s="40"/>
      <c r="B201" s="41"/>
      <c r="C201" s="257" t="s">
        <v>144</v>
      </c>
      <c r="D201" s="257" t="s">
        <v>300</v>
      </c>
      <c r="E201" s="258" t="s">
        <v>1562</v>
      </c>
      <c r="F201" s="259" t="s">
        <v>1563</v>
      </c>
      <c r="G201" s="260" t="s">
        <v>296</v>
      </c>
      <c r="H201" s="261">
        <v>5</v>
      </c>
      <c r="I201" s="262"/>
      <c r="J201" s="263">
        <f>ROUND(I201*H201,2)</f>
        <v>0</v>
      </c>
      <c r="K201" s="259" t="s">
        <v>19</v>
      </c>
      <c r="L201" s="264"/>
      <c r="M201" s="265" t="s">
        <v>19</v>
      </c>
      <c r="N201" s="266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250</v>
      </c>
      <c r="AT201" s="217" t="s">
        <v>300</v>
      </c>
      <c r="AU201" s="217" t="s">
        <v>82</v>
      </c>
      <c r="AY201" s="19" t="s">
        <v>188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196</v>
      </c>
      <c r="BM201" s="217" t="s">
        <v>2287</v>
      </c>
    </row>
    <row r="202" s="2" customFormat="1">
      <c r="A202" s="40"/>
      <c r="B202" s="41"/>
      <c r="C202" s="42"/>
      <c r="D202" s="226" t="s">
        <v>571</v>
      </c>
      <c r="E202" s="42"/>
      <c r="F202" s="273" t="s">
        <v>1498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571</v>
      </c>
      <c r="AU202" s="19" t="s">
        <v>82</v>
      </c>
    </row>
    <row r="203" s="13" customFormat="1">
      <c r="A203" s="13"/>
      <c r="B203" s="224"/>
      <c r="C203" s="225"/>
      <c r="D203" s="226" t="s">
        <v>200</v>
      </c>
      <c r="E203" s="227" t="s">
        <v>19</v>
      </c>
      <c r="F203" s="228" t="s">
        <v>1461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200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188</v>
      </c>
    </row>
    <row r="204" s="14" customFormat="1">
      <c r="A204" s="14"/>
      <c r="B204" s="235"/>
      <c r="C204" s="236"/>
      <c r="D204" s="226" t="s">
        <v>200</v>
      </c>
      <c r="E204" s="237" t="s">
        <v>19</v>
      </c>
      <c r="F204" s="238" t="s">
        <v>231</v>
      </c>
      <c r="G204" s="236"/>
      <c r="H204" s="239">
        <v>5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200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188</v>
      </c>
    </row>
    <row r="205" s="15" customFormat="1">
      <c r="A205" s="15"/>
      <c r="B205" s="246"/>
      <c r="C205" s="247"/>
      <c r="D205" s="226" t="s">
        <v>200</v>
      </c>
      <c r="E205" s="248" t="s">
        <v>19</v>
      </c>
      <c r="F205" s="249" t="s">
        <v>206</v>
      </c>
      <c r="G205" s="247"/>
      <c r="H205" s="250">
        <v>5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200</v>
      </c>
      <c r="AU205" s="256" t="s">
        <v>82</v>
      </c>
      <c r="AV205" s="15" t="s">
        <v>196</v>
      </c>
      <c r="AW205" s="15" t="s">
        <v>33</v>
      </c>
      <c r="AX205" s="15" t="s">
        <v>80</v>
      </c>
      <c r="AY205" s="256" t="s">
        <v>188</v>
      </c>
    </row>
    <row r="206" s="2" customFormat="1" ht="16.5" customHeight="1">
      <c r="A206" s="40"/>
      <c r="B206" s="41"/>
      <c r="C206" s="257" t="s">
        <v>147</v>
      </c>
      <c r="D206" s="257" t="s">
        <v>300</v>
      </c>
      <c r="E206" s="258" t="s">
        <v>1565</v>
      </c>
      <c r="F206" s="259" t="s">
        <v>1566</v>
      </c>
      <c r="G206" s="260" t="s">
        <v>1567</v>
      </c>
      <c r="H206" s="261">
        <v>1</v>
      </c>
      <c r="I206" s="262"/>
      <c r="J206" s="263">
        <f>ROUND(I206*H206,2)</f>
        <v>0</v>
      </c>
      <c r="K206" s="259" t="s">
        <v>19</v>
      </c>
      <c r="L206" s="264"/>
      <c r="M206" s="265" t="s">
        <v>19</v>
      </c>
      <c r="N206" s="266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250</v>
      </c>
      <c r="AT206" s="217" t="s">
        <v>300</v>
      </c>
      <c r="AU206" s="217" t="s">
        <v>82</v>
      </c>
      <c r="AY206" s="19" t="s">
        <v>188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196</v>
      </c>
      <c r="BM206" s="217" t="s">
        <v>2288</v>
      </c>
    </row>
    <row r="207" s="2" customFormat="1">
      <c r="A207" s="40"/>
      <c r="B207" s="41"/>
      <c r="C207" s="42"/>
      <c r="D207" s="226" t="s">
        <v>571</v>
      </c>
      <c r="E207" s="42"/>
      <c r="F207" s="273" t="s">
        <v>1498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571</v>
      </c>
      <c r="AU207" s="19" t="s">
        <v>82</v>
      </c>
    </row>
    <row r="208" s="13" customFormat="1">
      <c r="A208" s="13"/>
      <c r="B208" s="224"/>
      <c r="C208" s="225"/>
      <c r="D208" s="226" t="s">
        <v>200</v>
      </c>
      <c r="E208" s="227" t="s">
        <v>19</v>
      </c>
      <c r="F208" s="228" t="s">
        <v>1461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200</v>
      </c>
      <c r="AU208" s="234" t="s">
        <v>82</v>
      </c>
      <c r="AV208" s="13" t="s">
        <v>80</v>
      </c>
      <c r="AW208" s="13" t="s">
        <v>33</v>
      </c>
      <c r="AX208" s="13" t="s">
        <v>72</v>
      </c>
      <c r="AY208" s="234" t="s">
        <v>188</v>
      </c>
    </row>
    <row r="209" s="14" customFormat="1">
      <c r="A209" s="14"/>
      <c r="B209" s="235"/>
      <c r="C209" s="236"/>
      <c r="D209" s="226" t="s">
        <v>200</v>
      </c>
      <c r="E209" s="237" t="s">
        <v>19</v>
      </c>
      <c r="F209" s="238" t="s">
        <v>80</v>
      </c>
      <c r="G209" s="236"/>
      <c r="H209" s="239">
        <v>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200</v>
      </c>
      <c r="AU209" s="245" t="s">
        <v>82</v>
      </c>
      <c r="AV209" s="14" t="s">
        <v>82</v>
      </c>
      <c r="AW209" s="14" t="s">
        <v>33</v>
      </c>
      <c r="AX209" s="14" t="s">
        <v>72</v>
      </c>
      <c r="AY209" s="245" t="s">
        <v>188</v>
      </c>
    </row>
    <row r="210" s="15" customFormat="1">
      <c r="A210" s="15"/>
      <c r="B210" s="246"/>
      <c r="C210" s="247"/>
      <c r="D210" s="226" t="s">
        <v>200</v>
      </c>
      <c r="E210" s="248" t="s">
        <v>19</v>
      </c>
      <c r="F210" s="249" t="s">
        <v>206</v>
      </c>
      <c r="G210" s="247"/>
      <c r="H210" s="250">
        <v>1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200</v>
      </c>
      <c r="AU210" s="256" t="s">
        <v>82</v>
      </c>
      <c r="AV210" s="15" t="s">
        <v>196</v>
      </c>
      <c r="AW210" s="15" t="s">
        <v>33</v>
      </c>
      <c r="AX210" s="15" t="s">
        <v>80</v>
      </c>
      <c r="AY210" s="256" t="s">
        <v>188</v>
      </c>
    </row>
    <row r="211" s="2" customFormat="1" ht="16.5" customHeight="1">
      <c r="A211" s="40"/>
      <c r="B211" s="41"/>
      <c r="C211" s="206" t="s">
        <v>150</v>
      </c>
      <c r="D211" s="206" t="s">
        <v>191</v>
      </c>
      <c r="E211" s="207" t="s">
        <v>1569</v>
      </c>
      <c r="F211" s="208" t="s">
        <v>1570</v>
      </c>
      <c r="G211" s="209" t="s">
        <v>1571</v>
      </c>
      <c r="H211" s="210">
        <v>2</v>
      </c>
      <c r="I211" s="211"/>
      <c r="J211" s="212">
        <f>ROUND(I211*H211,2)</f>
        <v>0</v>
      </c>
      <c r="K211" s="208" t="s">
        <v>195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196</v>
      </c>
      <c r="AT211" s="217" t="s">
        <v>191</v>
      </c>
      <c r="AU211" s="217" t="s">
        <v>82</v>
      </c>
      <c r="AY211" s="19" t="s">
        <v>188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196</v>
      </c>
      <c r="BM211" s="217" t="s">
        <v>2289</v>
      </c>
    </row>
    <row r="212" s="2" customFormat="1">
      <c r="A212" s="40"/>
      <c r="B212" s="41"/>
      <c r="C212" s="42"/>
      <c r="D212" s="219" t="s">
        <v>198</v>
      </c>
      <c r="E212" s="42"/>
      <c r="F212" s="220" t="s">
        <v>1573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198</v>
      </c>
      <c r="AU212" s="19" t="s">
        <v>82</v>
      </c>
    </row>
    <row r="213" s="2" customFormat="1" ht="16.5" customHeight="1">
      <c r="A213" s="40"/>
      <c r="B213" s="41"/>
      <c r="C213" s="206" t="s">
        <v>338</v>
      </c>
      <c r="D213" s="206" t="s">
        <v>191</v>
      </c>
      <c r="E213" s="207" t="s">
        <v>1574</v>
      </c>
      <c r="F213" s="208" t="s">
        <v>1575</v>
      </c>
      <c r="G213" s="209" t="s">
        <v>1571</v>
      </c>
      <c r="H213" s="210">
        <v>8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196</v>
      </c>
      <c r="AT213" s="217" t="s">
        <v>191</v>
      </c>
      <c r="AU213" s="217" t="s">
        <v>82</v>
      </c>
      <c r="AY213" s="19" t="s">
        <v>188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196</v>
      </c>
      <c r="BM213" s="217" t="s">
        <v>2290</v>
      </c>
    </row>
    <row r="214" s="2" customFormat="1" ht="16.5" customHeight="1">
      <c r="A214" s="40"/>
      <c r="B214" s="41"/>
      <c r="C214" s="257" t="s">
        <v>342</v>
      </c>
      <c r="D214" s="257" t="s">
        <v>300</v>
      </c>
      <c r="E214" s="258" t="s">
        <v>1577</v>
      </c>
      <c r="F214" s="259" t="s">
        <v>1578</v>
      </c>
      <c r="G214" s="260" t="s">
        <v>1567</v>
      </c>
      <c r="H214" s="261">
        <v>1</v>
      </c>
      <c r="I214" s="262"/>
      <c r="J214" s="263">
        <f>ROUND(I214*H214,2)</f>
        <v>0</v>
      </c>
      <c r="K214" s="259" t="s">
        <v>19</v>
      </c>
      <c r="L214" s="264"/>
      <c r="M214" s="265" t="s">
        <v>19</v>
      </c>
      <c r="N214" s="266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250</v>
      </c>
      <c r="AT214" s="217" t="s">
        <v>300</v>
      </c>
      <c r="AU214" s="217" t="s">
        <v>82</v>
      </c>
      <c r="AY214" s="19" t="s">
        <v>188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196</v>
      </c>
      <c r="BM214" s="217" t="s">
        <v>2291</v>
      </c>
    </row>
    <row r="215" s="12" customFormat="1" ht="22.8" customHeight="1">
      <c r="A215" s="12"/>
      <c r="B215" s="190"/>
      <c r="C215" s="191"/>
      <c r="D215" s="192" t="s">
        <v>71</v>
      </c>
      <c r="E215" s="204" t="s">
        <v>1580</v>
      </c>
      <c r="F215" s="204" t="s">
        <v>1581</v>
      </c>
      <c r="G215" s="191"/>
      <c r="H215" s="191"/>
      <c r="I215" s="194"/>
      <c r="J215" s="205">
        <f>BK215</f>
        <v>0</v>
      </c>
      <c r="K215" s="191"/>
      <c r="L215" s="196"/>
      <c r="M215" s="197"/>
      <c r="N215" s="198"/>
      <c r="O215" s="198"/>
      <c r="P215" s="199">
        <f>SUM(P216:P260)</f>
        <v>0</v>
      </c>
      <c r="Q215" s="198"/>
      <c r="R215" s="199">
        <f>SUM(R216:R260)</f>
        <v>0</v>
      </c>
      <c r="S215" s="198"/>
      <c r="T215" s="200">
        <f>SUM(T216:T260)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1" t="s">
        <v>80</v>
      </c>
      <c r="AT215" s="202" t="s">
        <v>71</v>
      </c>
      <c r="AU215" s="202" t="s">
        <v>80</v>
      </c>
      <c r="AY215" s="201" t="s">
        <v>188</v>
      </c>
      <c r="BK215" s="203">
        <f>SUM(BK216:BK260)</f>
        <v>0</v>
      </c>
    </row>
    <row r="216" s="2" customFormat="1" ht="16.5" customHeight="1">
      <c r="A216" s="40"/>
      <c r="B216" s="41"/>
      <c r="C216" s="257" t="s">
        <v>349</v>
      </c>
      <c r="D216" s="257" t="s">
        <v>300</v>
      </c>
      <c r="E216" s="258" t="s">
        <v>1582</v>
      </c>
      <c r="F216" s="259" t="s">
        <v>1583</v>
      </c>
      <c r="G216" s="260" t="s">
        <v>296</v>
      </c>
      <c r="H216" s="261">
        <v>1</v>
      </c>
      <c r="I216" s="262"/>
      <c r="J216" s="263">
        <f>ROUND(I216*H216,2)</f>
        <v>0</v>
      </c>
      <c r="K216" s="259" t="s">
        <v>19</v>
      </c>
      <c r="L216" s="264"/>
      <c r="M216" s="265" t="s">
        <v>19</v>
      </c>
      <c r="N216" s="266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250</v>
      </c>
      <c r="AT216" s="217" t="s">
        <v>300</v>
      </c>
      <c r="AU216" s="217" t="s">
        <v>82</v>
      </c>
      <c r="AY216" s="19" t="s">
        <v>188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196</v>
      </c>
      <c r="BM216" s="217" t="s">
        <v>2292</v>
      </c>
    </row>
    <row r="217" s="13" customFormat="1">
      <c r="A217" s="13"/>
      <c r="B217" s="224"/>
      <c r="C217" s="225"/>
      <c r="D217" s="226" t="s">
        <v>200</v>
      </c>
      <c r="E217" s="227" t="s">
        <v>19</v>
      </c>
      <c r="F217" s="228" t="s">
        <v>1461</v>
      </c>
      <c r="G217" s="225"/>
      <c r="H217" s="227" t="s">
        <v>19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200</v>
      </c>
      <c r="AU217" s="234" t="s">
        <v>82</v>
      </c>
      <c r="AV217" s="13" t="s">
        <v>80</v>
      </c>
      <c r="AW217" s="13" t="s">
        <v>33</v>
      </c>
      <c r="AX217" s="13" t="s">
        <v>72</v>
      </c>
      <c r="AY217" s="234" t="s">
        <v>188</v>
      </c>
    </row>
    <row r="218" s="14" customFormat="1">
      <c r="A218" s="14"/>
      <c r="B218" s="235"/>
      <c r="C218" s="236"/>
      <c r="D218" s="226" t="s">
        <v>200</v>
      </c>
      <c r="E218" s="237" t="s">
        <v>19</v>
      </c>
      <c r="F218" s="238" t="s">
        <v>80</v>
      </c>
      <c r="G218" s="236"/>
      <c r="H218" s="239">
        <v>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200</v>
      </c>
      <c r="AU218" s="245" t="s">
        <v>82</v>
      </c>
      <c r="AV218" s="14" t="s">
        <v>82</v>
      </c>
      <c r="AW218" s="14" t="s">
        <v>33</v>
      </c>
      <c r="AX218" s="14" t="s">
        <v>72</v>
      </c>
      <c r="AY218" s="245" t="s">
        <v>188</v>
      </c>
    </row>
    <row r="219" s="15" customFormat="1">
      <c r="A219" s="15"/>
      <c r="B219" s="246"/>
      <c r="C219" s="247"/>
      <c r="D219" s="226" t="s">
        <v>200</v>
      </c>
      <c r="E219" s="248" t="s">
        <v>19</v>
      </c>
      <c r="F219" s="249" t="s">
        <v>206</v>
      </c>
      <c r="G219" s="247"/>
      <c r="H219" s="250">
        <v>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200</v>
      </c>
      <c r="AU219" s="256" t="s">
        <v>82</v>
      </c>
      <c r="AV219" s="15" t="s">
        <v>196</v>
      </c>
      <c r="AW219" s="15" t="s">
        <v>33</v>
      </c>
      <c r="AX219" s="15" t="s">
        <v>80</v>
      </c>
      <c r="AY219" s="256" t="s">
        <v>188</v>
      </c>
    </row>
    <row r="220" s="2" customFormat="1" ht="24.15" customHeight="1">
      <c r="A220" s="40"/>
      <c r="B220" s="41"/>
      <c r="C220" s="206" t="s">
        <v>354</v>
      </c>
      <c r="D220" s="206" t="s">
        <v>191</v>
      </c>
      <c r="E220" s="207" t="s">
        <v>1585</v>
      </c>
      <c r="F220" s="208" t="s">
        <v>1586</v>
      </c>
      <c r="G220" s="209" t="s">
        <v>357</v>
      </c>
      <c r="H220" s="210">
        <v>31</v>
      </c>
      <c r="I220" s="211"/>
      <c r="J220" s="212">
        <f>ROUND(I220*H220,2)</f>
        <v>0</v>
      </c>
      <c r="K220" s="208" t="s">
        <v>195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196</v>
      </c>
      <c r="AT220" s="217" t="s">
        <v>191</v>
      </c>
      <c r="AU220" s="217" t="s">
        <v>82</v>
      </c>
      <c r="AY220" s="19" t="s">
        <v>188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196</v>
      </c>
      <c r="BM220" s="217" t="s">
        <v>2293</v>
      </c>
    </row>
    <row r="221" s="2" customFormat="1">
      <c r="A221" s="40"/>
      <c r="B221" s="41"/>
      <c r="C221" s="42"/>
      <c r="D221" s="219" t="s">
        <v>198</v>
      </c>
      <c r="E221" s="42"/>
      <c r="F221" s="220" t="s">
        <v>1588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198</v>
      </c>
      <c r="AU221" s="19" t="s">
        <v>82</v>
      </c>
    </row>
    <row r="222" s="13" customFormat="1">
      <c r="A222" s="13"/>
      <c r="B222" s="224"/>
      <c r="C222" s="225"/>
      <c r="D222" s="226" t="s">
        <v>200</v>
      </c>
      <c r="E222" s="227" t="s">
        <v>19</v>
      </c>
      <c r="F222" s="228" t="s">
        <v>1461</v>
      </c>
      <c r="G222" s="225"/>
      <c r="H222" s="227" t="s">
        <v>19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200</v>
      </c>
      <c r="AU222" s="234" t="s">
        <v>82</v>
      </c>
      <c r="AV222" s="13" t="s">
        <v>80</v>
      </c>
      <c r="AW222" s="13" t="s">
        <v>33</v>
      </c>
      <c r="AX222" s="13" t="s">
        <v>72</v>
      </c>
      <c r="AY222" s="234" t="s">
        <v>188</v>
      </c>
    </row>
    <row r="223" s="14" customFormat="1">
      <c r="A223" s="14"/>
      <c r="B223" s="235"/>
      <c r="C223" s="236"/>
      <c r="D223" s="226" t="s">
        <v>200</v>
      </c>
      <c r="E223" s="237" t="s">
        <v>19</v>
      </c>
      <c r="F223" s="238" t="s">
        <v>367</v>
      </c>
      <c r="G223" s="236"/>
      <c r="H223" s="239">
        <v>31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200</v>
      </c>
      <c r="AU223" s="245" t="s">
        <v>82</v>
      </c>
      <c r="AV223" s="14" t="s">
        <v>82</v>
      </c>
      <c r="AW223" s="14" t="s">
        <v>33</v>
      </c>
      <c r="AX223" s="14" t="s">
        <v>72</v>
      </c>
      <c r="AY223" s="245" t="s">
        <v>188</v>
      </c>
    </row>
    <row r="224" s="15" customFormat="1">
      <c r="A224" s="15"/>
      <c r="B224" s="246"/>
      <c r="C224" s="247"/>
      <c r="D224" s="226" t="s">
        <v>200</v>
      </c>
      <c r="E224" s="248" t="s">
        <v>19</v>
      </c>
      <c r="F224" s="249" t="s">
        <v>206</v>
      </c>
      <c r="G224" s="247"/>
      <c r="H224" s="250">
        <v>31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200</v>
      </c>
      <c r="AU224" s="256" t="s">
        <v>82</v>
      </c>
      <c r="AV224" s="15" t="s">
        <v>196</v>
      </c>
      <c r="AW224" s="15" t="s">
        <v>33</v>
      </c>
      <c r="AX224" s="15" t="s">
        <v>80</v>
      </c>
      <c r="AY224" s="256" t="s">
        <v>188</v>
      </c>
    </row>
    <row r="225" s="2" customFormat="1" ht="21.75" customHeight="1">
      <c r="A225" s="40"/>
      <c r="B225" s="41"/>
      <c r="C225" s="257" t="s">
        <v>361</v>
      </c>
      <c r="D225" s="257" t="s">
        <v>300</v>
      </c>
      <c r="E225" s="258" t="s">
        <v>1593</v>
      </c>
      <c r="F225" s="259" t="s">
        <v>1594</v>
      </c>
      <c r="G225" s="260" t="s">
        <v>357</v>
      </c>
      <c r="H225" s="261">
        <v>31</v>
      </c>
      <c r="I225" s="262"/>
      <c r="J225" s="263">
        <f>ROUND(I225*H225,2)</f>
        <v>0</v>
      </c>
      <c r="K225" s="259" t="s">
        <v>19</v>
      </c>
      <c r="L225" s="264"/>
      <c r="M225" s="265" t="s">
        <v>19</v>
      </c>
      <c r="N225" s="266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250</v>
      </c>
      <c r="AT225" s="217" t="s">
        <v>300</v>
      </c>
      <c r="AU225" s="217" t="s">
        <v>82</v>
      </c>
      <c r="AY225" s="19" t="s">
        <v>188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196</v>
      </c>
      <c r="BM225" s="217" t="s">
        <v>2294</v>
      </c>
    </row>
    <row r="226" s="2" customFormat="1">
      <c r="A226" s="40"/>
      <c r="B226" s="41"/>
      <c r="C226" s="42"/>
      <c r="D226" s="226" t="s">
        <v>571</v>
      </c>
      <c r="E226" s="42"/>
      <c r="F226" s="273" t="s">
        <v>1469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571</v>
      </c>
      <c r="AU226" s="19" t="s">
        <v>82</v>
      </c>
    </row>
    <row r="227" s="13" customFormat="1">
      <c r="A227" s="13"/>
      <c r="B227" s="224"/>
      <c r="C227" s="225"/>
      <c r="D227" s="226" t="s">
        <v>200</v>
      </c>
      <c r="E227" s="227" t="s">
        <v>19</v>
      </c>
      <c r="F227" s="228" t="s">
        <v>1461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200</v>
      </c>
      <c r="AU227" s="234" t="s">
        <v>82</v>
      </c>
      <c r="AV227" s="13" t="s">
        <v>80</v>
      </c>
      <c r="AW227" s="13" t="s">
        <v>33</v>
      </c>
      <c r="AX227" s="13" t="s">
        <v>72</v>
      </c>
      <c r="AY227" s="234" t="s">
        <v>188</v>
      </c>
    </row>
    <row r="228" s="14" customFormat="1">
      <c r="A228" s="14"/>
      <c r="B228" s="235"/>
      <c r="C228" s="236"/>
      <c r="D228" s="226" t="s">
        <v>200</v>
      </c>
      <c r="E228" s="237" t="s">
        <v>19</v>
      </c>
      <c r="F228" s="238" t="s">
        <v>367</v>
      </c>
      <c r="G228" s="236"/>
      <c r="H228" s="239">
        <v>31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200</v>
      </c>
      <c r="AU228" s="245" t="s">
        <v>82</v>
      </c>
      <c r="AV228" s="14" t="s">
        <v>82</v>
      </c>
      <c r="AW228" s="14" t="s">
        <v>33</v>
      </c>
      <c r="AX228" s="14" t="s">
        <v>72</v>
      </c>
      <c r="AY228" s="245" t="s">
        <v>188</v>
      </c>
    </row>
    <row r="229" s="15" customFormat="1">
      <c r="A229" s="15"/>
      <c r="B229" s="246"/>
      <c r="C229" s="247"/>
      <c r="D229" s="226" t="s">
        <v>200</v>
      </c>
      <c r="E229" s="248" t="s">
        <v>19</v>
      </c>
      <c r="F229" s="249" t="s">
        <v>206</v>
      </c>
      <c r="G229" s="247"/>
      <c r="H229" s="250">
        <v>31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200</v>
      </c>
      <c r="AU229" s="256" t="s">
        <v>82</v>
      </c>
      <c r="AV229" s="15" t="s">
        <v>196</v>
      </c>
      <c r="AW229" s="15" t="s">
        <v>33</v>
      </c>
      <c r="AX229" s="15" t="s">
        <v>80</v>
      </c>
      <c r="AY229" s="256" t="s">
        <v>188</v>
      </c>
    </row>
    <row r="230" s="2" customFormat="1" ht="16.5" customHeight="1">
      <c r="A230" s="40"/>
      <c r="B230" s="41"/>
      <c r="C230" s="206" t="s">
        <v>367</v>
      </c>
      <c r="D230" s="206" t="s">
        <v>191</v>
      </c>
      <c r="E230" s="207" t="s">
        <v>1596</v>
      </c>
      <c r="F230" s="208" t="s">
        <v>1597</v>
      </c>
      <c r="G230" s="209" t="s">
        <v>357</v>
      </c>
      <c r="H230" s="210">
        <v>182</v>
      </c>
      <c r="I230" s="211"/>
      <c r="J230" s="212">
        <f>ROUND(I230*H230,2)</f>
        <v>0</v>
      </c>
      <c r="K230" s="208" t="s">
        <v>195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196</v>
      </c>
      <c r="AT230" s="217" t="s">
        <v>191</v>
      </c>
      <c r="AU230" s="217" t="s">
        <v>82</v>
      </c>
      <c r="AY230" s="19" t="s">
        <v>188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196</v>
      </c>
      <c r="BM230" s="217" t="s">
        <v>2295</v>
      </c>
    </row>
    <row r="231" s="2" customFormat="1">
      <c r="A231" s="40"/>
      <c r="B231" s="41"/>
      <c r="C231" s="42"/>
      <c r="D231" s="219" t="s">
        <v>198</v>
      </c>
      <c r="E231" s="42"/>
      <c r="F231" s="220" t="s">
        <v>1599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198</v>
      </c>
      <c r="AU231" s="19" t="s">
        <v>82</v>
      </c>
    </row>
    <row r="232" s="2" customFormat="1">
      <c r="A232" s="40"/>
      <c r="B232" s="41"/>
      <c r="C232" s="42"/>
      <c r="D232" s="226" t="s">
        <v>1600</v>
      </c>
      <c r="E232" s="42"/>
      <c r="F232" s="273" t="s">
        <v>1601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1600</v>
      </c>
      <c r="AU232" s="19" t="s">
        <v>82</v>
      </c>
    </row>
    <row r="233" s="13" customFormat="1">
      <c r="A233" s="13"/>
      <c r="B233" s="224"/>
      <c r="C233" s="225"/>
      <c r="D233" s="226" t="s">
        <v>200</v>
      </c>
      <c r="E233" s="227" t="s">
        <v>19</v>
      </c>
      <c r="F233" s="228" t="s">
        <v>1461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200</v>
      </c>
      <c r="AU233" s="234" t="s">
        <v>82</v>
      </c>
      <c r="AV233" s="13" t="s">
        <v>80</v>
      </c>
      <c r="AW233" s="13" t="s">
        <v>33</v>
      </c>
      <c r="AX233" s="13" t="s">
        <v>72</v>
      </c>
      <c r="AY233" s="234" t="s">
        <v>188</v>
      </c>
    </row>
    <row r="234" s="14" customFormat="1">
      <c r="A234" s="14"/>
      <c r="B234" s="235"/>
      <c r="C234" s="236"/>
      <c r="D234" s="226" t="s">
        <v>200</v>
      </c>
      <c r="E234" s="237" t="s">
        <v>19</v>
      </c>
      <c r="F234" s="238" t="s">
        <v>2296</v>
      </c>
      <c r="G234" s="236"/>
      <c r="H234" s="239">
        <v>182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200</v>
      </c>
      <c r="AU234" s="245" t="s">
        <v>82</v>
      </c>
      <c r="AV234" s="14" t="s">
        <v>82</v>
      </c>
      <c r="AW234" s="14" t="s">
        <v>33</v>
      </c>
      <c r="AX234" s="14" t="s">
        <v>72</v>
      </c>
      <c r="AY234" s="245" t="s">
        <v>188</v>
      </c>
    </row>
    <row r="235" s="15" customFormat="1">
      <c r="A235" s="15"/>
      <c r="B235" s="246"/>
      <c r="C235" s="247"/>
      <c r="D235" s="226" t="s">
        <v>200</v>
      </c>
      <c r="E235" s="248" t="s">
        <v>19</v>
      </c>
      <c r="F235" s="249" t="s">
        <v>206</v>
      </c>
      <c r="G235" s="247"/>
      <c r="H235" s="250">
        <v>182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200</v>
      </c>
      <c r="AU235" s="256" t="s">
        <v>82</v>
      </c>
      <c r="AV235" s="15" t="s">
        <v>196</v>
      </c>
      <c r="AW235" s="15" t="s">
        <v>33</v>
      </c>
      <c r="AX235" s="15" t="s">
        <v>80</v>
      </c>
      <c r="AY235" s="256" t="s">
        <v>188</v>
      </c>
    </row>
    <row r="236" s="2" customFormat="1" ht="16.5" customHeight="1">
      <c r="A236" s="40"/>
      <c r="B236" s="41"/>
      <c r="C236" s="257" t="s">
        <v>303</v>
      </c>
      <c r="D236" s="257" t="s">
        <v>300</v>
      </c>
      <c r="E236" s="258" t="s">
        <v>1602</v>
      </c>
      <c r="F236" s="259" t="s">
        <v>1603</v>
      </c>
      <c r="G236" s="260" t="s">
        <v>357</v>
      </c>
      <c r="H236" s="261">
        <v>182</v>
      </c>
      <c r="I236" s="262"/>
      <c r="J236" s="263">
        <f>ROUND(I236*H236,2)</f>
        <v>0</v>
      </c>
      <c r="K236" s="259" t="s">
        <v>19</v>
      </c>
      <c r="L236" s="264"/>
      <c r="M236" s="265" t="s">
        <v>19</v>
      </c>
      <c r="N236" s="266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250</v>
      </c>
      <c r="AT236" s="217" t="s">
        <v>300</v>
      </c>
      <c r="AU236" s="217" t="s">
        <v>82</v>
      </c>
      <c r="AY236" s="19" t="s">
        <v>188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196</v>
      </c>
      <c r="BM236" s="217" t="s">
        <v>2297</v>
      </c>
    </row>
    <row r="237" s="2" customFormat="1">
      <c r="A237" s="40"/>
      <c r="B237" s="41"/>
      <c r="C237" s="42"/>
      <c r="D237" s="226" t="s">
        <v>571</v>
      </c>
      <c r="E237" s="42"/>
      <c r="F237" s="273" t="s">
        <v>1469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571</v>
      </c>
      <c r="AU237" s="19" t="s">
        <v>82</v>
      </c>
    </row>
    <row r="238" s="13" customFormat="1">
      <c r="A238" s="13"/>
      <c r="B238" s="224"/>
      <c r="C238" s="225"/>
      <c r="D238" s="226" t="s">
        <v>200</v>
      </c>
      <c r="E238" s="227" t="s">
        <v>19</v>
      </c>
      <c r="F238" s="228" t="s">
        <v>1461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200</v>
      </c>
      <c r="AU238" s="234" t="s">
        <v>82</v>
      </c>
      <c r="AV238" s="13" t="s">
        <v>80</v>
      </c>
      <c r="AW238" s="13" t="s">
        <v>33</v>
      </c>
      <c r="AX238" s="13" t="s">
        <v>72</v>
      </c>
      <c r="AY238" s="234" t="s">
        <v>188</v>
      </c>
    </row>
    <row r="239" s="14" customFormat="1">
      <c r="A239" s="14"/>
      <c r="B239" s="235"/>
      <c r="C239" s="236"/>
      <c r="D239" s="226" t="s">
        <v>200</v>
      </c>
      <c r="E239" s="237" t="s">
        <v>19</v>
      </c>
      <c r="F239" s="238" t="s">
        <v>2296</v>
      </c>
      <c r="G239" s="236"/>
      <c r="H239" s="239">
        <v>182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200</v>
      </c>
      <c r="AU239" s="245" t="s">
        <v>82</v>
      </c>
      <c r="AV239" s="14" t="s">
        <v>82</v>
      </c>
      <c r="AW239" s="14" t="s">
        <v>33</v>
      </c>
      <c r="AX239" s="14" t="s">
        <v>72</v>
      </c>
      <c r="AY239" s="245" t="s">
        <v>188</v>
      </c>
    </row>
    <row r="240" s="15" customFormat="1">
      <c r="A240" s="15"/>
      <c r="B240" s="246"/>
      <c r="C240" s="247"/>
      <c r="D240" s="226" t="s">
        <v>200</v>
      </c>
      <c r="E240" s="248" t="s">
        <v>19</v>
      </c>
      <c r="F240" s="249" t="s">
        <v>206</v>
      </c>
      <c r="G240" s="247"/>
      <c r="H240" s="250">
        <v>182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200</v>
      </c>
      <c r="AU240" s="256" t="s">
        <v>82</v>
      </c>
      <c r="AV240" s="15" t="s">
        <v>196</v>
      </c>
      <c r="AW240" s="15" t="s">
        <v>33</v>
      </c>
      <c r="AX240" s="15" t="s">
        <v>80</v>
      </c>
      <c r="AY240" s="256" t="s">
        <v>188</v>
      </c>
    </row>
    <row r="241" s="2" customFormat="1" ht="24.15" customHeight="1">
      <c r="A241" s="40"/>
      <c r="B241" s="41"/>
      <c r="C241" s="206" t="s">
        <v>376</v>
      </c>
      <c r="D241" s="206" t="s">
        <v>191</v>
      </c>
      <c r="E241" s="207" t="s">
        <v>1605</v>
      </c>
      <c r="F241" s="208" t="s">
        <v>1606</v>
      </c>
      <c r="G241" s="209" t="s">
        <v>296</v>
      </c>
      <c r="H241" s="210">
        <v>3</v>
      </c>
      <c r="I241" s="211"/>
      <c r="J241" s="212">
        <f>ROUND(I241*H241,2)</f>
        <v>0</v>
      </c>
      <c r="K241" s="208" t="s">
        <v>195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196</v>
      </c>
      <c r="AT241" s="217" t="s">
        <v>191</v>
      </c>
      <c r="AU241" s="217" t="s">
        <v>82</v>
      </c>
      <c r="AY241" s="19" t="s">
        <v>188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196</v>
      </c>
      <c r="BM241" s="217" t="s">
        <v>2298</v>
      </c>
    </row>
    <row r="242" s="2" customFormat="1">
      <c r="A242" s="40"/>
      <c r="B242" s="41"/>
      <c r="C242" s="42"/>
      <c r="D242" s="219" t="s">
        <v>198</v>
      </c>
      <c r="E242" s="42"/>
      <c r="F242" s="220" t="s">
        <v>1608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198</v>
      </c>
      <c r="AU242" s="19" t="s">
        <v>82</v>
      </c>
    </row>
    <row r="243" s="13" customFormat="1">
      <c r="A243" s="13"/>
      <c r="B243" s="224"/>
      <c r="C243" s="225"/>
      <c r="D243" s="226" t="s">
        <v>200</v>
      </c>
      <c r="E243" s="227" t="s">
        <v>19</v>
      </c>
      <c r="F243" s="228" t="s">
        <v>1461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200</v>
      </c>
      <c r="AU243" s="234" t="s">
        <v>82</v>
      </c>
      <c r="AV243" s="13" t="s">
        <v>80</v>
      </c>
      <c r="AW243" s="13" t="s">
        <v>33</v>
      </c>
      <c r="AX243" s="13" t="s">
        <v>72</v>
      </c>
      <c r="AY243" s="234" t="s">
        <v>188</v>
      </c>
    </row>
    <row r="244" s="14" customFormat="1">
      <c r="A244" s="14"/>
      <c r="B244" s="235"/>
      <c r="C244" s="236"/>
      <c r="D244" s="226" t="s">
        <v>200</v>
      </c>
      <c r="E244" s="237" t="s">
        <v>19</v>
      </c>
      <c r="F244" s="238" t="s">
        <v>216</v>
      </c>
      <c r="G244" s="236"/>
      <c r="H244" s="239">
        <v>3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200</v>
      </c>
      <c r="AU244" s="245" t="s">
        <v>82</v>
      </c>
      <c r="AV244" s="14" t="s">
        <v>82</v>
      </c>
      <c r="AW244" s="14" t="s">
        <v>33</v>
      </c>
      <c r="AX244" s="14" t="s">
        <v>72</v>
      </c>
      <c r="AY244" s="245" t="s">
        <v>188</v>
      </c>
    </row>
    <row r="245" s="15" customFormat="1">
      <c r="A245" s="15"/>
      <c r="B245" s="246"/>
      <c r="C245" s="247"/>
      <c r="D245" s="226" t="s">
        <v>200</v>
      </c>
      <c r="E245" s="248" t="s">
        <v>19</v>
      </c>
      <c r="F245" s="249" t="s">
        <v>206</v>
      </c>
      <c r="G245" s="247"/>
      <c r="H245" s="250">
        <v>3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200</v>
      </c>
      <c r="AU245" s="256" t="s">
        <v>82</v>
      </c>
      <c r="AV245" s="15" t="s">
        <v>196</v>
      </c>
      <c r="AW245" s="15" t="s">
        <v>33</v>
      </c>
      <c r="AX245" s="15" t="s">
        <v>80</v>
      </c>
      <c r="AY245" s="256" t="s">
        <v>188</v>
      </c>
    </row>
    <row r="246" s="2" customFormat="1" ht="16.5" customHeight="1">
      <c r="A246" s="40"/>
      <c r="B246" s="41"/>
      <c r="C246" s="257" t="s">
        <v>383</v>
      </c>
      <c r="D246" s="257" t="s">
        <v>300</v>
      </c>
      <c r="E246" s="258" t="s">
        <v>1609</v>
      </c>
      <c r="F246" s="259" t="s">
        <v>1610</v>
      </c>
      <c r="G246" s="260" t="s">
        <v>296</v>
      </c>
      <c r="H246" s="261">
        <v>3</v>
      </c>
      <c r="I246" s="262"/>
      <c r="J246" s="263">
        <f>ROUND(I246*H246,2)</f>
        <v>0</v>
      </c>
      <c r="K246" s="259" t="s">
        <v>19</v>
      </c>
      <c r="L246" s="264"/>
      <c r="M246" s="265" t="s">
        <v>19</v>
      </c>
      <c r="N246" s="266" t="s">
        <v>43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250</v>
      </c>
      <c r="AT246" s="217" t="s">
        <v>300</v>
      </c>
      <c r="AU246" s="217" t="s">
        <v>82</v>
      </c>
      <c r="AY246" s="19" t="s">
        <v>188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196</v>
      </c>
      <c r="BM246" s="217" t="s">
        <v>2299</v>
      </c>
    </row>
    <row r="247" s="2" customFormat="1">
      <c r="A247" s="40"/>
      <c r="B247" s="41"/>
      <c r="C247" s="42"/>
      <c r="D247" s="226" t="s">
        <v>571</v>
      </c>
      <c r="E247" s="42"/>
      <c r="F247" s="273" t="s">
        <v>1498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571</v>
      </c>
      <c r="AU247" s="19" t="s">
        <v>82</v>
      </c>
    </row>
    <row r="248" s="13" customFormat="1">
      <c r="A248" s="13"/>
      <c r="B248" s="224"/>
      <c r="C248" s="225"/>
      <c r="D248" s="226" t="s">
        <v>200</v>
      </c>
      <c r="E248" s="227" t="s">
        <v>19</v>
      </c>
      <c r="F248" s="228" t="s">
        <v>1461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200</v>
      </c>
      <c r="AU248" s="234" t="s">
        <v>82</v>
      </c>
      <c r="AV248" s="13" t="s">
        <v>80</v>
      </c>
      <c r="AW248" s="13" t="s">
        <v>33</v>
      </c>
      <c r="AX248" s="13" t="s">
        <v>72</v>
      </c>
      <c r="AY248" s="234" t="s">
        <v>188</v>
      </c>
    </row>
    <row r="249" s="14" customFormat="1">
      <c r="A249" s="14"/>
      <c r="B249" s="235"/>
      <c r="C249" s="236"/>
      <c r="D249" s="226" t="s">
        <v>200</v>
      </c>
      <c r="E249" s="237" t="s">
        <v>19</v>
      </c>
      <c r="F249" s="238" t="s">
        <v>216</v>
      </c>
      <c r="G249" s="236"/>
      <c r="H249" s="239">
        <v>3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200</v>
      </c>
      <c r="AU249" s="245" t="s">
        <v>82</v>
      </c>
      <c r="AV249" s="14" t="s">
        <v>82</v>
      </c>
      <c r="AW249" s="14" t="s">
        <v>33</v>
      </c>
      <c r="AX249" s="14" t="s">
        <v>72</v>
      </c>
      <c r="AY249" s="245" t="s">
        <v>188</v>
      </c>
    </row>
    <row r="250" s="15" customFormat="1">
      <c r="A250" s="15"/>
      <c r="B250" s="246"/>
      <c r="C250" s="247"/>
      <c r="D250" s="226" t="s">
        <v>200</v>
      </c>
      <c r="E250" s="248" t="s">
        <v>19</v>
      </c>
      <c r="F250" s="249" t="s">
        <v>206</v>
      </c>
      <c r="G250" s="247"/>
      <c r="H250" s="250">
        <v>3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200</v>
      </c>
      <c r="AU250" s="256" t="s">
        <v>82</v>
      </c>
      <c r="AV250" s="15" t="s">
        <v>196</v>
      </c>
      <c r="AW250" s="15" t="s">
        <v>33</v>
      </c>
      <c r="AX250" s="15" t="s">
        <v>80</v>
      </c>
      <c r="AY250" s="256" t="s">
        <v>188</v>
      </c>
    </row>
    <row r="251" s="2" customFormat="1" ht="16.5" customHeight="1">
      <c r="A251" s="40"/>
      <c r="B251" s="41"/>
      <c r="C251" s="257" t="s">
        <v>388</v>
      </c>
      <c r="D251" s="257" t="s">
        <v>300</v>
      </c>
      <c r="E251" s="258" t="s">
        <v>1612</v>
      </c>
      <c r="F251" s="259" t="s">
        <v>1613</v>
      </c>
      <c r="G251" s="260" t="s">
        <v>296</v>
      </c>
      <c r="H251" s="261">
        <v>3</v>
      </c>
      <c r="I251" s="262"/>
      <c r="J251" s="263">
        <f>ROUND(I251*H251,2)</f>
        <v>0</v>
      </c>
      <c r="K251" s="259" t="s">
        <v>19</v>
      </c>
      <c r="L251" s="264"/>
      <c r="M251" s="265" t="s">
        <v>19</v>
      </c>
      <c r="N251" s="266" t="s">
        <v>43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250</v>
      </c>
      <c r="AT251" s="217" t="s">
        <v>300</v>
      </c>
      <c r="AU251" s="217" t="s">
        <v>82</v>
      </c>
      <c r="AY251" s="19" t="s">
        <v>188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196</v>
      </c>
      <c r="BM251" s="217" t="s">
        <v>2300</v>
      </c>
    </row>
    <row r="252" s="2" customFormat="1">
      <c r="A252" s="40"/>
      <c r="B252" s="41"/>
      <c r="C252" s="42"/>
      <c r="D252" s="226" t="s">
        <v>571</v>
      </c>
      <c r="E252" s="42"/>
      <c r="F252" s="273" t="s">
        <v>1498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571</v>
      </c>
      <c r="AU252" s="19" t="s">
        <v>82</v>
      </c>
    </row>
    <row r="253" s="13" customFormat="1">
      <c r="A253" s="13"/>
      <c r="B253" s="224"/>
      <c r="C253" s="225"/>
      <c r="D253" s="226" t="s">
        <v>200</v>
      </c>
      <c r="E253" s="227" t="s">
        <v>19</v>
      </c>
      <c r="F253" s="228" t="s">
        <v>1461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200</v>
      </c>
      <c r="AU253" s="234" t="s">
        <v>82</v>
      </c>
      <c r="AV253" s="13" t="s">
        <v>80</v>
      </c>
      <c r="AW253" s="13" t="s">
        <v>33</v>
      </c>
      <c r="AX253" s="13" t="s">
        <v>72</v>
      </c>
      <c r="AY253" s="234" t="s">
        <v>188</v>
      </c>
    </row>
    <row r="254" s="14" customFormat="1">
      <c r="A254" s="14"/>
      <c r="B254" s="235"/>
      <c r="C254" s="236"/>
      <c r="D254" s="226" t="s">
        <v>200</v>
      </c>
      <c r="E254" s="237" t="s">
        <v>19</v>
      </c>
      <c r="F254" s="238" t="s">
        <v>216</v>
      </c>
      <c r="G254" s="236"/>
      <c r="H254" s="239">
        <v>3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200</v>
      </c>
      <c r="AU254" s="245" t="s">
        <v>82</v>
      </c>
      <c r="AV254" s="14" t="s">
        <v>82</v>
      </c>
      <c r="AW254" s="14" t="s">
        <v>33</v>
      </c>
      <c r="AX254" s="14" t="s">
        <v>72</v>
      </c>
      <c r="AY254" s="245" t="s">
        <v>188</v>
      </c>
    </row>
    <row r="255" s="15" customFormat="1">
      <c r="A255" s="15"/>
      <c r="B255" s="246"/>
      <c r="C255" s="247"/>
      <c r="D255" s="226" t="s">
        <v>200</v>
      </c>
      <c r="E255" s="248" t="s">
        <v>19</v>
      </c>
      <c r="F255" s="249" t="s">
        <v>206</v>
      </c>
      <c r="G255" s="247"/>
      <c r="H255" s="250">
        <v>3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6" t="s">
        <v>200</v>
      </c>
      <c r="AU255" s="256" t="s">
        <v>82</v>
      </c>
      <c r="AV255" s="15" t="s">
        <v>196</v>
      </c>
      <c r="AW255" s="15" t="s">
        <v>33</v>
      </c>
      <c r="AX255" s="15" t="s">
        <v>80</v>
      </c>
      <c r="AY255" s="256" t="s">
        <v>188</v>
      </c>
    </row>
    <row r="256" s="2" customFormat="1" ht="16.5" customHeight="1">
      <c r="A256" s="40"/>
      <c r="B256" s="41"/>
      <c r="C256" s="257" t="s">
        <v>393</v>
      </c>
      <c r="D256" s="257" t="s">
        <v>300</v>
      </c>
      <c r="E256" s="258" t="s">
        <v>1615</v>
      </c>
      <c r="F256" s="259" t="s">
        <v>1616</v>
      </c>
      <c r="G256" s="260" t="s">
        <v>296</v>
      </c>
      <c r="H256" s="261">
        <v>3</v>
      </c>
      <c r="I256" s="262"/>
      <c r="J256" s="263">
        <f>ROUND(I256*H256,2)</f>
        <v>0</v>
      </c>
      <c r="K256" s="259" t="s">
        <v>19</v>
      </c>
      <c r="L256" s="264"/>
      <c r="M256" s="265" t="s">
        <v>19</v>
      </c>
      <c r="N256" s="266" t="s">
        <v>43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250</v>
      </c>
      <c r="AT256" s="217" t="s">
        <v>300</v>
      </c>
      <c r="AU256" s="217" t="s">
        <v>82</v>
      </c>
      <c r="AY256" s="19" t="s">
        <v>188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196</v>
      </c>
      <c r="BM256" s="217" t="s">
        <v>2301</v>
      </c>
    </row>
    <row r="257" s="2" customFormat="1">
      <c r="A257" s="40"/>
      <c r="B257" s="41"/>
      <c r="C257" s="42"/>
      <c r="D257" s="226" t="s">
        <v>571</v>
      </c>
      <c r="E257" s="42"/>
      <c r="F257" s="273" t="s">
        <v>1498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571</v>
      </c>
      <c r="AU257" s="19" t="s">
        <v>82</v>
      </c>
    </row>
    <row r="258" s="13" customFormat="1">
      <c r="A258" s="13"/>
      <c r="B258" s="224"/>
      <c r="C258" s="225"/>
      <c r="D258" s="226" t="s">
        <v>200</v>
      </c>
      <c r="E258" s="227" t="s">
        <v>19</v>
      </c>
      <c r="F258" s="228" t="s">
        <v>1461</v>
      </c>
      <c r="G258" s="225"/>
      <c r="H258" s="227" t="s">
        <v>19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200</v>
      </c>
      <c r="AU258" s="234" t="s">
        <v>82</v>
      </c>
      <c r="AV258" s="13" t="s">
        <v>80</v>
      </c>
      <c r="AW258" s="13" t="s">
        <v>33</v>
      </c>
      <c r="AX258" s="13" t="s">
        <v>72</v>
      </c>
      <c r="AY258" s="234" t="s">
        <v>188</v>
      </c>
    </row>
    <row r="259" s="14" customFormat="1">
      <c r="A259" s="14"/>
      <c r="B259" s="235"/>
      <c r="C259" s="236"/>
      <c r="D259" s="226" t="s">
        <v>200</v>
      </c>
      <c r="E259" s="237" t="s">
        <v>19</v>
      </c>
      <c r="F259" s="238" t="s">
        <v>216</v>
      </c>
      <c r="G259" s="236"/>
      <c r="H259" s="239">
        <v>3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200</v>
      </c>
      <c r="AU259" s="245" t="s">
        <v>82</v>
      </c>
      <c r="AV259" s="14" t="s">
        <v>82</v>
      </c>
      <c r="AW259" s="14" t="s">
        <v>33</v>
      </c>
      <c r="AX259" s="14" t="s">
        <v>72</v>
      </c>
      <c r="AY259" s="245" t="s">
        <v>188</v>
      </c>
    </row>
    <row r="260" s="15" customFormat="1">
      <c r="A260" s="15"/>
      <c r="B260" s="246"/>
      <c r="C260" s="247"/>
      <c r="D260" s="226" t="s">
        <v>200</v>
      </c>
      <c r="E260" s="248" t="s">
        <v>19</v>
      </c>
      <c r="F260" s="249" t="s">
        <v>206</v>
      </c>
      <c r="G260" s="247"/>
      <c r="H260" s="250">
        <v>3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200</v>
      </c>
      <c r="AU260" s="256" t="s">
        <v>82</v>
      </c>
      <c r="AV260" s="15" t="s">
        <v>196</v>
      </c>
      <c r="AW260" s="15" t="s">
        <v>33</v>
      </c>
      <c r="AX260" s="15" t="s">
        <v>80</v>
      </c>
      <c r="AY260" s="256" t="s">
        <v>188</v>
      </c>
    </row>
    <row r="261" s="12" customFormat="1" ht="22.8" customHeight="1">
      <c r="A261" s="12"/>
      <c r="B261" s="190"/>
      <c r="C261" s="191"/>
      <c r="D261" s="192" t="s">
        <v>71</v>
      </c>
      <c r="E261" s="204" t="s">
        <v>1629</v>
      </c>
      <c r="F261" s="204" t="s">
        <v>1630</v>
      </c>
      <c r="G261" s="191"/>
      <c r="H261" s="191"/>
      <c r="I261" s="194"/>
      <c r="J261" s="205">
        <f>BK261</f>
        <v>0</v>
      </c>
      <c r="K261" s="191"/>
      <c r="L261" s="196"/>
      <c r="M261" s="197"/>
      <c r="N261" s="198"/>
      <c r="O261" s="198"/>
      <c r="P261" s="199">
        <f>P262</f>
        <v>0</v>
      </c>
      <c r="Q261" s="198"/>
      <c r="R261" s="199">
        <f>R262</f>
        <v>0</v>
      </c>
      <c r="S261" s="198"/>
      <c r="T261" s="200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231</v>
      </c>
      <c r="AT261" s="202" t="s">
        <v>71</v>
      </c>
      <c r="AU261" s="202" t="s">
        <v>80</v>
      </c>
      <c r="AY261" s="201" t="s">
        <v>188</v>
      </c>
      <c r="BK261" s="203">
        <f>BK262</f>
        <v>0</v>
      </c>
    </row>
    <row r="262" s="12" customFormat="1" ht="20.88" customHeight="1">
      <c r="A262" s="12"/>
      <c r="B262" s="190"/>
      <c r="C262" s="191"/>
      <c r="D262" s="192" t="s">
        <v>71</v>
      </c>
      <c r="E262" s="204" t="s">
        <v>542</v>
      </c>
      <c r="F262" s="204" t="s">
        <v>543</v>
      </c>
      <c r="G262" s="191"/>
      <c r="H262" s="191"/>
      <c r="I262" s="194"/>
      <c r="J262" s="205">
        <f>BK262</f>
        <v>0</v>
      </c>
      <c r="K262" s="191"/>
      <c r="L262" s="196"/>
      <c r="M262" s="197"/>
      <c r="N262" s="198"/>
      <c r="O262" s="198"/>
      <c r="P262" s="199">
        <f>SUM(P263:P266)</f>
        <v>0</v>
      </c>
      <c r="Q262" s="198"/>
      <c r="R262" s="199">
        <f>SUM(R263:R266)</f>
        <v>0</v>
      </c>
      <c r="S262" s="198"/>
      <c r="T262" s="200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1" t="s">
        <v>231</v>
      </c>
      <c r="AT262" s="202" t="s">
        <v>71</v>
      </c>
      <c r="AU262" s="202" t="s">
        <v>82</v>
      </c>
      <c r="AY262" s="201" t="s">
        <v>188</v>
      </c>
      <c r="BK262" s="203">
        <f>SUM(BK263:BK266)</f>
        <v>0</v>
      </c>
    </row>
    <row r="263" s="2" customFormat="1" ht="24.15" customHeight="1">
      <c r="A263" s="40"/>
      <c r="B263" s="41"/>
      <c r="C263" s="206" t="s">
        <v>398</v>
      </c>
      <c r="D263" s="206" t="s">
        <v>191</v>
      </c>
      <c r="E263" s="207" t="s">
        <v>1631</v>
      </c>
      <c r="F263" s="208" t="s">
        <v>1632</v>
      </c>
      <c r="G263" s="209" t="s">
        <v>296</v>
      </c>
      <c r="H263" s="210">
        <v>1</v>
      </c>
      <c r="I263" s="211"/>
      <c r="J263" s="212">
        <f>ROUND(I263*H263,2)</f>
        <v>0</v>
      </c>
      <c r="K263" s="208" t="s">
        <v>195</v>
      </c>
      <c r="L263" s="46"/>
      <c r="M263" s="213" t="s">
        <v>19</v>
      </c>
      <c r="N263" s="214" t="s">
        <v>43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196</v>
      </c>
      <c r="AT263" s="217" t="s">
        <v>191</v>
      </c>
      <c r="AU263" s="217" t="s">
        <v>216</v>
      </c>
      <c r="AY263" s="19" t="s">
        <v>188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80</v>
      </c>
      <c r="BK263" s="218">
        <f>ROUND(I263*H263,2)</f>
        <v>0</v>
      </c>
      <c r="BL263" s="19" t="s">
        <v>196</v>
      </c>
      <c r="BM263" s="217" t="s">
        <v>2302</v>
      </c>
    </row>
    <row r="264" s="2" customFormat="1">
      <c r="A264" s="40"/>
      <c r="B264" s="41"/>
      <c r="C264" s="42"/>
      <c r="D264" s="219" t="s">
        <v>198</v>
      </c>
      <c r="E264" s="42"/>
      <c r="F264" s="220" t="s">
        <v>1634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198</v>
      </c>
      <c r="AU264" s="19" t="s">
        <v>216</v>
      </c>
    </row>
    <row r="265" s="2" customFormat="1" ht="16.5" customHeight="1">
      <c r="A265" s="40"/>
      <c r="B265" s="41"/>
      <c r="C265" s="206" t="s">
        <v>403</v>
      </c>
      <c r="D265" s="206" t="s">
        <v>191</v>
      </c>
      <c r="E265" s="207" t="s">
        <v>1635</v>
      </c>
      <c r="F265" s="208" t="s">
        <v>1636</v>
      </c>
      <c r="G265" s="209" t="s">
        <v>1567</v>
      </c>
      <c r="H265" s="210">
        <v>1</v>
      </c>
      <c r="I265" s="211"/>
      <c r="J265" s="212">
        <f>ROUND(I265*H265,2)</f>
        <v>0</v>
      </c>
      <c r="K265" s="208" t="s">
        <v>19</v>
      </c>
      <c r="L265" s="46"/>
      <c r="M265" s="213" t="s">
        <v>19</v>
      </c>
      <c r="N265" s="214" t="s">
        <v>43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196</v>
      </c>
      <c r="AT265" s="217" t="s">
        <v>191</v>
      </c>
      <c r="AU265" s="217" t="s">
        <v>216</v>
      </c>
      <c r="AY265" s="19" t="s">
        <v>188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196</v>
      </c>
      <c r="BM265" s="217" t="s">
        <v>2303</v>
      </c>
    </row>
    <row r="266" s="2" customFormat="1" ht="16.5" customHeight="1">
      <c r="A266" s="40"/>
      <c r="B266" s="41"/>
      <c r="C266" s="206" t="s">
        <v>408</v>
      </c>
      <c r="D266" s="206" t="s">
        <v>191</v>
      </c>
      <c r="E266" s="207" t="s">
        <v>1638</v>
      </c>
      <c r="F266" s="208" t="s">
        <v>1639</v>
      </c>
      <c r="G266" s="209" t="s">
        <v>307</v>
      </c>
      <c r="H266" s="267"/>
      <c r="I266" s="211"/>
      <c r="J266" s="212">
        <f>ROUND(I266*H266,2)</f>
        <v>0</v>
      </c>
      <c r="K266" s="208" t="s">
        <v>19</v>
      </c>
      <c r="L266" s="46"/>
      <c r="M266" s="213" t="s">
        <v>19</v>
      </c>
      <c r="N266" s="214" t="s">
        <v>43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196</v>
      </c>
      <c r="AT266" s="217" t="s">
        <v>191</v>
      </c>
      <c r="AU266" s="217" t="s">
        <v>216</v>
      </c>
      <c r="AY266" s="19" t="s">
        <v>188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80</v>
      </c>
      <c r="BK266" s="218">
        <f>ROUND(I266*H266,2)</f>
        <v>0</v>
      </c>
      <c r="BL266" s="19" t="s">
        <v>196</v>
      </c>
      <c r="BM266" s="217" t="s">
        <v>2304</v>
      </c>
    </row>
    <row r="267" s="12" customFormat="1" ht="25.92" customHeight="1">
      <c r="A267" s="12"/>
      <c r="B267" s="190"/>
      <c r="C267" s="191"/>
      <c r="D267" s="192" t="s">
        <v>71</v>
      </c>
      <c r="E267" s="193" t="s">
        <v>186</v>
      </c>
      <c r="F267" s="193" t="s">
        <v>187</v>
      </c>
      <c r="G267" s="191"/>
      <c r="H267" s="191"/>
      <c r="I267" s="194"/>
      <c r="J267" s="195">
        <f>BK267</f>
        <v>0</v>
      </c>
      <c r="K267" s="191"/>
      <c r="L267" s="196"/>
      <c r="M267" s="197"/>
      <c r="N267" s="198"/>
      <c r="O267" s="198"/>
      <c r="P267" s="199">
        <f>P268+P275</f>
        <v>0</v>
      </c>
      <c r="Q267" s="198"/>
      <c r="R267" s="199">
        <f>R268+R275</f>
        <v>7.5000000000000007E-05</v>
      </c>
      <c r="S267" s="198"/>
      <c r="T267" s="200">
        <f>T268+T275</f>
        <v>0.0030499999999999998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1" t="s">
        <v>80</v>
      </c>
      <c r="AT267" s="202" t="s">
        <v>71</v>
      </c>
      <c r="AU267" s="202" t="s">
        <v>72</v>
      </c>
      <c r="AY267" s="201" t="s">
        <v>188</v>
      </c>
      <c r="BK267" s="203">
        <f>BK268+BK275</f>
        <v>0</v>
      </c>
    </row>
    <row r="268" s="12" customFormat="1" ht="22.8" customHeight="1">
      <c r="A268" s="12"/>
      <c r="B268" s="190"/>
      <c r="C268" s="191"/>
      <c r="D268" s="192" t="s">
        <v>71</v>
      </c>
      <c r="E268" s="204" t="s">
        <v>229</v>
      </c>
      <c r="F268" s="204" t="s">
        <v>230</v>
      </c>
      <c r="G268" s="191"/>
      <c r="H268" s="191"/>
      <c r="I268" s="194"/>
      <c r="J268" s="205">
        <f>BK268</f>
        <v>0</v>
      </c>
      <c r="K268" s="191"/>
      <c r="L268" s="196"/>
      <c r="M268" s="197"/>
      <c r="N268" s="198"/>
      <c r="O268" s="198"/>
      <c r="P268" s="199">
        <f>SUM(P269:P274)</f>
        <v>0</v>
      </c>
      <c r="Q268" s="198"/>
      <c r="R268" s="199">
        <f>SUM(R269:R274)</f>
        <v>7.5000000000000007E-05</v>
      </c>
      <c r="S268" s="198"/>
      <c r="T268" s="200">
        <f>SUM(T269:T274)</f>
        <v>0.0030499999999999998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1" t="s">
        <v>80</v>
      </c>
      <c r="AT268" s="202" t="s">
        <v>71</v>
      </c>
      <c r="AU268" s="202" t="s">
        <v>80</v>
      </c>
      <c r="AY268" s="201" t="s">
        <v>188</v>
      </c>
      <c r="BK268" s="203">
        <f>SUM(BK269:BK274)</f>
        <v>0</v>
      </c>
    </row>
    <row r="269" s="2" customFormat="1" ht="16.5" customHeight="1">
      <c r="A269" s="40"/>
      <c r="B269" s="41"/>
      <c r="C269" s="206" t="s">
        <v>414</v>
      </c>
      <c r="D269" s="206" t="s">
        <v>191</v>
      </c>
      <c r="E269" s="207" t="s">
        <v>1641</v>
      </c>
      <c r="F269" s="208" t="s">
        <v>1642</v>
      </c>
      <c r="G269" s="209" t="s">
        <v>357</v>
      </c>
      <c r="H269" s="210">
        <v>1.6499999999999999</v>
      </c>
      <c r="I269" s="211"/>
      <c r="J269" s="212">
        <f>ROUND(I269*H269,2)</f>
        <v>0</v>
      </c>
      <c r="K269" s="208" t="s">
        <v>195</v>
      </c>
      <c r="L269" s="46"/>
      <c r="M269" s="213" t="s">
        <v>19</v>
      </c>
      <c r="N269" s="214" t="s">
        <v>43</v>
      </c>
      <c r="O269" s="86"/>
      <c r="P269" s="215">
        <f>O269*H269</f>
        <v>0</v>
      </c>
      <c r="Q269" s="215">
        <v>2.0000000000000002E-05</v>
      </c>
      <c r="R269" s="215">
        <f>Q269*H269</f>
        <v>3.3000000000000003E-05</v>
      </c>
      <c r="S269" s="215">
        <v>0.001</v>
      </c>
      <c r="T269" s="216">
        <f>S269*H269</f>
        <v>0.00165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196</v>
      </c>
      <c r="AT269" s="217" t="s">
        <v>191</v>
      </c>
      <c r="AU269" s="217" t="s">
        <v>82</v>
      </c>
      <c r="AY269" s="19" t="s">
        <v>188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80</v>
      </c>
      <c r="BK269" s="218">
        <f>ROUND(I269*H269,2)</f>
        <v>0</v>
      </c>
      <c r="BL269" s="19" t="s">
        <v>196</v>
      </c>
      <c r="BM269" s="217" t="s">
        <v>2305</v>
      </c>
    </row>
    <row r="270" s="2" customFormat="1">
      <c r="A270" s="40"/>
      <c r="B270" s="41"/>
      <c r="C270" s="42"/>
      <c r="D270" s="219" t="s">
        <v>198</v>
      </c>
      <c r="E270" s="42"/>
      <c r="F270" s="220" t="s">
        <v>1644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198</v>
      </c>
      <c r="AU270" s="19" t="s">
        <v>82</v>
      </c>
    </row>
    <row r="271" s="14" customFormat="1">
      <c r="A271" s="14"/>
      <c r="B271" s="235"/>
      <c r="C271" s="236"/>
      <c r="D271" s="226" t="s">
        <v>200</v>
      </c>
      <c r="E271" s="237" t="s">
        <v>19</v>
      </c>
      <c r="F271" s="238" t="s">
        <v>2306</v>
      </c>
      <c r="G271" s="236"/>
      <c r="H271" s="239">
        <v>1.6499999999999999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200</v>
      </c>
      <c r="AU271" s="245" t="s">
        <v>82</v>
      </c>
      <c r="AV271" s="14" t="s">
        <v>82</v>
      </c>
      <c r="AW271" s="14" t="s">
        <v>33</v>
      </c>
      <c r="AX271" s="14" t="s">
        <v>80</v>
      </c>
      <c r="AY271" s="245" t="s">
        <v>188</v>
      </c>
    </row>
    <row r="272" s="2" customFormat="1" ht="16.5" customHeight="1">
      <c r="A272" s="40"/>
      <c r="B272" s="41"/>
      <c r="C272" s="206" t="s">
        <v>419</v>
      </c>
      <c r="D272" s="206" t="s">
        <v>191</v>
      </c>
      <c r="E272" s="207" t="s">
        <v>1646</v>
      </c>
      <c r="F272" s="208" t="s">
        <v>1647</v>
      </c>
      <c r="G272" s="209" t="s">
        <v>357</v>
      </c>
      <c r="H272" s="210">
        <v>0.69999999999999996</v>
      </c>
      <c r="I272" s="211"/>
      <c r="J272" s="212">
        <f>ROUND(I272*H272,2)</f>
        <v>0</v>
      </c>
      <c r="K272" s="208" t="s">
        <v>195</v>
      </c>
      <c r="L272" s="46"/>
      <c r="M272" s="213" t="s">
        <v>19</v>
      </c>
      <c r="N272" s="214" t="s">
        <v>43</v>
      </c>
      <c r="O272" s="86"/>
      <c r="P272" s="215">
        <f>O272*H272</f>
        <v>0</v>
      </c>
      <c r="Q272" s="215">
        <v>6.0000000000000002E-05</v>
      </c>
      <c r="R272" s="215">
        <f>Q272*H272</f>
        <v>4.1999999999999998E-05</v>
      </c>
      <c r="S272" s="215">
        <v>0.002</v>
      </c>
      <c r="T272" s="216">
        <f>S272*H272</f>
        <v>0.0014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196</v>
      </c>
      <c r="AT272" s="217" t="s">
        <v>191</v>
      </c>
      <c r="AU272" s="217" t="s">
        <v>82</v>
      </c>
      <c r="AY272" s="19" t="s">
        <v>188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80</v>
      </c>
      <c r="BK272" s="218">
        <f>ROUND(I272*H272,2)</f>
        <v>0</v>
      </c>
      <c r="BL272" s="19" t="s">
        <v>196</v>
      </c>
      <c r="BM272" s="217" t="s">
        <v>2307</v>
      </c>
    </row>
    <row r="273" s="2" customFormat="1">
      <c r="A273" s="40"/>
      <c r="B273" s="41"/>
      <c r="C273" s="42"/>
      <c r="D273" s="219" t="s">
        <v>198</v>
      </c>
      <c r="E273" s="42"/>
      <c r="F273" s="220" t="s">
        <v>1649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198</v>
      </c>
      <c r="AU273" s="19" t="s">
        <v>82</v>
      </c>
    </row>
    <row r="274" s="14" customFormat="1">
      <c r="A274" s="14"/>
      <c r="B274" s="235"/>
      <c r="C274" s="236"/>
      <c r="D274" s="226" t="s">
        <v>200</v>
      </c>
      <c r="E274" s="237" t="s">
        <v>19</v>
      </c>
      <c r="F274" s="238" t="s">
        <v>1786</v>
      </c>
      <c r="G274" s="236"/>
      <c r="H274" s="239">
        <v>0.69999999999999996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200</v>
      </c>
      <c r="AU274" s="245" t="s">
        <v>82</v>
      </c>
      <c r="AV274" s="14" t="s">
        <v>82</v>
      </c>
      <c r="AW274" s="14" t="s">
        <v>33</v>
      </c>
      <c r="AX274" s="14" t="s">
        <v>80</v>
      </c>
      <c r="AY274" s="245" t="s">
        <v>188</v>
      </c>
    </row>
    <row r="275" s="12" customFormat="1" ht="22.8" customHeight="1">
      <c r="A275" s="12"/>
      <c r="B275" s="190"/>
      <c r="C275" s="191"/>
      <c r="D275" s="192" t="s">
        <v>71</v>
      </c>
      <c r="E275" s="204" t="s">
        <v>256</v>
      </c>
      <c r="F275" s="204" t="s">
        <v>257</v>
      </c>
      <c r="G275" s="191"/>
      <c r="H275" s="191"/>
      <c r="I275" s="194"/>
      <c r="J275" s="205">
        <f>BK275</f>
        <v>0</v>
      </c>
      <c r="K275" s="191"/>
      <c r="L275" s="196"/>
      <c r="M275" s="197"/>
      <c r="N275" s="198"/>
      <c r="O275" s="198"/>
      <c r="P275" s="199">
        <f>SUM(P276:P286)</f>
        <v>0</v>
      </c>
      <c r="Q275" s="198"/>
      <c r="R275" s="199">
        <f>SUM(R276:R286)</f>
        <v>0</v>
      </c>
      <c r="S275" s="198"/>
      <c r="T275" s="200">
        <f>SUM(T276:T286)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1" t="s">
        <v>80</v>
      </c>
      <c r="AT275" s="202" t="s">
        <v>71</v>
      </c>
      <c r="AU275" s="202" t="s">
        <v>80</v>
      </c>
      <c r="AY275" s="201" t="s">
        <v>188</v>
      </c>
      <c r="BK275" s="203">
        <f>SUM(BK276:BK286)</f>
        <v>0</v>
      </c>
    </row>
    <row r="276" s="2" customFormat="1" ht="16.5" customHeight="1">
      <c r="A276" s="40"/>
      <c r="B276" s="41"/>
      <c r="C276" s="206" t="s">
        <v>424</v>
      </c>
      <c r="D276" s="206" t="s">
        <v>191</v>
      </c>
      <c r="E276" s="207" t="s">
        <v>258</v>
      </c>
      <c r="F276" s="208" t="s">
        <v>259</v>
      </c>
      <c r="G276" s="209" t="s">
        <v>260</v>
      </c>
      <c r="H276" s="210">
        <v>0.0030000000000000001</v>
      </c>
      <c r="I276" s="211"/>
      <c r="J276" s="212">
        <f>ROUND(I276*H276,2)</f>
        <v>0</v>
      </c>
      <c r="K276" s="208" t="s">
        <v>195</v>
      </c>
      <c r="L276" s="46"/>
      <c r="M276" s="213" t="s">
        <v>19</v>
      </c>
      <c r="N276" s="214" t="s">
        <v>43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196</v>
      </c>
      <c r="AT276" s="217" t="s">
        <v>191</v>
      </c>
      <c r="AU276" s="217" t="s">
        <v>82</v>
      </c>
      <c r="AY276" s="19" t="s">
        <v>188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80</v>
      </c>
      <c r="BK276" s="218">
        <f>ROUND(I276*H276,2)</f>
        <v>0</v>
      </c>
      <c r="BL276" s="19" t="s">
        <v>196</v>
      </c>
      <c r="BM276" s="217" t="s">
        <v>2308</v>
      </c>
    </row>
    <row r="277" s="2" customFormat="1">
      <c r="A277" s="40"/>
      <c r="B277" s="41"/>
      <c r="C277" s="42"/>
      <c r="D277" s="219" t="s">
        <v>198</v>
      </c>
      <c r="E277" s="42"/>
      <c r="F277" s="220" t="s">
        <v>262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198</v>
      </c>
      <c r="AU277" s="19" t="s">
        <v>82</v>
      </c>
    </row>
    <row r="278" s="2" customFormat="1" ht="24.15" customHeight="1">
      <c r="A278" s="40"/>
      <c r="B278" s="41"/>
      <c r="C278" s="206" t="s">
        <v>429</v>
      </c>
      <c r="D278" s="206" t="s">
        <v>191</v>
      </c>
      <c r="E278" s="207" t="s">
        <v>263</v>
      </c>
      <c r="F278" s="208" t="s">
        <v>264</v>
      </c>
      <c r="G278" s="209" t="s">
        <v>260</v>
      </c>
      <c r="H278" s="210">
        <v>0.0030000000000000001</v>
      </c>
      <c r="I278" s="211"/>
      <c r="J278" s="212">
        <f>ROUND(I278*H278,2)</f>
        <v>0</v>
      </c>
      <c r="K278" s="208" t="s">
        <v>195</v>
      </c>
      <c r="L278" s="46"/>
      <c r="M278" s="213" t="s">
        <v>19</v>
      </c>
      <c r="N278" s="214" t="s">
        <v>43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196</v>
      </c>
      <c r="AT278" s="217" t="s">
        <v>191</v>
      </c>
      <c r="AU278" s="217" t="s">
        <v>82</v>
      </c>
      <c r="AY278" s="19" t="s">
        <v>188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196</v>
      </c>
      <c r="BM278" s="217" t="s">
        <v>2309</v>
      </c>
    </row>
    <row r="279" s="2" customFormat="1">
      <c r="A279" s="40"/>
      <c r="B279" s="41"/>
      <c r="C279" s="42"/>
      <c r="D279" s="219" t="s">
        <v>198</v>
      </c>
      <c r="E279" s="42"/>
      <c r="F279" s="220" t="s">
        <v>266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198</v>
      </c>
      <c r="AU279" s="19" t="s">
        <v>82</v>
      </c>
    </row>
    <row r="280" s="2" customFormat="1" ht="21.75" customHeight="1">
      <c r="A280" s="40"/>
      <c r="B280" s="41"/>
      <c r="C280" s="206" t="s">
        <v>436</v>
      </c>
      <c r="D280" s="206" t="s">
        <v>191</v>
      </c>
      <c r="E280" s="207" t="s">
        <v>267</v>
      </c>
      <c r="F280" s="208" t="s">
        <v>268</v>
      </c>
      <c r="G280" s="209" t="s">
        <v>260</v>
      </c>
      <c r="H280" s="210">
        <v>0.0030000000000000001</v>
      </c>
      <c r="I280" s="211"/>
      <c r="J280" s="212">
        <f>ROUND(I280*H280,2)</f>
        <v>0</v>
      </c>
      <c r="K280" s="208" t="s">
        <v>195</v>
      </c>
      <c r="L280" s="46"/>
      <c r="M280" s="213" t="s">
        <v>19</v>
      </c>
      <c r="N280" s="214" t="s">
        <v>43</v>
      </c>
      <c r="O280" s="86"/>
      <c r="P280" s="215">
        <f>O280*H280</f>
        <v>0</v>
      </c>
      <c r="Q280" s="215">
        <v>0</v>
      </c>
      <c r="R280" s="215">
        <f>Q280*H280</f>
        <v>0</v>
      </c>
      <c r="S280" s="215">
        <v>0</v>
      </c>
      <c r="T280" s="21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7" t="s">
        <v>196</v>
      </c>
      <c r="AT280" s="217" t="s">
        <v>191</v>
      </c>
      <c r="AU280" s="217" t="s">
        <v>82</v>
      </c>
      <c r="AY280" s="19" t="s">
        <v>188</v>
      </c>
      <c r="BE280" s="218">
        <f>IF(N280="základní",J280,0)</f>
        <v>0</v>
      </c>
      <c r="BF280" s="218">
        <f>IF(N280="snížená",J280,0)</f>
        <v>0</v>
      </c>
      <c r="BG280" s="218">
        <f>IF(N280="zákl. přenesená",J280,0)</f>
        <v>0</v>
      </c>
      <c r="BH280" s="218">
        <f>IF(N280="sníž. přenesená",J280,0)</f>
        <v>0</v>
      </c>
      <c r="BI280" s="218">
        <f>IF(N280="nulová",J280,0)</f>
        <v>0</v>
      </c>
      <c r="BJ280" s="19" t="s">
        <v>80</v>
      </c>
      <c r="BK280" s="218">
        <f>ROUND(I280*H280,2)</f>
        <v>0</v>
      </c>
      <c r="BL280" s="19" t="s">
        <v>196</v>
      </c>
      <c r="BM280" s="217" t="s">
        <v>2310</v>
      </c>
    </row>
    <row r="281" s="2" customFormat="1">
      <c r="A281" s="40"/>
      <c r="B281" s="41"/>
      <c r="C281" s="42"/>
      <c r="D281" s="219" t="s">
        <v>198</v>
      </c>
      <c r="E281" s="42"/>
      <c r="F281" s="220" t="s">
        <v>270</v>
      </c>
      <c r="G281" s="42"/>
      <c r="H281" s="42"/>
      <c r="I281" s="221"/>
      <c r="J281" s="42"/>
      <c r="K281" s="42"/>
      <c r="L281" s="46"/>
      <c r="M281" s="222"/>
      <c r="N281" s="22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198</v>
      </c>
      <c r="AU281" s="19" t="s">
        <v>82</v>
      </c>
    </row>
    <row r="282" s="2" customFormat="1" ht="24.15" customHeight="1">
      <c r="A282" s="40"/>
      <c r="B282" s="41"/>
      <c r="C282" s="206" t="s">
        <v>443</v>
      </c>
      <c r="D282" s="206" t="s">
        <v>191</v>
      </c>
      <c r="E282" s="207" t="s">
        <v>271</v>
      </c>
      <c r="F282" s="208" t="s">
        <v>272</v>
      </c>
      <c r="G282" s="209" t="s">
        <v>260</v>
      </c>
      <c r="H282" s="210">
        <v>0.017999999999999999</v>
      </c>
      <c r="I282" s="211"/>
      <c r="J282" s="212">
        <f>ROUND(I282*H282,2)</f>
        <v>0</v>
      </c>
      <c r="K282" s="208" t="s">
        <v>195</v>
      </c>
      <c r="L282" s="46"/>
      <c r="M282" s="213" t="s">
        <v>19</v>
      </c>
      <c r="N282" s="214" t="s">
        <v>43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196</v>
      </c>
      <c r="AT282" s="217" t="s">
        <v>191</v>
      </c>
      <c r="AU282" s="217" t="s">
        <v>82</v>
      </c>
      <c r="AY282" s="19" t="s">
        <v>188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80</v>
      </c>
      <c r="BK282" s="218">
        <f>ROUND(I282*H282,2)</f>
        <v>0</v>
      </c>
      <c r="BL282" s="19" t="s">
        <v>196</v>
      </c>
      <c r="BM282" s="217" t="s">
        <v>2311</v>
      </c>
    </row>
    <row r="283" s="2" customFormat="1">
      <c r="A283" s="40"/>
      <c r="B283" s="41"/>
      <c r="C283" s="42"/>
      <c r="D283" s="219" t="s">
        <v>198</v>
      </c>
      <c r="E283" s="42"/>
      <c r="F283" s="220" t="s">
        <v>274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198</v>
      </c>
      <c r="AU283" s="19" t="s">
        <v>82</v>
      </c>
    </row>
    <row r="284" s="14" customFormat="1">
      <c r="A284" s="14"/>
      <c r="B284" s="235"/>
      <c r="C284" s="236"/>
      <c r="D284" s="226" t="s">
        <v>200</v>
      </c>
      <c r="E284" s="237" t="s">
        <v>19</v>
      </c>
      <c r="F284" s="238" t="s">
        <v>2312</v>
      </c>
      <c r="G284" s="236"/>
      <c r="H284" s="239">
        <v>0.017999999999999999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200</v>
      </c>
      <c r="AU284" s="245" t="s">
        <v>82</v>
      </c>
      <c r="AV284" s="14" t="s">
        <v>82</v>
      </c>
      <c r="AW284" s="14" t="s">
        <v>33</v>
      </c>
      <c r="AX284" s="14" t="s">
        <v>80</v>
      </c>
      <c r="AY284" s="245" t="s">
        <v>188</v>
      </c>
    </row>
    <row r="285" s="2" customFormat="1" ht="24.15" customHeight="1">
      <c r="A285" s="40"/>
      <c r="B285" s="41"/>
      <c r="C285" s="206" t="s">
        <v>448</v>
      </c>
      <c r="D285" s="206" t="s">
        <v>191</v>
      </c>
      <c r="E285" s="207" t="s">
        <v>1656</v>
      </c>
      <c r="F285" s="208" t="s">
        <v>1657</v>
      </c>
      <c r="G285" s="209" t="s">
        <v>260</v>
      </c>
      <c r="H285" s="210">
        <v>0.0030000000000000001</v>
      </c>
      <c r="I285" s="211"/>
      <c r="J285" s="212">
        <f>ROUND(I285*H285,2)</f>
        <v>0</v>
      </c>
      <c r="K285" s="208" t="s">
        <v>195</v>
      </c>
      <c r="L285" s="46"/>
      <c r="M285" s="213" t="s">
        <v>19</v>
      </c>
      <c r="N285" s="214" t="s">
        <v>43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196</v>
      </c>
      <c r="AT285" s="217" t="s">
        <v>191</v>
      </c>
      <c r="AU285" s="217" t="s">
        <v>82</v>
      </c>
      <c r="AY285" s="19" t="s">
        <v>188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80</v>
      </c>
      <c r="BK285" s="218">
        <f>ROUND(I285*H285,2)</f>
        <v>0</v>
      </c>
      <c r="BL285" s="19" t="s">
        <v>196</v>
      </c>
      <c r="BM285" s="217" t="s">
        <v>2313</v>
      </c>
    </row>
    <row r="286" s="2" customFormat="1">
      <c r="A286" s="40"/>
      <c r="B286" s="41"/>
      <c r="C286" s="42"/>
      <c r="D286" s="219" t="s">
        <v>198</v>
      </c>
      <c r="E286" s="42"/>
      <c r="F286" s="220" t="s">
        <v>1659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198</v>
      </c>
      <c r="AU286" s="19" t="s">
        <v>82</v>
      </c>
    </row>
    <row r="287" s="12" customFormat="1" ht="25.92" customHeight="1">
      <c r="A287" s="12"/>
      <c r="B287" s="190"/>
      <c r="C287" s="191"/>
      <c r="D287" s="192" t="s">
        <v>71</v>
      </c>
      <c r="E287" s="193" t="s">
        <v>300</v>
      </c>
      <c r="F287" s="193" t="s">
        <v>1660</v>
      </c>
      <c r="G287" s="191"/>
      <c r="H287" s="191"/>
      <c r="I287" s="194"/>
      <c r="J287" s="195">
        <f>BK287</f>
        <v>0</v>
      </c>
      <c r="K287" s="191"/>
      <c r="L287" s="196"/>
      <c r="M287" s="197"/>
      <c r="N287" s="198"/>
      <c r="O287" s="198"/>
      <c r="P287" s="199">
        <f>P288</f>
        <v>0</v>
      </c>
      <c r="Q287" s="198"/>
      <c r="R287" s="199">
        <f>R288</f>
        <v>0.01158</v>
      </c>
      <c r="S287" s="198"/>
      <c r="T287" s="200">
        <f>T288</f>
        <v>0.14300000000000002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1" t="s">
        <v>216</v>
      </c>
      <c r="AT287" s="202" t="s">
        <v>71</v>
      </c>
      <c r="AU287" s="202" t="s">
        <v>72</v>
      </c>
      <c r="AY287" s="201" t="s">
        <v>188</v>
      </c>
      <c r="BK287" s="203">
        <f>BK288</f>
        <v>0</v>
      </c>
    </row>
    <row r="288" s="12" customFormat="1" ht="22.8" customHeight="1">
      <c r="A288" s="12"/>
      <c r="B288" s="190"/>
      <c r="C288" s="191"/>
      <c r="D288" s="192" t="s">
        <v>71</v>
      </c>
      <c r="E288" s="204" t="s">
        <v>1661</v>
      </c>
      <c r="F288" s="204" t="s">
        <v>1662</v>
      </c>
      <c r="G288" s="191"/>
      <c r="H288" s="191"/>
      <c r="I288" s="194"/>
      <c r="J288" s="205">
        <f>BK288</f>
        <v>0</v>
      </c>
      <c r="K288" s="191"/>
      <c r="L288" s="196"/>
      <c r="M288" s="197"/>
      <c r="N288" s="198"/>
      <c r="O288" s="198"/>
      <c r="P288" s="199">
        <f>SUM(P289:P309)</f>
        <v>0</v>
      </c>
      <c r="Q288" s="198"/>
      <c r="R288" s="199">
        <f>SUM(R289:R309)</f>
        <v>0.01158</v>
      </c>
      <c r="S288" s="198"/>
      <c r="T288" s="200">
        <f>SUM(T289:T309)</f>
        <v>0.14300000000000002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1" t="s">
        <v>216</v>
      </c>
      <c r="AT288" s="202" t="s">
        <v>71</v>
      </c>
      <c r="AU288" s="202" t="s">
        <v>80</v>
      </c>
      <c r="AY288" s="201" t="s">
        <v>188</v>
      </c>
      <c r="BK288" s="203">
        <f>SUM(BK289:BK309)</f>
        <v>0</v>
      </c>
    </row>
    <row r="289" s="2" customFormat="1" ht="16.5" customHeight="1">
      <c r="A289" s="40"/>
      <c r="B289" s="41"/>
      <c r="C289" s="206" t="s">
        <v>453</v>
      </c>
      <c r="D289" s="206" t="s">
        <v>191</v>
      </c>
      <c r="E289" s="207" t="s">
        <v>1663</v>
      </c>
      <c r="F289" s="208" t="s">
        <v>1664</v>
      </c>
      <c r="G289" s="209" t="s">
        <v>357</v>
      </c>
      <c r="H289" s="210">
        <v>24</v>
      </c>
      <c r="I289" s="211"/>
      <c r="J289" s="212">
        <f>ROUND(I289*H289,2)</f>
        <v>0</v>
      </c>
      <c r="K289" s="208" t="s">
        <v>195</v>
      </c>
      <c r="L289" s="46"/>
      <c r="M289" s="213" t="s">
        <v>19</v>
      </c>
      <c r="N289" s="214" t="s">
        <v>43</v>
      </c>
      <c r="O289" s="86"/>
      <c r="P289" s="215">
        <f>O289*H289</f>
        <v>0</v>
      </c>
      <c r="Q289" s="215">
        <v>0.00014999999999999999</v>
      </c>
      <c r="R289" s="215">
        <f>Q289*H289</f>
        <v>0.0035999999999999999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1665</v>
      </c>
      <c r="AT289" s="217" t="s">
        <v>191</v>
      </c>
      <c r="AU289" s="217" t="s">
        <v>82</v>
      </c>
      <c r="AY289" s="19" t="s">
        <v>188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80</v>
      </c>
      <c r="BK289" s="218">
        <f>ROUND(I289*H289,2)</f>
        <v>0</v>
      </c>
      <c r="BL289" s="19" t="s">
        <v>1665</v>
      </c>
      <c r="BM289" s="217" t="s">
        <v>2314</v>
      </c>
    </row>
    <row r="290" s="2" customFormat="1">
      <c r="A290" s="40"/>
      <c r="B290" s="41"/>
      <c r="C290" s="42"/>
      <c r="D290" s="219" t="s">
        <v>198</v>
      </c>
      <c r="E290" s="42"/>
      <c r="F290" s="220" t="s">
        <v>1667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198</v>
      </c>
      <c r="AU290" s="19" t="s">
        <v>82</v>
      </c>
    </row>
    <row r="291" s="2" customFormat="1" ht="16.5" customHeight="1">
      <c r="A291" s="40"/>
      <c r="B291" s="41"/>
      <c r="C291" s="206" t="s">
        <v>461</v>
      </c>
      <c r="D291" s="206" t="s">
        <v>191</v>
      </c>
      <c r="E291" s="207" t="s">
        <v>1672</v>
      </c>
      <c r="F291" s="208" t="s">
        <v>1673</v>
      </c>
      <c r="G291" s="209" t="s">
        <v>357</v>
      </c>
      <c r="H291" s="210">
        <v>19</v>
      </c>
      <c r="I291" s="211"/>
      <c r="J291" s="212">
        <f>ROUND(I291*H291,2)</f>
        <v>0</v>
      </c>
      <c r="K291" s="208" t="s">
        <v>195</v>
      </c>
      <c r="L291" s="46"/>
      <c r="M291" s="213" t="s">
        <v>19</v>
      </c>
      <c r="N291" s="214" t="s">
        <v>43</v>
      </c>
      <c r="O291" s="86"/>
      <c r="P291" s="215">
        <f>O291*H291</f>
        <v>0</v>
      </c>
      <c r="Q291" s="215">
        <v>0.00042000000000000002</v>
      </c>
      <c r="R291" s="215">
        <f>Q291*H291</f>
        <v>0.007980000000000001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1665</v>
      </c>
      <c r="AT291" s="217" t="s">
        <v>191</v>
      </c>
      <c r="AU291" s="217" t="s">
        <v>82</v>
      </c>
      <c r="AY291" s="19" t="s">
        <v>188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1665</v>
      </c>
      <c r="BM291" s="217" t="s">
        <v>2315</v>
      </c>
    </row>
    <row r="292" s="2" customFormat="1">
      <c r="A292" s="40"/>
      <c r="B292" s="41"/>
      <c r="C292" s="42"/>
      <c r="D292" s="219" t="s">
        <v>198</v>
      </c>
      <c r="E292" s="42"/>
      <c r="F292" s="220" t="s">
        <v>1675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198</v>
      </c>
      <c r="AU292" s="19" t="s">
        <v>82</v>
      </c>
    </row>
    <row r="293" s="2" customFormat="1" ht="16.5" customHeight="1">
      <c r="A293" s="40"/>
      <c r="B293" s="41"/>
      <c r="C293" s="206" t="s">
        <v>467</v>
      </c>
      <c r="D293" s="206" t="s">
        <v>191</v>
      </c>
      <c r="E293" s="207" t="s">
        <v>1681</v>
      </c>
      <c r="F293" s="208" t="s">
        <v>1682</v>
      </c>
      <c r="G293" s="209" t="s">
        <v>357</v>
      </c>
      <c r="H293" s="210">
        <v>24</v>
      </c>
      <c r="I293" s="211"/>
      <c r="J293" s="212">
        <f>ROUND(I293*H293,2)</f>
        <v>0</v>
      </c>
      <c r="K293" s="208" t="s">
        <v>195</v>
      </c>
      <c r="L293" s="46"/>
      <c r="M293" s="213" t="s">
        <v>19</v>
      </c>
      <c r="N293" s="214" t="s">
        <v>43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0.002</v>
      </c>
      <c r="T293" s="216">
        <f>S293*H293</f>
        <v>0.048000000000000001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1665</v>
      </c>
      <c r="AT293" s="217" t="s">
        <v>191</v>
      </c>
      <c r="AU293" s="217" t="s">
        <v>82</v>
      </c>
      <c r="AY293" s="19" t="s">
        <v>188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80</v>
      </c>
      <c r="BK293" s="218">
        <f>ROUND(I293*H293,2)</f>
        <v>0</v>
      </c>
      <c r="BL293" s="19" t="s">
        <v>1665</v>
      </c>
      <c r="BM293" s="217" t="s">
        <v>2316</v>
      </c>
    </row>
    <row r="294" s="2" customFormat="1">
      <c r="A294" s="40"/>
      <c r="B294" s="41"/>
      <c r="C294" s="42"/>
      <c r="D294" s="219" t="s">
        <v>198</v>
      </c>
      <c r="E294" s="42"/>
      <c r="F294" s="220" t="s">
        <v>1684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198</v>
      </c>
      <c r="AU294" s="19" t="s">
        <v>82</v>
      </c>
    </row>
    <row r="295" s="2" customFormat="1" ht="21.75" customHeight="1">
      <c r="A295" s="40"/>
      <c r="B295" s="41"/>
      <c r="C295" s="206" t="s">
        <v>471</v>
      </c>
      <c r="D295" s="206" t="s">
        <v>191</v>
      </c>
      <c r="E295" s="207" t="s">
        <v>1690</v>
      </c>
      <c r="F295" s="208" t="s">
        <v>1691</v>
      </c>
      <c r="G295" s="209" t="s">
        <v>357</v>
      </c>
      <c r="H295" s="210">
        <v>19</v>
      </c>
      <c r="I295" s="211"/>
      <c r="J295" s="212">
        <f>ROUND(I295*H295,2)</f>
        <v>0</v>
      </c>
      <c r="K295" s="208" t="s">
        <v>195</v>
      </c>
      <c r="L295" s="46"/>
      <c r="M295" s="213" t="s">
        <v>19</v>
      </c>
      <c r="N295" s="214" t="s">
        <v>43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0.0050000000000000001</v>
      </c>
      <c r="T295" s="216">
        <f>S295*H295</f>
        <v>0.095000000000000001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1665</v>
      </c>
      <c r="AT295" s="217" t="s">
        <v>191</v>
      </c>
      <c r="AU295" s="217" t="s">
        <v>82</v>
      </c>
      <c r="AY295" s="19" t="s">
        <v>188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80</v>
      </c>
      <c r="BK295" s="218">
        <f>ROUND(I295*H295,2)</f>
        <v>0</v>
      </c>
      <c r="BL295" s="19" t="s">
        <v>1665</v>
      </c>
      <c r="BM295" s="217" t="s">
        <v>2317</v>
      </c>
    </row>
    <row r="296" s="2" customFormat="1">
      <c r="A296" s="40"/>
      <c r="B296" s="41"/>
      <c r="C296" s="42"/>
      <c r="D296" s="219" t="s">
        <v>198</v>
      </c>
      <c r="E296" s="42"/>
      <c r="F296" s="220" t="s">
        <v>1693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198</v>
      </c>
      <c r="AU296" s="19" t="s">
        <v>82</v>
      </c>
    </row>
    <row r="297" s="2" customFormat="1" ht="16.5" customHeight="1">
      <c r="A297" s="40"/>
      <c r="B297" s="41"/>
      <c r="C297" s="206" t="s">
        <v>475</v>
      </c>
      <c r="D297" s="206" t="s">
        <v>191</v>
      </c>
      <c r="E297" s="207" t="s">
        <v>1700</v>
      </c>
      <c r="F297" s="208" t="s">
        <v>1701</v>
      </c>
      <c r="G297" s="209" t="s">
        <v>260</v>
      </c>
      <c r="H297" s="210">
        <v>0.14299999999999999</v>
      </c>
      <c r="I297" s="211"/>
      <c r="J297" s="212">
        <f>ROUND(I297*H297,2)</f>
        <v>0</v>
      </c>
      <c r="K297" s="208" t="s">
        <v>195</v>
      </c>
      <c r="L297" s="46"/>
      <c r="M297" s="213" t="s">
        <v>19</v>
      </c>
      <c r="N297" s="214" t="s">
        <v>43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1665</v>
      </c>
      <c r="AT297" s="217" t="s">
        <v>191</v>
      </c>
      <c r="AU297" s="217" t="s">
        <v>82</v>
      </c>
      <c r="AY297" s="19" t="s">
        <v>188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80</v>
      </c>
      <c r="BK297" s="218">
        <f>ROUND(I297*H297,2)</f>
        <v>0</v>
      </c>
      <c r="BL297" s="19" t="s">
        <v>1665</v>
      </c>
      <c r="BM297" s="217" t="s">
        <v>2318</v>
      </c>
    </row>
    <row r="298" s="2" customFormat="1">
      <c r="A298" s="40"/>
      <c r="B298" s="41"/>
      <c r="C298" s="42"/>
      <c r="D298" s="219" t="s">
        <v>198</v>
      </c>
      <c r="E298" s="42"/>
      <c r="F298" s="220" t="s">
        <v>1703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198</v>
      </c>
      <c r="AU298" s="19" t="s">
        <v>82</v>
      </c>
    </row>
    <row r="299" s="2" customFormat="1" ht="21.75" customHeight="1">
      <c r="A299" s="40"/>
      <c r="B299" s="41"/>
      <c r="C299" s="206" t="s">
        <v>482</v>
      </c>
      <c r="D299" s="206" t="s">
        <v>191</v>
      </c>
      <c r="E299" s="207" t="s">
        <v>1705</v>
      </c>
      <c r="F299" s="208" t="s">
        <v>1706</v>
      </c>
      <c r="G299" s="209" t="s">
        <v>260</v>
      </c>
      <c r="H299" s="210">
        <v>0.14299999999999999</v>
      </c>
      <c r="I299" s="211"/>
      <c r="J299" s="212">
        <f>ROUND(I299*H299,2)</f>
        <v>0</v>
      </c>
      <c r="K299" s="208" t="s">
        <v>195</v>
      </c>
      <c r="L299" s="46"/>
      <c r="M299" s="213" t="s">
        <v>19</v>
      </c>
      <c r="N299" s="214" t="s">
        <v>43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1665</v>
      </c>
      <c r="AT299" s="217" t="s">
        <v>191</v>
      </c>
      <c r="AU299" s="217" t="s">
        <v>82</v>
      </c>
      <c r="AY299" s="19" t="s">
        <v>188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1665</v>
      </c>
      <c r="BM299" s="217" t="s">
        <v>2319</v>
      </c>
    </row>
    <row r="300" s="2" customFormat="1">
      <c r="A300" s="40"/>
      <c r="B300" s="41"/>
      <c r="C300" s="42"/>
      <c r="D300" s="219" t="s">
        <v>198</v>
      </c>
      <c r="E300" s="42"/>
      <c r="F300" s="220" t="s">
        <v>1708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198</v>
      </c>
      <c r="AU300" s="19" t="s">
        <v>82</v>
      </c>
    </row>
    <row r="301" s="2" customFormat="1" ht="16.5" customHeight="1">
      <c r="A301" s="40"/>
      <c r="B301" s="41"/>
      <c r="C301" s="206" t="s">
        <v>492</v>
      </c>
      <c r="D301" s="206" t="s">
        <v>191</v>
      </c>
      <c r="E301" s="207" t="s">
        <v>1710</v>
      </c>
      <c r="F301" s="208" t="s">
        <v>1711</v>
      </c>
      <c r="G301" s="209" t="s">
        <v>260</v>
      </c>
      <c r="H301" s="210">
        <v>0.14299999999999999</v>
      </c>
      <c r="I301" s="211"/>
      <c r="J301" s="212">
        <f>ROUND(I301*H301,2)</f>
        <v>0</v>
      </c>
      <c r="K301" s="208" t="s">
        <v>195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1665</v>
      </c>
      <c r="AT301" s="217" t="s">
        <v>191</v>
      </c>
      <c r="AU301" s="217" t="s">
        <v>82</v>
      </c>
      <c r="AY301" s="19" t="s">
        <v>188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1665</v>
      </c>
      <c r="BM301" s="217" t="s">
        <v>2320</v>
      </c>
    </row>
    <row r="302" s="2" customFormat="1">
      <c r="A302" s="40"/>
      <c r="B302" s="41"/>
      <c r="C302" s="42"/>
      <c r="D302" s="219" t="s">
        <v>198</v>
      </c>
      <c r="E302" s="42"/>
      <c r="F302" s="220" t="s">
        <v>1713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198</v>
      </c>
      <c r="AU302" s="19" t="s">
        <v>82</v>
      </c>
    </row>
    <row r="303" s="2" customFormat="1" ht="21.75" customHeight="1">
      <c r="A303" s="40"/>
      <c r="B303" s="41"/>
      <c r="C303" s="206" t="s">
        <v>501</v>
      </c>
      <c r="D303" s="206" t="s">
        <v>191</v>
      </c>
      <c r="E303" s="207" t="s">
        <v>1715</v>
      </c>
      <c r="F303" s="208" t="s">
        <v>1716</v>
      </c>
      <c r="G303" s="209" t="s">
        <v>260</v>
      </c>
      <c r="H303" s="210">
        <v>0.85799999999999998</v>
      </c>
      <c r="I303" s="211"/>
      <c r="J303" s="212">
        <f>ROUND(I303*H303,2)</f>
        <v>0</v>
      </c>
      <c r="K303" s="208" t="s">
        <v>195</v>
      </c>
      <c r="L303" s="46"/>
      <c r="M303" s="213" t="s">
        <v>19</v>
      </c>
      <c r="N303" s="214" t="s">
        <v>43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1665</v>
      </c>
      <c r="AT303" s="217" t="s">
        <v>191</v>
      </c>
      <c r="AU303" s="217" t="s">
        <v>82</v>
      </c>
      <c r="AY303" s="19" t="s">
        <v>188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80</v>
      </c>
      <c r="BK303" s="218">
        <f>ROUND(I303*H303,2)</f>
        <v>0</v>
      </c>
      <c r="BL303" s="19" t="s">
        <v>1665</v>
      </c>
      <c r="BM303" s="217" t="s">
        <v>2321</v>
      </c>
    </row>
    <row r="304" s="2" customFormat="1">
      <c r="A304" s="40"/>
      <c r="B304" s="41"/>
      <c r="C304" s="42"/>
      <c r="D304" s="219" t="s">
        <v>198</v>
      </c>
      <c r="E304" s="42"/>
      <c r="F304" s="220" t="s">
        <v>1718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198</v>
      </c>
      <c r="AU304" s="19" t="s">
        <v>82</v>
      </c>
    </row>
    <row r="305" s="14" customFormat="1">
      <c r="A305" s="14"/>
      <c r="B305" s="235"/>
      <c r="C305" s="236"/>
      <c r="D305" s="226" t="s">
        <v>200</v>
      </c>
      <c r="E305" s="237" t="s">
        <v>19</v>
      </c>
      <c r="F305" s="238" t="s">
        <v>2322</v>
      </c>
      <c r="G305" s="236"/>
      <c r="H305" s="239">
        <v>0.85799999999999998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200</v>
      </c>
      <c r="AU305" s="245" t="s">
        <v>82</v>
      </c>
      <c r="AV305" s="14" t="s">
        <v>82</v>
      </c>
      <c r="AW305" s="14" t="s">
        <v>33</v>
      </c>
      <c r="AX305" s="14" t="s">
        <v>80</v>
      </c>
      <c r="AY305" s="245" t="s">
        <v>188</v>
      </c>
    </row>
    <row r="306" s="2" customFormat="1" ht="24.15" customHeight="1">
      <c r="A306" s="40"/>
      <c r="B306" s="41"/>
      <c r="C306" s="206" t="s">
        <v>510</v>
      </c>
      <c r="D306" s="206" t="s">
        <v>191</v>
      </c>
      <c r="E306" s="207" t="s">
        <v>1721</v>
      </c>
      <c r="F306" s="208" t="s">
        <v>1722</v>
      </c>
      <c r="G306" s="209" t="s">
        <v>260</v>
      </c>
      <c r="H306" s="210">
        <v>0.14299999999999999</v>
      </c>
      <c r="I306" s="211"/>
      <c r="J306" s="212">
        <f>ROUND(I306*H306,2)</f>
        <v>0</v>
      </c>
      <c r="K306" s="208" t="s">
        <v>195</v>
      </c>
      <c r="L306" s="46"/>
      <c r="M306" s="213" t="s">
        <v>19</v>
      </c>
      <c r="N306" s="214" t="s">
        <v>43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1665</v>
      </c>
      <c r="AT306" s="217" t="s">
        <v>191</v>
      </c>
      <c r="AU306" s="217" t="s">
        <v>82</v>
      </c>
      <c r="AY306" s="19" t="s">
        <v>188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1665</v>
      </c>
      <c r="BM306" s="217" t="s">
        <v>2323</v>
      </c>
    </row>
    <row r="307" s="2" customFormat="1">
      <c r="A307" s="40"/>
      <c r="B307" s="41"/>
      <c r="C307" s="42"/>
      <c r="D307" s="219" t="s">
        <v>198</v>
      </c>
      <c r="E307" s="42"/>
      <c r="F307" s="220" t="s">
        <v>1724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198</v>
      </c>
      <c r="AU307" s="19" t="s">
        <v>82</v>
      </c>
    </row>
    <row r="308" s="2" customFormat="1" ht="16.5" customHeight="1">
      <c r="A308" s="40"/>
      <c r="B308" s="41"/>
      <c r="C308" s="206" t="s">
        <v>515</v>
      </c>
      <c r="D308" s="206" t="s">
        <v>191</v>
      </c>
      <c r="E308" s="207" t="s">
        <v>1726</v>
      </c>
      <c r="F308" s="208" t="s">
        <v>1727</v>
      </c>
      <c r="G308" s="209" t="s">
        <v>260</v>
      </c>
      <c r="H308" s="210">
        <v>0.012</v>
      </c>
      <c r="I308" s="211"/>
      <c r="J308" s="212">
        <f>ROUND(I308*H308,2)</f>
        <v>0</v>
      </c>
      <c r="K308" s="208" t="s">
        <v>195</v>
      </c>
      <c r="L308" s="46"/>
      <c r="M308" s="213" t="s">
        <v>19</v>
      </c>
      <c r="N308" s="214" t="s">
        <v>43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1665</v>
      </c>
      <c r="AT308" s="217" t="s">
        <v>191</v>
      </c>
      <c r="AU308" s="217" t="s">
        <v>82</v>
      </c>
      <c r="AY308" s="19" t="s">
        <v>188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80</v>
      </c>
      <c r="BK308" s="218">
        <f>ROUND(I308*H308,2)</f>
        <v>0</v>
      </c>
      <c r="BL308" s="19" t="s">
        <v>1665</v>
      </c>
      <c r="BM308" s="217" t="s">
        <v>2324</v>
      </c>
    </row>
    <row r="309" s="2" customFormat="1">
      <c r="A309" s="40"/>
      <c r="B309" s="41"/>
      <c r="C309" s="42"/>
      <c r="D309" s="219" t="s">
        <v>198</v>
      </c>
      <c r="E309" s="42"/>
      <c r="F309" s="220" t="s">
        <v>1729</v>
      </c>
      <c r="G309" s="42"/>
      <c r="H309" s="42"/>
      <c r="I309" s="221"/>
      <c r="J309" s="42"/>
      <c r="K309" s="42"/>
      <c r="L309" s="46"/>
      <c r="M309" s="274"/>
      <c r="N309" s="275"/>
      <c r="O309" s="270"/>
      <c r="P309" s="270"/>
      <c r="Q309" s="270"/>
      <c r="R309" s="270"/>
      <c r="S309" s="270"/>
      <c r="T309" s="276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198</v>
      </c>
      <c r="AU309" s="19" t="s">
        <v>82</v>
      </c>
    </row>
    <row r="310" s="2" customFormat="1" ht="6.96" customHeight="1">
      <c r="A310" s="40"/>
      <c r="B310" s="61"/>
      <c r="C310" s="62"/>
      <c r="D310" s="62"/>
      <c r="E310" s="62"/>
      <c r="F310" s="62"/>
      <c r="G310" s="62"/>
      <c r="H310" s="62"/>
      <c r="I310" s="62"/>
      <c r="J310" s="62"/>
      <c r="K310" s="62"/>
      <c r="L310" s="46"/>
      <c r="M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</row>
  </sheetData>
  <sheetProtection sheet="1" autoFilter="0" formatColumns="0" formatRows="0" objects="1" scenarios="1" spinCount="100000" saltValue="zlMsiqgYh5SsfmjiRO/ASUjSNvWOWgH+nZTPfLyCTIis+2DtDHUaeh9+in+DKPWxNi7XMIzMeVlsXGcK/M6G6Q==" hashValue="etp9q5wzJuBFkKMdbpktvjLISr1YXE+YQEBnZ1s1fQtGfOXmtVwVrFZeugqjZRfxyt8jglEN5vc/jp9Byy8peA==" algorithmName="SHA-512" password="80EB"/>
  <autoFilter ref="C88:K309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7" r:id="rId1" display="https://podminky.urs.cz/item/CS_URS_2024_01/741122016"/>
    <hyperlink ref="F107" r:id="rId2" display="https://podminky.urs.cz/item/CS_URS_2024_01/741122015"/>
    <hyperlink ref="F117" r:id="rId3" display="https://podminky.urs.cz/item/CS_URS_2024_01/741130001"/>
    <hyperlink ref="F122" r:id="rId4" display="https://podminky.urs.cz/item/CS_URS_2024_01/741372062"/>
    <hyperlink ref="F132" r:id="rId5" display="https://podminky.urs.cz/item/CS_URS_2024_01/741313001"/>
    <hyperlink ref="F142" r:id="rId6" display="https://podminky.urs.cz/item/CS_URS_2024_01/741313005"/>
    <hyperlink ref="F152" r:id="rId7" display="https://podminky.urs.cz/item/CS_URS_2024_01/741310101"/>
    <hyperlink ref="F187" r:id="rId8" display="https://podminky.urs.cz/item/CS_URS_2024_01/741112061"/>
    <hyperlink ref="F197" r:id="rId9" display="https://podminky.urs.cz/item/CS_URS_2024_01/741112001"/>
    <hyperlink ref="F212" r:id="rId10" display="https://podminky.urs.cz/item/CS_URS_2024_01/HZS2232"/>
    <hyperlink ref="F221" r:id="rId11" display="https://podminky.urs.cz/item/CS_URS_2024_01/741110062"/>
    <hyperlink ref="F231" r:id="rId12" display="https://podminky.urs.cz/item/CS_URS_2024_01/742121001"/>
    <hyperlink ref="F242" r:id="rId13" display="https://podminky.urs.cz/item/CS_URS_2024_01/742330041"/>
    <hyperlink ref="F264" r:id="rId14" display="https://podminky.urs.cz/item/CS_URS_2024_01/741810001"/>
    <hyperlink ref="F270" r:id="rId15" display="https://podminky.urs.cz/item/CS_URS_2024_01/977131110"/>
    <hyperlink ref="F273" r:id="rId16" display="https://podminky.urs.cz/item/CS_URS_2024_01/977131117"/>
    <hyperlink ref="F277" r:id="rId17" display="https://podminky.urs.cz/item/CS_URS_2024_01/997002611"/>
    <hyperlink ref="F279" r:id="rId18" display="https://podminky.urs.cz/item/CS_URS_2024_01/997013212"/>
    <hyperlink ref="F281" r:id="rId19" display="https://podminky.urs.cz/item/CS_URS_2024_01/997013501"/>
    <hyperlink ref="F283" r:id="rId20" display="https://podminky.urs.cz/item/CS_URS_2024_01/997013509"/>
    <hyperlink ref="F286" r:id="rId21" display="https://podminky.urs.cz/item/CS_URS_2024_01/997013603"/>
    <hyperlink ref="F290" r:id="rId22" display="https://podminky.urs.cz/item/CS_URS_2024_01/460941211"/>
    <hyperlink ref="F292" r:id="rId23" display="https://podminky.urs.cz/item/CS_URS_2024_01/460941221"/>
    <hyperlink ref="F294" r:id="rId24" display="https://podminky.urs.cz/item/CS_URS_2024_01/468101411"/>
    <hyperlink ref="F296" r:id="rId25" display="https://podminky.urs.cz/item/CS_URS_2024_01/468101421"/>
    <hyperlink ref="F298" r:id="rId26" display="https://podminky.urs.cz/item/CS_URS_2024_01/469971111"/>
    <hyperlink ref="F300" r:id="rId27" display="https://podminky.urs.cz/item/CS_URS_2024_01/469971121"/>
    <hyperlink ref="F302" r:id="rId28" display="https://podminky.urs.cz/item/CS_URS_2024_01/469972111"/>
    <hyperlink ref="F304" r:id="rId29" display="https://podminky.urs.cz/item/CS_URS_2024_01/469972121"/>
    <hyperlink ref="F307" r:id="rId30" display="https://podminky.urs.cz/item/CS_URS_2024_01/469973113"/>
    <hyperlink ref="F309" r:id="rId31" display="https://podminky.urs.cz/item/CS_URS_2024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2325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ROUND((SUM(BE89:BE310)),  2)</f>
        <v>0</v>
      </c>
      <c r="G33" s="40"/>
      <c r="H33" s="40"/>
      <c r="I33" s="150">
        <v>0.20999999999999999</v>
      </c>
      <c r="J33" s="149">
        <f>ROUND(((SUM(BE89:BE310))*I33),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ROUND((SUM(BF89:BF310)),  2)</f>
        <v>0</v>
      </c>
      <c r="G34" s="40"/>
      <c r="H34" s="40"/>
      <c r="I34" s="150">
        <v>0.14999999999999999</v>
      </c>
      <c r="J34" s="149">
        <f>ROUND(((SUM(BF89:BF310))*I34),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ROUND((SUM(BG89:BG310)),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ROUND((SUM(BH89:BH310)),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ROUND((SUM(BI89:BI310)),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23 - elektroinstalace m.č. 214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1447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1449</v>
      </c>
      <c r="E62" s="176"/>
      <c r="F62" s="176"/>
      <c r="G62" s="176"/>
      <c r="H62" s="176"/>
      <c r="I62" s="176"/>
      <c r="J62" s="177">
        <f>J215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1450</v>
      </c>
      <c r="E63" s="176"/>
      <c r="F63" s="176"/>
      <c r="G63" s="176"/>
      <c r="H63" s="176"/>
      <c r="I63" s="176"/>
      <c r="J63" s="177">
        <f>J261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1451</v>
      </c>
      <c r="E64" s="176"/>
      <c r="F64" s="176"/>
      <c r="G64" s="176"/>
      <c r="H64" s="176"/>
      <c r="I64" s="176"/>
      <c r="J64" s="177">
        <f>J262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160</v>
      </c>
      <c r="E65" s="170"/>
      <c r="F65" s="170"/>
      <c r="G65" s="170"/>
      <c r="H65" s="170"/>
      <c r="I65" s="170"/>
      <c r="J65" s="171">
        <f>J267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162</v>
      </c>
      <c r="E66" s="176"/>
      <c r="F66" s="176"/>
      <c r="G66" s="176"/>
      <c r="H66" s="176"/>
      <c r="I66" s="176"/>
      <c r="J66" s="177">
        <f>J268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163</v>
      </c>
      <c r="E67" s="176"/>
      <c r="F67" s="176"/>
      <c r="G67" s="176"/>
      <c r="H67" s="176"/>
      <c r="I67" s="176"/>
      <c r="J67" s="177">
        <f>J276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1452</v>
      </c>
      <c r="E68" s="170"/>
      <c r="F68" s="170"/>
      <c r="G68" s="170"/>
      <c r="H68" s="170"/>
      <c r="I68" s="170"/>
      <c r="J68" s="171">
        <f>J288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1453</v>
      </c>
      <c r="E69" s="176"/>
      <c r="F69" s="176"/>
      <c r="G69" s="176"/>
      <c r="H69" s="176"/>
      <c r="I69" s="176"/>
      <c r="J69" s="177">
        <f>J289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ZŠ Pionýrů, Sokolov - Oprava elektroinstalace učeben v 2.NP 2. stupně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154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23 - elektroinstalace m.č. 214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Sokolov, Pionýrů 1614</v>
      </c>
      <c r="G83" s="42"/>
      <c r="H83" s="42"/>
      <c r="I83" s="34" t="s">
        <v>23</v>
      </c>
      <c r="J83" s="74" t="str">
        <f>IF(J12="","",J12)</f>
        <v>8. 2. 2024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Sokolov</v>
      </c>
      <c r="G85" s="42"/>
      <c r="H85" s="42"/>
      <c r="I85" s="34" t="s">
        <v>31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Michal Kubelka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174</v>
      </c>
      <c r="D88" s="182" t="s">
        <v>57</v>
      </c>
      <c r="E88" s="182" t="s">
        <v>53</v>
      </c>
      <c r="F88" s="182" t="s">
        <v>54</v>
      </c>
      <c r="G88" s="182" t="s">
        <v>175</v>
      </c>
      <c r="H88" s="182" t="s">
        <v>176</v>
      </c>
      <c r="I88" s="182" t="s">
        <v>177</v>
      </c>
      <c r="J88" s="182" t="s">
        <v>158</v>
      </c>
      <c r="K88" s="183" t="s">
        <v>178</v>
      </c>
      <c r="L88" s="184"/>
      <c r="M88" s="94" t="s">
        <v>19</v>
      </c>
      <c r="N88" s="95" t="s">
        <v>42</v>
      </c>
      <c r="O88" s="95" t="s">
        <v>179</v>
      </c>
      <c r="P88" s="95" t="s">
        <v>180</v>
      </c>
      <c r="Q88" s="95" t="s">
        <v>181</v>
      </c>
      <c r="R88" s="95" t="s">
        <v>182</v>
      </c>
      <c r="S88" s="95" t="s">
        <v>183</v>
      </c>
      <c r="T88" s="96" t="s">
        <v>184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185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P90+P267+P288</f>
        <v>0</v>
      </c>
      <c r="Q89" s="98"/>
      <c r="R89" s="187">
        <f>R90+R267+R288</f>
        <v>0.014551500000000002</v>
      </c>
      <c r="S89" s="98"/>
      <c r="T89" s="188">
        <f>T90+T267+T288</f>
        <v>0.1792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159</v>
      </c>
      <c r="BK89" s="189">
        <f>BK90+BK267+BK288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1454</v>
      </c>
      <c r="F90" s="193" t="s">
        <v>1455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P91+P215+P261</f>
        <v>0</v>
      </c>
      <c r="Q90" s="198"/>
      <c r="R90" s="199">
        <f>R91+R215+R261</f>
        <v>0</v>
      </c>
      <c r="S90" s="198"/>
      <c r="T90" s="200">
        <f>T91+T215+T261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188</v>
      </c>
      <c r="BK90" s="203">
        <f>BK91+BK215+BK261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1456</v>
      </c>
      <c r="F91" s="204" t="s">
        <v>1457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SUM(P92:P214)</f>
        <v>0</v>
      </c>
      <c r="Q91" s="198"/>
      <c r="R91" s="199">
        <f>SUM(R92:R214)</f>
        <v>0</v>
      </c>
      <c r="S91" s="198"/>
      <c r="T91" s="200">
        <f>SUM(T92:T214)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188</v>
      </c>
      <c r="BK91" s="203">
        <f>SUM(BK92:BK214)</f>
        <v>0</v>
      </c>
    </row>
    <row r="92" s="2" customFormat="1" ht="24.15" customHeight="1">
      <c r="A92" s="40"/>
      <c r="B92" s="41"/>
      <c r="C92" s="257" t="s">
        <v>80</v>
      </c>
      <c r="D92" s="257" t="s">
        <v>300</v>
      </c>
      <c r="E92" s="258" t="s">
        <v>1458</v>
      </c>
      <c r="F92" s="259" t="s">
        <v>1459</v>
      </c>
      <c r="G92" s="260" t="s">
        <v>296</v>
      </c>
      <c r="H92" s="261">
        <v>1</v>
      </c>
      <c r="I92" s="262"/>
      <c r="J92" s="263">
        <f>ROUND(I92*H92,2)</f>
        <v>0</v>
      </c>
      <c r="K92" s="259" t="s">
        <v>19</v>
      </c>
      <c r="L92" s="264"/>
      <c r="M92" s="265" t="s">
        <v>19</v>
      </c>
      <c r="N92" s="266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250</v>
      </c>
      <c r="AT92" s="217" t="s">
        <v>300</v>
      </c>
      <c r="AU92" s="217" t="s">
        <v>82</v>
      </c>
      <c r="AY92" s="19" t="s">
        <v>188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196</v>
      </c>
      <c r="BM92" s="217" t="s">
        <v>2326</v>
      </c>
    </row>
    <row r="93" s="13" customFormat="1">
      <c r="A93" s="13"/>
      <c r="B93" s="224"/>
      <c r="C93" s="225"/>
      <c r="D93" s="226" t="s">
        <v>200</v>
      </c>
      <c r="E93" s="227" t="s">
        <v>19</v>
      </c>
      <c r="F93" s="228" t="s">
        <v>1461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200</v>
      </c>
      <c r="AU93" s="234" t="s">
        <v>82</v>
      </c>
      <c r="AV93" s="13" t="s">
        <v>80</v>
      </c>
      <c r="AW93" s="13" t="s">
        <v>33</v>
      </c>
      <c r="AX93" s="13" t="s">
        <v>72</v>
      </c>
      <c r="AY93" s="234" t="s">
        <v>188</v>
      </c>
    </row>
    <row r="94" s="14" customFormat="1">
      <c r="A94" s="14"/>
      <c r="B94" s="235"/>
      <c r="C94" s="236"/>
      <c r="D94" s="226" t="s">
        <v>200</v>
      </c>
      <c r="E94" s="237" t="s">
        <v>19</v>
      </c>
      <c r="F94" s="238" t="s">
        <v>80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200</v>
      </c>
      <c r="AU94" s="245" t="s">
        <v>82</v>
      </c>
      <c r="AV94" s="14" t="s">
        <v>82</v>
      </c>
      <c r="AW94" s="14" t="s">
        <v>33</v>
      </c>
      <c r="AX94" s="14" t="s">
        <v>72</v>
      </c>
      <c r="AY94" s="245" t="s">
        <v>188</v>
      </c>
    </row>
    <row r="95" s="15" customFormat="1">
      <c r="A95" s="15"/>
      <c r="B95" s="246"/>
      <c r="C95" s="247"/>
      <c r="D95" s="226" t="s">
        <v>200</v>
      </c>
      <c r="E95" s="248" t="s">
        <v>19</v>
      </c>
      <c r="F95" s="249" t="s">
        <v>206</v>
      </c>
      <c r="G95" s="247"/>
      <c r="H95" s="250">
        <v>1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200</v>
      </c>
      <c r="AU95" s="256" t="s">
        <v>82</v>
      </c>
      <c r="AV95" s="15" t="s">
        <v>196</v>
      </c>
      <c r="AW95" s="15" t="s">
        <v>33</v>
      </c>
      <c r="AX95" s="15" t="s">
        <v>80</v>
      </c>
      <c r="AY95" s="256" t="s">
        <v>188</v>
      </c>
    </row>
    <row r="96" s="2" customFormat="1" ht="24.15" customHeight="1">
      <c r="A96" s="40"/>
      <c r="B96" s="41"/>
      <c r="C96" s="206" t="s">
        <v>82</v>
      </c>
      <c r="D96" s="206" t="s">
        <v>191</v>
      </c>
      <c r="E96" s="207" t="s">
        <v>1470</v>
      </c>
      <c r="F96" s="208" t="s">
        <v>1471</v>
      </c>
      <c r="G96" s="209" t="s">
        <v>357</v>
      </c>
      <c r="H96" s="210">
        <v>82</v>
      </c>
      <c r="I96" s="211"/>
      <c r="J96" s="212">
        <f>ROUND(I96*H96,2)</f>
        <v>0</v>
      </c>
      <c r="K96" s="208" t="s">
        <v>195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196</v>
      </c>
      <c r="AT96" s="217" t="s">
        <v>191</v>
      </c>
      <c r="AU96" s="217" t="s">
        <v>82</v>
      </c>
      <c r="AY96" s="19" t="s">
        <v>188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196</v>
      </c>
      <c r="BM96" s="217" t="s">
        <v>2327</v>
      </c>
    </row>
    <row r="97" s="2" customFormat="1">
      <c r="A97" s="40"/>
      <c r="B97" s="41"/>
      <c r="C97" s="42"/>
      <c r="D97" s="219" t="s">
        <v>198</v>
      </c>
      <c r="E97" s="42"/>
      <c r="F97" s="220" t="s">
        <v>1473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198</v>
      </c>
      <c r="AU97" s="19" t="s">
        <v>82</v>
      </c>
    </row>
    <row r="98" s="13" customFormat="1">
      <c r="A98" s="13"/>
      <c r="B98" s="224"/>
      <c r="C98" s="225"/>
      <c r="D98" s="226" t="s">
        <v>200</v>
      </c>
      <c r="E98" s="227" t="s">
        <v>19</v>
      </c>
      <c r="F98" s="228" t="s">
        <v>1461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200</v>
      </c>
      <c r="AU98" s="234" t="s">
        <v>82</v>
      </c>
      <c r="AV98" s="13" t="s">
        <v>80</v>
      </c>
      <c r="AW98" s="13" t="s">
        <v>33</v>
      </c>
      <c r="AX98" s="13" t="s">
        <v>72</v>
      </c>
      <c r="AY98" s="234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2328</v>
      </c>
      <c r="G99" s="236"/>
      <c r="H99" s="239">
        <v>82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5" customFormat="1">
      <c r="A100" s="15"/>
      <c r="B100" s="246"/>
      <c r="C100" s="247"/>
      <c r="D100" s="226" t="s">
        <v>200</v>
      </c>
      <c r="E100" s="248" t="s">
        <v>19</v>
      </c>
      <c r="F100" s="249" t="s">
        <v>206</v>
      </c>
      <c r="G100" s="247"/>
      <c r="H100" s="250">
        <v>82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200</v>
      </c>
      <c r="AU100" s="256" t="s">
        <v>82</v>
      </c>
      <c r="AV100" s="15" t="s">
        <v>196</v>
      </c>
      <c r="AW100" s="15" t="s">
        <v>33</v>
      </c>
      <c r="AX100" s="15" t="s">
        <v>80</v>
      </c>
      <c r="AY100" s="256" t="s">
        <v>188</v>
      </c>
    </row>
    <row r="101" s="2" customFormat="1" ht="16.5" customHeight="1">
      <c r="A101" s="40"/>
      <c r="B101" s="41"/>
      <c r="C101" s="257" t="s">
        <v>216</v>
      </c>
      <c r="D101" s="257" t="s">
        <v>300</v>
      </c>
      <c r="E101" s="258" t="s">
        <v>1475</v>
      </c>
      <c r="F101" s="259" t="s">
        <v>1476</v>
      </c>
      <c r="G101" s="260" t="s">
        <v>357</v>
      </c>
      <c r="H101" s="261">
        <v>82</v>
      </c>
      <c r="I101" s="262"/>
      <c r="J101" s="263">
        <f>ROUND(I101*H101,2)</f>
        <v>0</v>
      </c>
      <c r="K101" s="259" t="s">
        <v>19</v>
      </c>
      <c r="L101" s="264"/>
      <c r="M101" s="265" t="s">
        <v>19</v>
      </c>
      <c r="N101" s="266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250</v>
      </c>
      <c r="AT101" s="217" t="s">
        <v>300</v>
      </c>
      <c r="AU101" s="217" t="s">
        <v>82</v>
      </c>
      <c r="AY101" s="19" t="s">
        <v>188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196</v>
      </c>
      <c r="BM101" s="217" t="s">
        <v>2329</v>
      </c>
    </row>
    <row r="102" s="2" customFormat="1">
      <c r="A102" s="40"/>
      <c r="B102" s="41"/>
      <c r="C102" s="42"/>
      <c r="D102" s="226" t="s">
        <v>571</v>
      </c>
      <c r="E102" s="42"/>
      <c r="F102" s="273" t="s">
        <v>1469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571</v>
      </c>
      <c r="AU102" s="19" t="s">
        <v>82</v>
      </c>
    </row>
    <row r="103" s="13" customFormat="1">
      <c r="A103" s="13"/>
      <c r="B103" s="224"/>
      <c r="C103" s="225"/>
      <c r="D103" s="226" t="s">
        <v>200</v>
      </c>
      <c r="E103" s="227" t="s">
        <v>19</v>
      </c>
      <c r="F103" s="228" t="s">
        <v>1461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200</v>
      </c>
      <c r="AU103" s="234" t="s">
        <v>82</v>
      </c>
      <c r="AV103" s="13" t="s">
        <v>80</v>
      </c>
      <c r="AW103" s="13" t="s">
        <v>33</v>
      </c>
      <c r="AX103" s="13" t="s">
        <v>72</v>
      </c>
      <c r="AY103" s="234" t="s">
        <v>188</v>
      </c>
    </row>
    <row r="104" s="14" customFormat="1">
      <c r="A104" s="14"/>
      <c r="B104" s="235"/>
      <c r="C104" s="236"/>
      <c r="D104" s="226" t="s">
        <v>200</v>
      </c>
      <c r="E104" s="237" t="s">
        <v>19</v>
      </c>
      <c r="F104" s="238" t="s">
        <v>2328</v>
      </c>
      <c r="G104" s="236"/>
      <c r="H104" s="239">
        <v>82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200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188</v>
      </c>
    </row>
    <row r="105" s="15" customFormat="1">
      <c r="A105" s="15"/>
      <c r="B105" s="246"/>
      <c r="C105" s="247"/>
      <c r="D105" s="226" t="s">
        <v>200</v>
      </c>
      <c r="E105" s="248" t="s">
        <v>19</v>
      </c>
      <c r="F105" s="249" t="s">
        <v>206</v>
      </c>
      <c r="G105" s="247"/>
      <c r="H105" s="250">
        <v>82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200</v>
      </c>
      <c r="AU105" s="256" t="s">
        <v>82</v>
      </c>
      <c r="AV105" s="15" t="s">
        <v>196</v>
      </c>
      <c r="AW105" s="15" t="s">
        <v>33</v>
      </c>
      <c r="AX105" s="15" t="s">
        <v>80</v>
      </c>
      <c r="AY105" s="256" t="s">
        <v>188</v>
      </c>
    </row>
    <row r="106" s="2" customFormat="1" ht="24.15" customHeight="1">
      <c r="A106" s="40"/>
      <c r="B106" s="41"/>
      <c r="C106" s="206" t="s">
        <v>196</v>
      </c>
      <c r="D106" s="206" t="s">
        <v>191</v>
      </c>
      <c r="E106" s="207" t="s">
        <v>1478</v>
      </c>
      <c r="F106" s="208" t="s">
        <v>1479</v>
      </c>
      <c r="G106" s="209" t="s">
        <v>357</v>
      </c>
      <c r="H106" s="210">
        <v>41</v>
      </c>
      <c r="I106" s="211"/>
      <c r="J106" s="212">
        <f>ROUND(I106*H106,2)</f>
        <v>0</v>
      </c>
      <c r="K106" s="208" t="s">
        <v>195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196</v>
      </c>
      <c r="AT106" s="217" t="s">
        <v>191</v>
      </c>
      <c r="AU106" s="217" t="s">
        <v>82</v>
      </c>
      <c r="AY106" s="19" t="s">
        <v>188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196</v>
      </c>
      <c r="BM106" s="217" t="s">
        <v>2330</v>
      </c>
    </row>
    <row r="107" s="2" customFormat="1">
      <c r="A107" s="40"/>
      <c r="B107" s="41"/>
      <c r="C107" s="42"/>
      <c r="D107" s="219" t="s">
        <v>198</v>
      </c>
      <c r="E107" s="42"/>
      <c r="F107" s="220" t="s">
        <v>1481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198</v>
      </c>
      <c r="AU107" s="19" t="s">
        <v>82</v>
      </c>
    </row>
    <row r="108" s="13" customFormat="1">
      <c r="A108" s="13"/>
      <c r="B108" s="224"/>
      <c r="C108" s="225"/>
      <c r="D108" s="226" t="s">
        <v>200</v>
      </c>
      <c r="E108" s="227" t="s">
        <v>19</v>
      </c>
      <c r="F108" s="228" t="s">
        <v>1461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200</v>
      </c>
      <c r="AU108" s="234" t="s">
        <v>82</v>
      </c>
      <c r="AV108" s="13" t="s">
        <v>80</v>
      </c>
      <c r="AW108" s="13" t="s">
        <v>33</v>
      </c>
      <c r="AX108" s="13" t="s">
        <v>72</v>
      </c>
      <c r="AY108" s="234" t="s">
        <v>188</v>
      </c>
    </row>
    <row r="109" s="14" customFormat="1">
      <c r="A109" s="14"/>
      <c r="B109" s="235"/>
      <c r="C109" s="236"/>
      <c r="D109" s="226" t="s">
        <v>200</v>
      </c>
      <c r="E109" s="237" t="s">
        <v>19</v>
      </c>
      <c r="F109" s="238" t="s">
        <v>419</v>
      </c>
      <c r="G109" s="236"/>
      <c r="H109" s="239">
        <v>41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200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188</v>
      </c>
    </row>
    <row r="110" s="15" customFormat="1">
      <c r="A110" s="15"/>
      <c r="B110" s="246"/>
      <c r="C110" s="247"/>
      <c r="D110" s="226" t="s">
        <v>200</v>
      </c>
      <c r="E110" s="248" t="s">
        <v>19</v>
      </c>
      <c r="F110" s="249" t="s">
        <v>206</v>
      </c>
      <c r="G110" s="247"/>
      <c r="H110" s="250">
        <v>41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200</v>
      </c>
      <c r="AU110" s="256" t="s">
        <v>82</v>
      </c>
      <c r="AV110" s="15" t="s">
        <v>196</v>
      </c>
      <c r="AW110" s="15" t="s">
        <v>33</v>
      </c>
      <c r="AX110" s="15" t="s">
        <v>80</v>
      </c>
      <c r="AY110" s="256" t="s">
        <v>188</v>
      </c>
    </row>
    <row r="111" s="2" customFormat="1" ht="16.5" customHeight="1">
      <c r="A111" s="40"/>
      <c r="B111" s="41"/>
      <c r="C111" s="257" t="s">
        <v>231</v>
      </c>
      <c r="D111" s="257" t="s">
        <v>300</v>
      </c>
      <c r="E111" s="258" t="s">
        <v>1483</v>
      </c>
      <c r="F111" s="259" t="s">
        <v>1484</v>
      </c>
      <c r="G111" s="260" t="s">
        <v>357</v>
      </c>
      <c r="H111" s="261">
        <v>41</v>
      </c>
      <c r="I111" s="262"/>
      <c r="J111" s="263">
        <f>ROUND(I111*H111,2)</f>
        <v>0</v>
      </c>
      <c r="K111" s="259" t="s">
        <v>19</v>
      </c>
      <c r="L111" s="264"/>
      <c r="M111" s="265" t="s">
        <v>19</v>
      </c>
      <c r="N111" s="266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250</v>
      </c>
      <c r="AT111" s="217" t="s">
        <v>300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2331</v>
      </c>
    </row>
    <row r="112" s="2" customFormat="1">
      <c r="A112" s="40"/>
      <c r="B112" s="41"/>
      <c r="C112" s="42"/>
      <c r="D112" s="226" t="s">
        <v>571</v>
      </c>
      <c r="E112" s="42"/>
      <c r="F112" s="273" t="s">
        <v>1469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571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1461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419</v>
      </c>
      <c r="G114" s="236"/>
      <c r="H114" s="239">
        <v>41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5" customFormat="1">
      <c r="A115" s="15"/>
      <c r="B115" s="246"/>
      <c r="C115" s="247"/>
      <c r="D115" s="226" t="s">
        <v>200</v>
      </c>
      <c r="E115" s="248" t="s">
        <v>19</v>
      </c>
      <c r="F115" s="249" t="s">
        <v>206</v>
      </c>
      <c r="G115" s="247"/>
      <c r="H115" s="250">
        <v>41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200</v>
      </c>
      <c r="AU115" s="256" t="s">
        <v>82</v>
      </c>
      <c r="AV115" s="15" t="s">
        <v>196</v>
      </c>
      <c r="AW115" s="15" t="s">
        <v>33</v>
      </c>
      <c r="AX115" s="15" t="s">
        <v>80</v>
      </c>
      <c r="AY115" s="256" t="s">
        <v>188</v>
      </c>
    </row>
    <row r="116" s="2" customFormat="1" ht="21.75" customHeight="1">
      <c r="A116" s="40"/>
      <c r="B116" s="41"/>
      <c r="C116" s="206" t="s">
        <v>189</v>
      </c>
      <c r="D116" s="206" t="s">
        <v>191</v>
      </c>
      <c r="E116" s="207" t="s">
        <v>1486</v>
      </c>
      <c r="F116" s="208" t="s">
        <v>1487</v>
      </c>
      <c r="G116" s="209" t="s">
        <v>296</v>
      </c>
      <c r="H116" s="210">
        <v>9</v>
      </c>
      <c r="I116" s="211"/>
      <c r="J116" s="212">
        <f>ROUND(I116*H116,2)</f>
        <v>0</v>
      </c>
      <c r="K116" s="208" t="s">
        <v>195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196</v>
      </c>
      <c r="AT116" s="217" t="s">
        <v>191</v>
      </c>
      <c r="AU116" s="217" t="s">
        <v>82</v>
      </c>
      <c r="AY116" s="19" t="s">
        <v>188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196</v>
      </c>
      <c r="BM116" s="217" t="s">
        <v>2332</v>
      </c>
    </row>
    <row r="117" s="2" customFormat="1">
      <c r="A117" s="40"/>
      <c r="B117" s="41"/>
      <c r="C117" s="42"/>
      <c r="D117" s="219" t="s">
        <v>198</v>
      </c>
      <c r="E117" s="42"/>
      <c r="F117" s="220" t="s">
        <v>1489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198</v>
      </c>
      <c r="AU117" s="19" t="s">
        <v>82</v>
      </c>
    </row>
    <row r="118" s="13" customFormat="1">
      <c r="A118" s="13"/>
      <c r="B118" s="224"/>
      <c r="C118" s="225"/>
      <c r="D118" s="226" t="s">
        <v>200</v>
      </c>
      <c r="E118" s="227" t="s">
        <v>19</v>
      </c>
      <c r="F118" s="228" t="s">
        <v>1461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200</v>
      </c>
      <c r="AU118" s="234" t="s">
        <v>82</v>
      </c>
      <c r="AV118" s="13" t="s">
        <v>80</v>
      </c>
      <c r="AW118" s="13" t="s">
        <v>33</v>
      </c>
      <c r="AX118" s="13" t="s">
        <v>72</v>
      </c>
      <c r="AY118" s="234" t="s">
        <v>188</v>
      </c>
    </row>
    <row r="119" s="14" customFormat="1">
      <c r="A119" s="14"/>
      <c r="B119" s="235"/>
      <c r="C119" s="236"/>
      <c r="D119" s="226" t="s">
        <v>200</v>
      </c>
      <c r="E119" s="237" t="s">
        <v>19</v>
      </c>
      <c r="F119" s="238" t="s">
        <v>229</v>
      </c>
      <c r="G119" s="236"/>
      <c r="H119" s="239">
        <v>9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200</v>
      </c>
      <c r="AU119" s="245" t="s">
        <v>82</v>
      </c>
      <c r="AV119" s="14" t="s">
        <v>82</v>
      </c>
      <c r="AW119" s="14" t="s">
        <v>33</v>
      </c>
      <c r="AX119" s="14" t="s">
        <v>72</v>
      </c>
      <c r="AY119" s="245" t="s">
        <v>188</v>
      </c>
    </row>
    <row r="120" s="15" customFormat="1">
      <c r="A120" s="15"/>
      <c r="B120" s="246"/>
      <c r="C120" s="247"/>
      <c r="D120" s="226" t="s">
        <v>200</v>
      </c>
      <c r="E120" s="248" t="s">
        <v>19</v>
      </c>
      <c r="F120" s="249" t="s">
        <v>206</v>
      </c>
      <c r="G120" s="247"/>
      <c r="H120" s="250">
        <v>9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200</v>
      </c>
      <c r="AU120" s="256" t="s">
        <v>82</v>
      </c>
      <c r="AV120" s="15" t="s">
        <v>196</v>
      </c>
      <c r="AW120" s="15" t="s">
        <v>33</v>
      </c>
      <c r="AX120" s="15" t="s">
        <v>80</v>
      </c>
      <c r="AY120" s="256" t="s">
        <v>188</v>
      </c>
    </row>
    <row r="121" s="2" customFormat="1" ht="24.15" customHeight="1">
      <c r="A121" s="40"/>
      <c r="B121" s="41"/>
      <c r="C121" s="206" t="s">
        <v>241</v>
      </c>
      <c r="D121" s="206" t="s">
        <v>191</v>
      </c>
      <c r="E121" s="207" t="s">
        <v>1490</v>
      </c>
      <c r="F121" s="208" t="s">
        <v>1491</v>
      </c>
      <c r="G121" s="209" t="s">
        <v>296</v>
      </c>
      <c r="H121" s="210">
        <v>2</v>
      </c>
      <c r="I121" s="211"/>
      <c r="J121" s="212">
        <f>ROUND(I121*H121,2)</f>
        <v>0</v>
      </c>
      <c r="K121" s="208" t="s">
        <v>195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196</v>
      </c>
      <c r="AT121" s="217" t="s">
        <v>191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2333</v>
      </c>
    </row>
    <row r="122" s="2" customFormat="1">
      <c r="A122" s="40"/>
      <c r="B122" s="41"/>
      <c r="C122" s="42"/>
      <c r="D122" s="219" t="s">
        <v>198</v>
      </c>
      <c r="E122" s="42"/>
      <c r="F122" s="220" t="s">
        <v>1493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198</v>
      </c>
      <c r="AU122" s="19" t="s">
        <v>82</v>
      </c>
    </row>
    <row r="123" s="13" customFormat="1">
      <c r="A123" s="13"/>
      <c r="B123" s="224"/>
      <c r="C123" s="225"/>
      <c r="D123" s="226" t="s">
        <v>200</v>
      </c>
      <c r="E123" s="227" t="s">
        <v>19</v>
      </c>
      <c r="F123" s="228" t="s">
        <v>1461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200</v>
      </c>
      <c r="AU123" s="234" t="s">
        <v>82</v>
      </c>
      <c r="AV123" s="13" t="s">
        <v>80</v>
      </c>
      <c r="AW123" s="13" t="s">
        <v>33</v>
      </c>
      <c r="AX123" s="13" t="s">
        <v>72</v>
      </c>
      <c r="AY123" s="234" t="s">
        <v>188</v>
      </c>
    </row>
    <row r="124" s="14" customFormat="1">
      <c r="A124" s="14"/>
      <c r="B124" s="235"/>
      <c r="C124" s="236"/>
      <c r="D124" s="226" t="s">
        <v>200</v>
      </c>
      <c r="E124" s="237" t="s">
        <v>19</v>
      </c>
      <c r="F124" s="238" t="s">
        <v>82</v>
      </c>
      <c r="G124" s="236"/>
      <c r="H124" s="239">
        <v>2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200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188</v>
      </c>
    </row>
    <row r="125" s="15" customFormat="1">
      <c r="A125" s="15"/>
      <c r="B125" s="246"/>
      <c r="C125" s="247"/>
      <c r="D125" s="226" t="s">
        <v>200</v>
      </c>
      <c r="E125" s="248" t="s">
        <v>19</v>
      </c>
      <c r="F125" s="249" t="s">
        <v>206</v>
      </c>
      <c r="G125" s="247"/>
      <c r="H125" s="250">
        <v>2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200</v>
      </c>
      <c r="AU125" s="256" t="s">
        <v>82</v>
      </c>
      <c r="AV125" s="15" t="s">
        <v>196</v>
      </c>
      <c r="AW125" s="15" t="s">
        <v>33</v>
      </c>
      <c r="AX125" s="15" t="s">
        <v>80</v>
      </c>
      <c r="AY125" s="256" t="s">
        <v>188</v>
      </c>
    </row>
    <row r="126" s="2" customFormat="1" ht="24.15" customHeight="1">
      <c r="A126" s="40"/>
      <c r="B126" s="41"/>
      <c r="C126" s="257" t="s">
        <v>250</v>
      </c>
      <c r="D126" s="257" t="s">
        <v>300</v>
      </c>
      <c r="E126" s="258" t="s">
        <v>1892</v>
      </c>
      <c r="F126" s="259" t="s">
        <v>1893</v>
      </c>
      <c r="G126" s="260" t="s">
        <v>296</v>
      </c>
      <c r="H126" s="261">
        <v>2</v>
      </c>
      <c r="I126" s="262"/>
      <c r="J126" s="263">
        <f>ROUND(I126*H126,2)</f>
        <v>0</v>
      </c>
      <c r="K126" s="259" t="s">
        <v>19</v>
      </c>
      <c r="L126" s="264"/>
      <c r="M126" s="265" t="s">
        <v>19</v>
      </c>
      <c r="N126" s="266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250</v>
      </c>
      <c r="AT126" s="217" t="s">
        <v>300</v>
      </c>
      <c r="AU126" s="217" t="s">
        <v>82</v>
      </c>
      <c r="AY126" s="19" t="s">
        <v>188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196</v>
      </c>
      <c r="BM126" s="217" t="s">
        <v>2334</v>
      </c>
    </row>
    <row r="127" s="2" customFormat="1">
      <c r="A127" s="40"/>
      <c r="B127" s="41"/>
      <c r="C127" s="42"/>
      <c r="D127" s="226" t="s">
        <v>571</v>
      </c>
      <c r="E127" s="42"/>
      <c r="F127" s="273" t="s">
        <v>1498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571</v>
      </c>
      <c r="AU127" s="19" t="s">
        <v>82</v>
      </c>
    </row>
    <row r="128" s="13" customFormat="1">
      <c r="A128" s="13"/>
      <c r="B128" s="224"/>
      <c r="C128" s="225"/>
      <c r="D128" s="226" t="s">
        <v>200</v>
      </c>
      <c r="E128" s="227" t="s">
        <v>19</v>
      </c>
      <c r="F128" s="228" t="s">
        <v>1461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200</v>
      </c>
      <c r="AU128" s="234" t="s">
        <v>82</v>
      </c>
      <c r="AV128" s="13" t="s">
        <v>80</v>
      </c>
      <c r="AW128" s="13" t="s">
        <v>33</v>
      </c>
      <c r="AX128" s="13" t="s">
        <v>72</v>
      </c>
      <c r="AY128" s="234" t="s">
        <v>188</v>
      </c>
    </row>
    <row r="129" s="14" customFormat="1">
      <c r="A129" s="14"/>
      <c r="B129" s="235"/>
      <c r="C129" s="236"/>
      <c r="D129" s="226" t="s">
        <v>200</v>
      </c>
      <c r="E129" s="237" t="s">
        <v>19</v>
      </c>
      <c r="F129" s="238" t="s">
        <v>82</v>
      </c>
      <c r="G129" s="236"/>
      <c r="H129" s="239">
        <v>2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200</v>
      </c>
      <c r="AU129" s="245" t="s">
        <v>82</v>
      </c>
      <c r="AV129" s="14" t="s">
        <v>82</v>
      </c>
      <c r="AW129" s="14" t="s">
        <v>33</v>
      </c>
      <c r="AX129" s="14" t="s">
        <v>72</v>
      </c>
      <c r="AY129" s="245" t="s">
        <v>188</v>
      </c>
    </row>
    <row r="130" s="15" customFormat="1">
      <c r="A130" s="15"/>
      <c r="B130" s="246"/>
      <c r="C130" s="247"/>
      <c r="D130" s="226" t="s">
        <v>200</v>
      </c>
      <c r="E130" s="248" t="s">
        <v>19</v>
      </c>
      <c r="F130" s="249" t="s">
        <v>206</v>
      </c>
      <c r="G130" s="247"/>
      <c r="H130" s="250">
        <v>2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200</v>
      </c>
      <c r="AU130" s="256" t="s">
        <v>82</v>
      </c>
      <c r="AV130" s="15" t="s">
        <v>196</v>
      </c>
      <c r="AW130" s="15" t="s">
        <v>33</v>
      </c>
      <c r="AX130" s="15" t="s">
        <v>80</v>
      </c>
      <c r="AY130" s="256" t="s">
        <v>188</v>
      </c>
    </row>
    <row r="131" s="2" customFormat="1" ht="24.15" customHeight="1">
      <c r="A131" s="40"/>
      <c r="B131" s="41"/>
      <c r="C131" s="206" t="s">
        <v>229</v>
      </c>
      <c r="D131" s="206" t="s">
        <v>191</v>
      </c>
      <c r="E131" s="207" t="s">
        <v>1508</v>
      </c>
      <c r="F131" s="208" t="s">
        <v>1509</v>
      </c>
      <c r="G131" s="209" t="s">
        <v>296</v>
      </c>
      <c r="H131" s="210">
        <v>12</v>
      </c>
      <c r="I131" s="211"/>
      <c r="J131" s="212">
        <f>ROUND(I131*H131,2)</f>
        <v>0</v>
      </c>
      <c r="K131" s="208" t="s">
        <v>195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2335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1511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3" customFormat="1">
      <c r="A133" s="13"/>
      <c r="B133" s="224"/>
      <c r="C133" s="225"/>
      <c r="D133" s="226" t="s">
        <v>200</v>
      </c>
      <c r="E133" s="227" t="s">
        <v>19</v>
      </c>
      <c r="F133" s="228" t="s">
        <v>1461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200</v>
      </c>
      <c r="AU133" s="234" t="s">
        <v>82</v>
      </c>
      <c r="AV133" s="13" t="s">
        <v>80</v>
      </c>
      <c r="AW133" s="13" t="s">
        <v>33</v>
      </c>
      <c r="AX133" s="13" t="s">
        <v>72</v>
      </c>
      <c r="AY133" s="234" t="s">
        <v>188</v>
      </c>
    </row>
    <row r="134" s="14" customFormat="1">
      <c r="A134" s="14"/>
      <c r="B134" s="235"/>
      <c r="C134" s="236"/>
      <c r="D134" s="226" t="s">
        <v>200</v>
      </c>
      <c r="E134" s="237" t="s">
        <v>19</v>
      </c>
      <c r="F134" s="238" t="s">
        <v>113</v>
      </c>
      <c r="G134" s="236"/>
      <c r="H134" s="239">
        <v>12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200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188</v>
      </c>
    </row>
    <row r="135" s="15" customFormat="1">
      <c r="A135" s="15"/>
      <c r="B135" s="246"/>
      <c r="C135" s="247"/>
      <c r="D135" s="226" t="s">
        <v>200</v>
      </c>
      <c r="E135" s="248" t="s">
        <v>19</v>
      </c>
      <c r="F135" s="249" t="s">
        <v>206</v>
      </c>
      <c r="G135" s="247"/>
      <c r="H135" s="250">
        <v>12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200</v>
      </c>
      <c r="AU135" s="256" t="s">
        <v>82</v>
      </c>
      <c r="AV135" s="15" t="s">
        <v>196</v>
      </c>
      <c r="AW135" s="15" t="s">
        <v>33</v>
      </c>
      <c r="AX135" s="15" t="s">
        <v>80</v>
      </c>
      <c r="AY135" s="256" t="s">
        <v>188</v>
      </c>
    </row>
    <row r="136" s="2" customFormat="1" ht="21.75" customHeight="1">
      <c r="A136" s="40"/>
      <c r="B136" s="41"/>
      <c r="C136" s="257" t="s">
        <v>107</v>
      </c>
      <c r="D136" s="257" t="s">
        <v>300</v>
      </c>
      <c r="E136" s="258" t="s">
        <v>1512</v>
      </c>
      <c r="F136" s="259" t="s">
        <v>1513</v>
      </c>
      <c r="G136" s="260" t="s">
        <v>1514</v>
      </c>
      <c r="H136" s="261">
        <v>12</v>
      </c>
      <c r="I136" s="262"/>
      <c r="J136" s="263">
        <f>ROUND(I136*H136,2)</f>
        <v>0</v>
      </c>
      <c r="K136" s="259" t="s">
        <v>19</v>
      </c>
      <c r="L136" s="264"/>
      <c r="M136" s="265" t="s">
        <v>19</v>
      </c>
      <c r="N136" s="266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250</v>
      </c>
      <c r="AT136" s="217" t="s">
        <v>300</v>
      </c>
      <c r="AU136" s="217" t="s">
        <v>82</v>
      </c>
      <c r="AY136" s="19" t="s">
        <v>188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196</v>
      </c>
      <c r="BM136" s="217" t="s">
        <v>2336</v>
      </c>
    </row>
    <row r="137" s="2" customFormat="1">
      <c r="A137" s="40"/>
      <c r="B137" s="41"/>
      <c r="C137" s="42"/>
      <c r="D137" s="226" t="s">
        <v>571</v>
      </c>
      <c r="E137" s="42"/>
      <c r="F137" s="273" t="s">
        <v>1498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571</v>
      </c>
      <c r="AU137" s="19" t="s">
        <v>82</v>
      </c>
    </row>
    <row r="138" s="13" customFormat="1">
      <c r="A138" s="13"/>
      <c r="B138" s="224"/>
      <c r="C138" s="225"/>
      <c r="D138" s="226" t="s">
        <v>200</v>
      </c>
      <c r="E138" s="227" t="s">
        <v>19</v>
      </c>
      <c r="F138" s="228" t="s">
        <v>1461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200</v>
      </c>
      <c r="AU138" s="234" t="s">
        <v>82</v>
      </c>
      <c r="AV138" s="13" t="s">
        <v>80</v>
      </c>
      <c r="AW138" s="13" t="s">
        <v>33</v>
      </c>
      <c r="AX138" s="13" t="s">
        <v>72</v>
      </c>
      <c r="AY138" s="234" t="s">
        <v>188</v>
      </c>
    </row>
    <row r="139" s="14" customFormat="1">
      <c r="A139" s="14"/>
      <c r="B139" s="235"/>
      <c r="C139" s="236"/>
      <c r="D139" s="226" t="s">
        <v>200</v>
      </c>
      <c r="E139" s="237" t="s">
        <v>19</v>
      </c>
      <c r="F139" s="238" t="s">
        <v>113</v>
      </c>
      <c r="G139" s="236"/>
      <c r="H139" s="239">
        <v>12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200</v>
      </c>
      <c r="AU139" s="245" t="s">
        <v>82</v>
      </c>
      <c r="AV139" s="14" t="s">
        <v>82</v>
      </c>
      <c r="AW139" s="14" t="s">
        <v>33</v>
      </c>
      <c r="AX139" s="14" t="s">
        <v>72</v>
      </c>
      <c r="AY139" s="245" t="s">
        <v>188</v>
      </c>
    </row>
    <row r="140" s="15" customFormat="1">
      <c r="A140" s="15"/>
      <c r="B140" s="246"/>
      <c r="C140" s="247"/>
      <c r="D140" s="226" t="s">
        <v>200</v>
      </c>
      <c r="E140" s="248" t="s">
        <v>19</v>
      </c>
      <c r="F140" s="249" t="s">
        <v>206</v>
      </c>
      <c r="G140" s="247"/>
      <c r="H140" s="250">
        <v>12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200</v>
      </c>
      <c r="AU140" s="256" t="s">
        <v>82</v>
      </c>
      <c r="AV140" s="15" t="s">
        <v>196</v>
      </c>
      <c r="AW140" s="15" t="s">
        <v>33</v>
      </c>
      <c r="AX140" s="15" t="s">
        <v>80</v>
      </c>
      <c r="AY140" s="256" t="s">
        <v>188</v>
      </c>
    </row>
    <row r="141" s="2" customFormat="1" ht="24.15" customHeight="1">
      <c r="A141" s="40"/>
      <c r="B141" s="41"/>
      <c r="C141" s="206" t="s">
        <v>110</v>
      </c>
      <c r="D141" s="206" t="s">
        <v>191</v>
      </c>
      <c r="E141" s="207" t="s">
        <v>1516</v>
      </c>
      <c r="F141" s="208" t="s">
        <v>1517</v>
      </c>
      <c r="G141" s="209" t="s">
        <v>296</v>
      </c>
      <c r="H141" s="210">
        <v>3</v>
      </c>
      <c r="I141" s="211"/>
      <c r="J141" s="212">
        <f>ROUND(I141*H141,2)</f>
        <v>0</v>
      </c>
      <c r="K141" s="208" t="s">
        <v>195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196</v>
      </c>
      <c r="AT141" s="217" t="s">
        <v>191</v>
      </c>
      <c r="AU141" s="217" t="s">
        <v>82</v>
      </c>
      <c r="AY141" s="19" t="s">
        <v>188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196</v>
      </c>
      <c r="BM141" s="217" t="s">
        <v>2337</v>
      </c>
    </row>
    <row r="142" s="2" customFormat="1">
      <c r="A142" s="40"/>
      <c r="B142" s="41"/>
      <c r="C142" s="42"/>
      <c r="D142" s="219" t="s">
        <v>198</v>
      </c>
      <c r="E142" s="42"/>
      <c r="F142" s="220" t="s">
        <v>1519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198</v>
      </c>
      <c r="AU142" s="19" t="s">
        <v>82</v>
      </c>
    </row>
    <row r="143" s="13" customFormat="1">
      <c r="A143" s="13"/>
      <c r="B143" s="224"/>
      <c r="C143" s="225"/>
      <c r="D143" s="226" t="s">
        <v>200</v>
      </c>
      <c r="E143" s="227" t="s">
        <v>19</v>
      </c>
      <c r="F143" s="228" t="s">
        <v>1461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200</v>
      </c>
      <c r="AU143" s="234" t="s">
        <v>82</v>
      </c>
      <c r="AV143" s="13" t="s">
        <v>80</v>
      </c>
      <c r="AW143" s="13" t="s">
        <v>33</v>
      </c>
      <c r="AX143" s="13" t="s">
        <v>72</v>
      </c>
      <c r="AY143" s="234" t="s">
        <v>188</v>
      </c>
    </row>
    <row r="144" s="14" customFormat="1">
      <c r="A144" s="14"/>
      <c r="B144" s="235"/>
      <c r="C144" s="236"/>
      <c r="D144" s="226" t="s">
        <v>200</v>
      </c>
      <c r="E144" s="237" t="s">
        <v>19</v>
      </c>
      <c r="F144" s="238" t="s">
        <v>216</v>
      </c>
      <c r="G144" s="236"/>
      <c r="H144" s="239">
        <v>3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200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188</v>
      </c>
    </row>
    <row r="145" s="15" customFormat="1">
      <c r="A145" s="15"/>
      <c r="B145" s="246"/>
      <c r="C145" s="247"/>
      <c r="D145" s="226" t="s">
        <v>200</v>
      </c>
      <c r="E145" s="248" t="s">
        <v>19</v>
      </c>
      <c r="F145" s="249" t="s">
        <v>206</v>
      </c>
      <c r="G145" s="247"/>
      <c r="H145" s="250">
        <v>3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200</v>
      </c>
      <c r="AU145" s="256" t="s">
        <v>82</v>
      </c>
      <c r="AV145" s="15" t="s">
        <v>196</v>
      </c>
      <c r="AW145" s="15" t="s">
        <v>33</v>
      </c>
      <c r="AX145" s="15" t="s">
        <v>80</v>
      </c>
      <c r="AY145" s="256" t="s">
        <v>188</v>
      </c>
    </row>
    <row r="146" s="2" customFormat="1" ht="24.15" customHeight="1">
      <c r="A146" s="40"/>
      <c r="B146" s="41"/>
      <c r="C146" s="257" t="s">
        <v>113</v>
      </c>
      <c r="D146" s="257" t="s">
        <v>300</v>
      </c>
      <c r="E146" s="258" t="s">
        <v>1520</v>
      </c>
      <c r="F146" s="259" t="s">
        <v>1521</v>
      </c>
      <c r="G146" s="260" t="s">
        <v>1514</v>
      </c>
      <c r="H146" s="261">
        <v>3</v>
      </c>
      <c r="I146" s="262"/>
      <c r="J146" s="263">
        <f>ROUND(I146*H146,2)</f>
        <v>0</v>
      </c>
      <c r="K146" s="259" t="s">
        <v>19</v>
      </c>
      <c r="L146" s="264"/>
      <c r="M146" s="265" t="s">
        <v>19</v>
      </c>
      <c r="N146" s="266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250</v>
      </c>
      <c r="AT146" s="217" t="s">
        <v>300</v>
      </c>
      <c r="AU146" s="217" t="s">
        <v>82</v>
      </c>
      <c r="AY146" s="19" t="s">
        <v>188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196</v>
      </c>
      <c r="BM146" s="217" t="s">
        <v>2338</v>
      </c>
    </row>
    <row r="147" s="2" customFormat="1">
      <c r="A147" s="40"/>
      <c r="B147" s="41"/>
      <c r="C147" s="42"/>
      <c r="D147" s="226" t="s">
        <v>571</v>
      </c>
      <c r="E147" s="42"/>
      <c r="F147" s="273" t="s">
        <v>1498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571</v>
      </c>
      <c r="AU147" s="19" t="s">
        <v>82</v>
      </c>
    </row>
    <row r="148" s="13" customFormat="1">
      <c r="A148" s="13"/>
      <c r="B148" s="224"/>
      <c r="C148" s="225"/>
      <c r="D148" s="226" t="s">
        <v>200</v>
      </c>
      <c r="E148" s="227" t="s">
        <v>19</v>
      </c>
      <c r="F148" s="228" t="s">
        <v>1461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200</v>
      </c>
      <c r="AU148" s="234" t="s">
        <v>82</v>
      </c>
      <c r="AV148" s="13" t="s">
        <v>80</v>
      </c>
      <c r="AW148" s="13" t="s">
        <v>33</v>
      </c>
      <c r="AX148" s="13" t="s">
        <v>72</v>
      </c>
      <c r="AY148" s="234" t="s">
        <v>188</v>
      </c>
    </row>
    <row r="149" s="14" customFormat="1">
      <c r="A149" s="14"/>
      <c r="B149" s="235"/>
      <c r="C149" s="236"/>
      <c r="D149" s="226" t="s">
        <v>200</v>
      </c>
      <c r="E149" s="237" t="s">
        <v>19</v>
      </c>
      <c r="F149" s="238" t="s">
        <v>216</v>
      </c>
      <c r="G149" s="236"/>
      <c r="H149" s="239">
        <v>3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200</v>
      </c>
      <c r="AU149" s="245" t="s">
        <v>82</v>
      </c>
      <c r="AV149" s="14" t="s">
        <v>82</v>
      </c>
      <c r="AW149" s="14" t="s">
        <v>33</v>
      </c>
      <c r="AX149" s="14" t="s">
        <v>72</v>
      </c>
      <c r="AY149" s="245" t="s">
        <v>188</v>
      </c>
    </row>
    <row r="150" s="15" customFormat="1">
      <c r="A150" s="15"/>
      <c r="B150" s="246"/>
      <c r="C150" s="247"/>
      <c r="D150" s="226" t="s">
        <v>200</v>
      </c>
      <c r="E150" s="248" t="s">
        <v>19</v>
      </c>
      <c r="F150" s="249" t="s">
        <v>206</v>
      </c>
      <c r="G150" s="247"/>
      <c r="H150" s="250">
        <v>3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200</v>
      </c>
      <c r="AU150" s="256" t="s">
        <v>82</v>
      </c>
      <c r="AV150" s="15" t="s">
        <v>196</v>
      </c>
      <c r="AW150" s="15" t="s">
        <v>33</v>
      </c>
      <c r="AX150" s="15" t="s">
        <v>80</v>
      </c>
      <c r="AY150" s="256" t="s">
        <v>188</v>
      </c>
    </row>
    <row r="151" s="2" customFormat="1" ht="24.15" customHeight="1">
      <c r="A151" s="40"/>
      <c r="B151" s="41"/>
      <c r="C151" s="206" t="s">
        <v>116</v>
      </c>
      <c r="D151" s="206" t="s">
        <v>191</v>
      </c>
      <c r="E151" s="207" t="s">
        <v>1900</v>
      </c>
      <c r="F151" s="208" t="s">
        <v>1901</v>
      </c>
      <c r="G151" s="209" t="s">
        <v>296</v>
      </c>
      <c r="H151" s="210">
        <v>1</v>
      </c>
      <c r="I151" s="211"/>
      <c r="J151" s="212">
        <f>ROUND(I151*H151,2)</f>
        <v>0</v>
      </c>
      <c r="K151" s="208" t="s">
        <v>195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196</v>
      </c>
      <c r="AT151" s="217" t="s">
        <v>191</v>
      </c>
      <c r="AU151" s="217" t="s">
        <v>82</v>
      </c>
      <c r="AY151" s="19" t="s">
        <v>188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196</v>
      </c>
      <c r="BM151" s="217" t="s">
        <v>2339</v>
      </c>
    </row>
    <row r="152" s="2" customFormat="1">
      <c r="A152" s="40"/>
      <c r="B152" s="41"/>
      <c r="C152" s="42"/>
      <c r="D152" s="219" t="s">
        <v>198</v>
      </c>
      <c r="E152" s="42"/>
      <c r="F152" s="220" t="s">
        <v>1999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198</v>
      </c>
      <c r="AU152" s="19" t="s">
        <v>82</v>
      </c>
    </row>
    <row r="153" s="13" customFormat="1">
      <c r="A153" s="13"/>
      <c r="B153" s="224"/>
      <c r="C153" s="225"/>
      <c r="D153" s="226" t="s">
        <v>200</v>
      </c>
      <c r="E153" s="227" t="s">
        <v>19</v>
      </c>
      <c r="F153" s="228" t="s">
        <v>1461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200</v>
      </c>
      <c r="AU153" s="234" t="s">
        <v>82</v>
      </c>
      <c r="AV153" s="13" t="s">
        <v>80</v>
      </c>
      <c r="AW153" s="13" t="s">
        <v>33</v>
      </c>
      <c r="AX153" s="13" t="s">
        <v>72</v>
      </c>
      <c r="AY153" s="234" t="s">
        <v>188</v>
      </c>
    </row>
    <row r="154" s="14" customFormat="1">
      <c r="A154" s="14"/>
      <c r="B154" s="235"/>
      <c r="C154" s="236"/>
      <c r="D154" s="226" t="s">
        <v>200</v>
      </c>
      <c r="E154" s="237" t="s">
        <v>19</v>
      </c>
      <c r="F154" s="238" t="s">
        <v>80</v>
      </c>
      <c r="G154" s="236"/>
      <c r="H154" s="239">
        <v>1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200</v>
      </c>
      <c r="AU154" s="245" t="s">
        <v>82</v>
      </c>
      <c r="AV154" s="14" t="s">
        <v>82</v>
      </c>
      <c r="AW154" s="14" t="s">
        <v>33</v>
      </c>
      <c r="AX154" s="14" t="s">
        <v>72</v>
      </c>
      <c r="AY154" s="245" t="s">
        <v>188</v>
      </c>
    </row>
    <row r="155" s="15" customFormat="1">
      <c r="A155" s="15"/>
      <c r="B155" s="246"/>
      <c r="C155" s="247"/>
      <c r="D155" s="226" t="s">
        <v>200</v>
      </c>
      <c r="E155" s="248" t="s">
        <v>19</v>
      </c>
      <c r="F155" s="249" t="s">
        <v>206</v>
      </c>
      <c r="G155" s="247"/>
      <c r="H155" s="250">
        <v>1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200</v>
      </c>
      <c r="AU155" s="256" t="s">
        <v>82</v>
      </c>
      <c r="AV155" s="15" t="s">
        <v>196</v>
      </c>
      <c r="AW155" s="15" t="s">
        <v>33</v>
      </c>
      <c r="AX155" s="15" t="s">
        <v>80</v>
      </c>
      <c r="AY155" s="256" t="s">
        <v>188</v>
      </c>
    </row>
    <row r="156" s="2" customFormat="1" ht="16.5" customHeight="1">
      <c r="A156" s="40"/>
      <c r="B156" s="41"/>
      <c r="C156" s="257" t="s">
        <v>119</v>
      </c>
      <c r="D156" s="257" t="s">
        <v>300</v>
      </c>
      <c r="E156" s="258" t="s">
        <v>1904</v>
      </c>
      <c r="F156" s="259" t="s">
        <v>1905</v>
      </c>
      <c r="G156" s="260" t="s">
        <v>296</v>
      </c>
      <c r="H156" s="261">
        <v>1</v>
      </c>
      <c r="I156" s="262"/>
      <c r="J156" s="263">
        <f>ROUND(I156*H156,2)</f>
        <v>0</v>
      </c>
      <c r="K156" s="259" t="s">
        <v>19</v>
      </c>
      <c r="L156" s="264"/>
      <c r="M156" s="265" t="s">
        <v>19</v>
      </c>
      <c r="N156" s="266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250</v>
      </c>
      <c r="AT156" s="217" t="s">
        <v>300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196</v>
      </c>
      <c r="BM156" s="217" t="s">
        <v>2340</v>
      </c>
    </row>
    <row r="157" s="2" customFormat="1">
      <c r="A157" s="40"/>
      <c r="B157" s="41"/>
      <c r="C157" s="42"/>
      <c r="D157" s="226" t="s">
        <v>571</v>
      </c>
      <c r="E157" s="42"/>
      <c r="F157" s="273" t="s">
        <v>1498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571</v>
      </c>
      <c r="AU157" s="19" t="s">
        <v>82</v>
      </c>
    </row>
    <row r="158" s="13" customFormat="1">
      <c r="A158" s="13"/>
      <c r="B158" s="224"/>
      <c r="C158" s="225"/>
      <c r="D158" s="226" t="s">
        <v>200</v>
      </c>
      <c r="E158" s="227" t="s">
        <v>19</v>
      </c>
      <c r="F158" s="228" t="s">
        <v>1461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200</v>
      </c>
      <c r="AU158" s="234" t="s">
        <v>82</v>
      </c>
      <c r="AV158" s="13" t="s">
        <v>80</v>
      </c>
      <c r="AW158" s="13" t="s">
        <v>33</v>
      </c>
      <c r="AX158" s="13" t="s">
        <v>72</v>
      </c>
      <c r="AY158" s="234" t="s">
        <v>188</v>
      </c>
    </row>
    <row r="159" s="14" customFormat="1">
      <c r="A159" s="14"/>
      <c r="B159" s="235"/>
      <c r="C159" s="236"/>
      <c r="D159" s="226" t="s">
        <v>200</v>
      </c>
      <c r="E159" s="237" t="s">
        <v>19</v>
      </c>
      <c r="F159" s="238" t="s">
        <v>80</v>
      </c>
      <c r="G159" s="236"/>
      <c r="H159" s="239">
        <v>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200</v>
      </c>
      <c r="AU159" s="245" t="s">
        <v>82</v>
      </c>
      <c r="AV159" s="14" t="s">
        <v>82</v>
      </c>
      <c r="AW159" s="14" t="s">
        <v>33</v>
      </c>
      <c r="AX159" s="14" t="s">
        <v>72</v>
      </c>
      <c r="AY159" s="245" t="s">
        <v>188</v>
      </c>
    </row>
    <row r="160" s="15" customFormat="1">
      <c r="A160" s="15"/>
      <c r="B160" s="246"/>
      <c r="C160" s="247"/>
      <c r="D160" s="226" t="s">
        <v>200</v>
      </c>
      <c r="E160" s="248" t="s">
        <v>19</v>
      </c>
      <c r="F160" s="249" t="s">
        <v>206</v>
      </c>
      <c r="G160" s="247"/>
      <c r="H160" s="250">
        <v>1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200</v>
      </c>
      <c r="AU160" s="256" t="s">
        <v>82</v>
      </c>
      <c r="AV160" s="15" t="s">
        <v>196</v>
      </c>
      <c r="AW160" s="15" t="s">
        <v>33</v>
      </c>
      <c r="AX160" s="15" t="s">
        <v>80</v>
      </c>
      <c r="AY160" s="256" t="s">
        <v>188</v>
      </c>
    </row>
    <row r="161" s="2" customFormat="1" ht="16.5" customHeight="1">
      <c r="A161" s="40"/>
      <c r="B161" s="41"/>
      <c r="C161" s="257" t="s">
        <v>8</v>
      </c>
      <c r="D161" s="257" t="s">
        <v>300</v>
      </c>
      <c r="E161" s="258" t="s">
        <v>1907</v>
      </c>
      <c r="F161" s="259" t="s">
        <v>1908</v>
      </c>
      <c r="G161" s="260" t="s">
        <v>296</v>
      </c>
      <c r="H161" s="261">
        <v>1</v>
      </c>
      <c r="I161" s="262"/>
      <c r="J161" s="263">
        <f>ROUND(I161*H161,2)</f>
        <v>0</v>
      </c>
      <c r="K161" s="259" t="s">
        <v>19</v>
      </c>
      <c r="L161" s="264"/>
      <c r="M161" s="265" t="s">
        <v>19</v>
      </c>
      <c r="N161" s="266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250</v>
      </c>
      <c r="AT161" s="217" t="s">
        <v>300</v>
      </c>
      <c r="AU161" s="217" t="s">
        <v>82</v>
      </c>
      <c r="AY161" s="19" t="s">
        <v>188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196</v>
      </c>
      <c r="BM161" s="217" t="s">
        <v>2341</v>
      </c>
    </row>
    <row r="162" s="2" customFormat="1">
      <c r="A162" s="40"/>
      <c r="B162" s="41"/>
      <c r="C162" s="42"/>
      <c r="D162" s="226" t="s">
        <v>571</v>
      </c>
      <c r="E162" s="42"/>
      <c r="F162" s="273" t="s">
        <v>1498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571</v>
      </c>
      <c r="AU162" s="19" t="s">
        <v>82</v>
      </c>
    </row>
    <row r="163" s="13" customFormat="1">
      <c r="A163" s="13"/>
      <c r="B163" s="224"/>
      <c r="C163" s="225"/>
      <c r="D163" s="226" t="s">
        <v>200</v>
      </c>
      <c r="E163" s="227" t="s">
        <v>19</v>
      </c>
      <c r="F163" s="228" t="s">
        <v>1461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200</v>
      </c>
      <c r="AU163" s="234" t="s">
        <v>82</v>
      </c>
      <c r="AV163" s="13" t="s">
        <v>80</v>
      </c>
      <c r="AW163" s="13" t="s">
        <v>33</v>
      </c>
      <c r="AX163" s="13" t="s">
        <v>72</v>
      </c>
      <c r="AY163" s="234" t="s">
        <v>188</v>
      </c>
    </row>
    <row r="164" s="14" customFormat="1">
      <c r="A164" s="14"/>
      <c r="B164" s="235"/>
      <c r="C164" s="236"/>
      <c r="D164" s="226" t="s">
        <v>200</v>
      </c>
      <c r="E164" s="237" t="s">
        <v>19</v>
      </c>
      <c r="F164" s="238" t="s">
        <v>80</v>
      </c>
      <c r="G164" s="236"/>
      <c r="H164" s="239">
        <v>1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200</v>
      </c>
      <c r="AU164" s="245" t="s">
        <v>82</v>
      </c>
      <c r="AV164" s="14" t="s">
        <v>82</v>
      </c>
      <c r="AW164" s="14" t="s">
        <v>33</v>
      </c>
      <c r="AX164" s="14" t="s">
        <v>72</v>
      </c>
      <c r="AY164" s="245" t="s">
        <v>188</v>
      </c>
    </row>
    <row r="165" s="15" customFormat="1">
      <c r="A165" s="15"/>
      <c r="B165" s="246"/>
      <c r="C165" s="247"/>
      <c r="D165" s="226" t="s">
        <v>200</v>
      </c>
      <c r="E165" s="248" t="s">
        <v>19</v>
      </c>
      <c r="F165" s="249" t="s">
        <v>206</v>
      </c>
      <c r="G165" s="247"/>
      <c r="H165" s="250">
        <v>1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200</v>
      </c>
      <c r="AU165" s="256" t="s">
        <v>82</v>
      </c>
      <c r="AV165" s="15" t="s">
        <v>196</v>
      </c>
      <c r="AW165" s="15" t="s">
        <v>33</v>
      </c>
      <c r="AX165" s="15" t="s">
        <v>80</v>
      </c>
      <c r="AY165" s="256" t="s">
        <v>188</v>
      </c>
    </row>
    <row r="166" s="2" customFormat="1" ht="16.5" customHeight="1">
      <c r="A166" s="40"/>
      <c r="B166" s="41"/>
      <c r="C166" s="257" t="s">
        <v>124</v>
      </c>
      <c r="D166" s="257" t="s">
        <v>300</v>
      </c>
      <c r="E166" s="258" t="s">
        <v>1533</v>
      </c>
      <c r="F166" s="259" t="s">
        <v>1534</v>
      </c>
      <c r="G166" s="260" t="s">
        <v>296</v>
      </c>
      <c r="H166" s="261">
        <v>1</v>
      </c>
      <c r="I166" s="262"/>
      <c r="J166" s="263">
        <f>ROUND(I166*H166,2)</f>
        <v>0</v>
      </c>
      <c r="K166" s="259" t="s">
        <v>19</v>
      </c>
      <c r="L166" s="264"/>
      <c r="M166" s="265" t="s">
        <v>19</v>
      </c>
      <c r="N166" s="266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250</v>
      </c>
      <c r="AT166" s="217" t="s">
        <v>300</v>
      </c>
      <c r="AU166" s="217" t="s">
        <v>82</v>
      </c>
      <c r="AY166" s="19" t="s">
        <v>188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196</v>
      </c>
      <c r="BM166" s="217" t="s">
        <v>2342</v>
      </c>
    </row>
    <row r="167" s="2" customFormat="1">
      <c r="A167" s="40"/>
      <c r="B167" s="41"/>
      <c r="C167" s="42"/>
      <c r="D167" s="226" t="s">
        <v>571</v>
      </c>
      <c r="E167" s="42"/>
      <c r="F167" s="273" t="s">
        <v>1498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571</v>
      </c>
      <c r="AU167" s="19" t="s">
        <v>82</v>
      </c>
    </row>
    <row r="168" s="13" customFormat="1">
      <c r="A168" s="13"/>
      <c r="B168" s="224"/>
      <c r="C168" s="225"/>
      <c r="D168" s="226" t="s">
        <v>200</v>
      </c>
      <c r="E168" s="227" t="s">
        <v>19</v>
      </c>
      <c r="F168" s="228" t="s">
        <v>1461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200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188</v>
      </c>
    </row>
    <row r="169" s="14" customFormat="1">
      <c r="A169" s="14"/>
      <c r="B169" s="235"/>
      <c r="C169" s="236"/>
      <c r="D169" s="226" t="s">
        <v>200</v>
      </c>
      <c r="E169" s="237" t="s">
        <v>19</v>
      </c>
      <c r="F169" s="238" t="s">
        <v>80</v>
      </c>
      <c r="G169" s="236"/>
      <c r="H169" s="239">
        <v>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200</v>
      </c>
      <c r="AU169" s="245" t="s">
        <v>82</v>
      </c>
      <c r="AV169" s="14" t="s">
        <v>82</v>
      </c>
      <c r="AW169" s="14" t="s">
        <v>33</v>
      </c>
      <c r="AX169" s="14" t="s">
        <v>72</v>
      </c>
      <c r="AY169" s="245" t="s">
        <v>188</v>
      </c>
    </row>
    <row r="170" s="15" customFormat="1">
      <c r="A170" s="15"/>
      <c r="B170" s="246"/>
      <c r="C170" s="247"/>
      <c r="D170" s="226" t="s">
        <v>200</v>
      </c>
      <c r="E170" s="248" t="s">
        <v>19</v>
      </c>
      <c r="F170" s="249" t="s">
        <v>206</v>
      </c>
      <c r="G170" s="247"/>
      <c r="H170" s="250">
        <v>1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200</v>
      </c>
      <c r="AU170" s="256" t="s">
        <v>82</v>
      </c>
      <c r="AV170" s="15" t="s">
        <v>196</v>
      </c>
      <c r="AW170" s="15" t="s">
        <v>33</v>
      </c>
      <c r="AX170" s="15" t="s">
        <v>80</v>
      </c>
      <c r="AY170" s="256" t="s">
        <v>188</v>
      </c>
    </row>
    <row r="171" s="2" customFormat="1" ht="16.5" customHeight="1">
      <c r="A171" s="40"/>
      <c r="B171" s="41"/>
      <c r="C171" s="257" t="s">
        <v>127</v>
      </c>
      <c r="D171" s="257" t="s">
        <v>300</v>
      </c>
      <c r="E171" s="258" t="s">
        <v>1536</v>
      </c>
      <c r="F171" s="259" t="s">
        <v>1537</v>
      </c>
      <c r="G171" s="260" t="s">
        <v>296</v>
      </c>
      <c r="H171" s="261">
        <v>1</v>
      </c>
      <c r="I171" s="262"/>
      <c r="J171" s="263">
        <f>ROUND(I171*H171,2)</f>
        <v>0</v>
      </c>
      <c r="K171" s="259" t="s">
        <v>19</v>
      </c>
      <c r="L171" s="264"/>
      <c r="M171" s="265" t="s">
        <v>19</v>
      </c>
      <c r="N171" s="266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250</v>
      </c>
      <c r="AT171" s="217" t="s">
        <v>300</v>
      </c>
      <c r="AU171" s="217" t="s">
        <v>82</v>
      </c>
      <c r="AY171" s="19" t="s">
        <v>188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196</v>
      </c>
      <c r="BM171" s="217" t="s">
        <v>2343</v>
      </c>
    </row>
    <row r="172" s="2" customFormat="1">
      <c r="A172" s="40"/>
      <c r="B172" s="41"/>
      <c r="C172" s="42"/>
      <c r="D172" s="226" t="s">
        <v>571</v>
      </c>
      <c r="E172" s="42"/>
      <c r="F172" s="273" t="s">
        <v>1498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571</v>
      </c>
      <c r="AU172" s="19" t="s">
        <v>82</v>
      </c>
    </row>
    <row r="173" s="13" customFormat="1">
      <c r="A173" s="13"/>
      <c r="B173" s="224"/>
      <c r="C173" s="225"/>
      <c r="D173" s="226" t="s">
        <v>200</v>
      </c>
      <c r="E173" s="227" t="s">
        <v>19</v>
      </c>
      <c r="F173" s="228" t="s">
        <v>1461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200</v>
      </c>
      <c r="AU173" s="234" t="s">
        <v>82</v>
      </c>
      <c r="AV173" s="13" t="s">
        <v>80</v>
      </c>
      <c r="AW173" s="13" t="s">
        <v>33</v>
      </c>
      <c r="AX173" s="13" t="s">
        <v>72</v>
      </c>
      <c r="AY173" s="234" t="s">
        <v>188</v>
      </c>
    </row>
    <row r="174" s="14" customFormat="1">
      <c r="A174" s="14"/>
      <c r="B174" s="235"/>
      <c r="C174" s="236"/>
      <c r="D174" s="226" t="s">
        <v>200</v>
      </c>
      <c r="E174" s="237" t="s">
        <v>19</v>
      </c>
      <c r="F174" s="238" t="s">
        <v>80</v>
      </c>
      <c r="G174" s="236"/>
      <c r="H174" s="239">
        <v>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200</v>
      </c>
      <c r="AU174" s="245" t="s">
        <v>82</v>
      </c>
      <c r="AV174" s="14" t="s">
        <v>82</v>
      </c>
      <c r="AW174" s="14" t="s">
        <v>33</v>
      </c>
      <c r="AX174" s="14" t="s">
        <v>72</v>
      </c>
      <c r="AY174" s="245" t="s">
        <v>188</v>
      </c>
    </row>
    <row r="175" s="15" customFormat="1">
      <c r="A175" s="15"/>
      <c r="B175" s="246"/>
      <c r="C175" s="247"/>
      <c r="D175" s="226" t="s">
        <v>200</v>
      </c>
      <c r="E175" s="248" t="s">
        <v>19</v>
      </c>
      <c r="F175" s="249" t="s">
        <v>206</v>
      </c>
      <c r="G175" s="247"/>
      <c r="H175" s="250">
        <v>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200</v>
      </c>
      <c r="AU175" s="256" t="s">
        <v>82</v>
      </c>
      <c r="AV175" s="15" t="s">
        <v>196</v>
      </c>
      <c r="AW175" s="15" t="s">
        <v>33</v>
      </c>
      <c r="AX175" s="15" t="s">
        <v>80</v>
      </c>
      <c r="AY175" s="256" t="s">
        <v>188</v>
      </c>
    </row>
    <row r="176" s="2" customFormat="1" ht="16.5" customHeight="1">
      <c r="A176" s="40"/>
      <c r="B176" s="41"/>
      <c r="C176" s="257" t="s">
        <v>130</v>
      </c>
      <c r="D176" s="257" t="s">
        <v>300</v>
      </c>
      <c r="E176" s="258" t="s">
        <v>1539</v>
      </c>
      <c r="F176" s="259" t="s">
        <v>1540</v>
      </c>
      <c r="G176" s="260" t="s">
        <v>296</v>
      </c>
      <c r="H176" s="261">
        <v>2</v>
      </c>
      <c r="I176" s="262"/>
      <c r="J176" s="263">
        <f>ROUND(I176*H176,2)</f>
        <v>0</v>
      </c>
      <c r="K176" s="259" t="s">
        <v>19</v>
      </c>
      <c r="L176" s="264"/>
      <c r="M176" s="265" t="s">
        <v>19</v>
      </c>
      <c r="N176" s="266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250</v>
      </c>
      <c r="AT176" s="217" t="s">
        <v>300</v>
      </c>
      <c r="AU176" s="217" t="s">
        <v>82</v>
      </c>
      <c r="AY176" s="19" t="s">
        <v>188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196</v>
      </c>
      <c r="BM176" s="217" t="s">
        <v>2344</v>
      </c>
    </row>
    <row r="177" s="2" customFormat="1">
      <c r="A177" s="40"/>
      <c r="B177" s="41"/>
      <c r="C177" s="42"/>
      <c r="D177" s="226" t="s">
        <v>571</v>
      </c>
      <c r="E177" s="42"/>
      <c r="F177" s="273" t="s">
        <v>1498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571</v>
      </c>
      <c r="AU177" s="19" t="s">
        <v>82</v>
      </c>
    </row>
    <row r="178" s="13" customFormat="1">
      <c r="A178" s="13"/>
      <c r="B178" s="224"/>
      <c r="C178" s="225"/>
      <c r="D178" s="226" t="s">
        <v>200</v>
      </c>
      <c r="E178" s="227" t="s">
        <v>19</v>
      </c>
      <c r="F178" s="228" t="s">
        <v>1461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200</v>
      </c>
      <c r="AU178" s="234" t="s">
        <v>82</v>
      </c>
      <c r="AV178" s="13" t="s">
        <v>80</v>
      </c>
      <c r="AW178" s="13" t="s">
        <v>33</v>
      </c>
      <c r="AX178" s="13" t="s">
        <v>72</v>
      </c>
      <c r="AY178" s="234" t="s">
        <v>188</v>
      </c>
    </row>
    <row r="179" s="14" customFormat="1">
      <c r="A179" s="14"/>
      <c r="B179" s="235"/>
      <c r="C179" s="236"/>
      <c r="D179" s="226" t="s">
        <v>200</v>
      </c>
      <c r="E179" s="237" t="s">
        <v>19</v>
      </c>
      <c r="F179" s="238" t="s">
        <v>82</v>
      </c>
      <c r="G179" s="236"/>
      <c r="H179" s="239">
        <v>2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200</v>
      </c>
      <c r="AU179" s="245" t="s">
        <v>82</v>
      </c>
      <c r="AV179" s="14" t="s">
        <v>82</v>
      </c>
      <c r="AW179" s="14" t="s">
        <v>33</v>
      </c>
      <c r="AX179" s="14" t="s">
        <v>72</v>
      </c>
      <c r="AY179" s="245" t="s">
        <v>188</v>
      </c>
    </row>
    <row r="180" s="15" customFormat="1">
      <c r="A180" s="15"/>
      <c r="B180" s="246"/>
      <c r="C180" s="247"/>
      <c r="D180" s="226" t="s">
        <v>200</v>
      </c>
      <c r="E180" s="248" t="s">
        <v>19</v>
      </c>
      <c r="F180" s="249" t="s">
        <v>206</v>
      </c>
      <c r="G180" s="247"/>
      <c r="H180" s="250">
        <v>2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200</v>
      </c>
      <c r="AU180" s="256" t="s">
        <v>82</v>
      </c>
      <c r="AV180" s="15" t="s">
        <v>196</v>
      </c>
      <c r="AW180" s="15" t="s">
        <v>33</v>
      </c>
      <c r="AX180" s="15" t="s">
        <v>80</v>
      </c>
      <c r="AY180" s="256" t="s">
        <v>188</v>
      </c>
    </row>
    <row r="181" s="2" customFormat="1" ht="16.5" customHeight="1">
      <c r="A181" s="40"/>
      <c r="B181" s="41"/>
      <c r="C181" s="257" t="s">
        <v>133</v>
      </c>
      <c r="D181" s="257" t="s">
        <v>300</v>
      </c>
      <c r="E181" s="258" t="s">
        <v>1548</v>
      </c>
      <c r="F181" s="259" t="s">
        <v>1549</v>
      </c>
      <c r="G181" s="260" t="s">
        <v>296</v>
      </c>
      <c r="H181" s="261">
        <v>3</v>
      </c>
      <c r="I181" s="262"/>
      <c r="J181" s="263">
        <f>ROUND(I181*H181,2)</f>
        <v>0</v>
      </c>
      <c r="K181" s="259" t="s">
        <v>19</v>
      </c>
      <c r="L181" s="264"/>
      <c r="M181" s="265" t="s">
        <v>19</v>
      </c>
      <c r="N181" s="266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250</v>
      </c>
      <c r="AT181" s="217" t="s">
        <v>300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196</v>
      </c>
      <c r="BM181" s="217" t="s">
        <v>2345</v>
      </c>
    </row>
    <row r="182" s="2" customFormat="1">
      <c r="A182" s="40"/>
      <c r="B182" s="41"/>
      <c r="C182" s="42"/>
      <c r="D182" s="226" t="s">
        <v>571</v>
      </c>
      <c r="E182" s="42"/>
      <c r="F182" s="273" t="s">
        <v>1498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571</v>
      </c>
      <c r="AU182" s="19" t="s">
        <v>82</v>
      </c>
    </row>
    <row r="183" s="13" customFormat="1">
      <c r="A183" s="13"/>
      <c r="B183" s="224"/>
      <c r="C183" s="225"/>
      <c r="D183" s="226" t="s">
        <v>200</v>
      </c>
      <c r="E183" s="227" t="s">
        <v>19</v>
      </c>
      <c r="F183" s="228" t="s">
        <v>1461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200</v>
      </c>
      <c r="AU183" s="234" t="s">
        <v>82</v>
      </c>
      <c r="AV183" s="13" t="s">
        <v>80</v>
      </c>
      <c r="AW183" s="13" t="s">
        <v>33</v>
      </c>
      <c r="AX183" s="13" t="s">
        <v>72</v>
      </c>
      <c r="AY183" s="234" t="s">
        <v>188</v>
      </c>
    </row>
    <row r="184" s="14" customFormat="1">
      <c r="A184" s="14"/>
      <c r="B184" s="235"/>
      <c r="C184" s="236"/>
      <c r="D184" s="226" t="s">
        <v>200</v>
      </c>
      <c r="E184" s="237" t="s">
        <v>19</v>
      </c>
      <c r="F184" s="238" t="s">
        <v>216</v>
      </c>
      <c r="G184" s="236"/>
      <c r="H184" s="239">
        <v>3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200</v>
      </c>
      <c r="AU184" s="245" t="s">
        <v>82</v>
      </c>
      <c r="AV184" s="14" t="s">
        <v>82</v>
      </c>
      <c r="AW184" s="14" t="s">
        <v>33</v>
      </c>
      <c r="AX184" s="14" t="s">
        <v>72</v>
      </c>
      <c r="AY184" s="245" t="s">
        <v>188</v>
      </c>
    </row>
    <row r="185" s="15" customFormat="1">
      <c r="A185" s="15"/>
      <c r="B185" s="246"/>
      <c r="C185" s="247"/>
      <c r="D185" s="226" t="s">
        <v>200</v>
      </c>
      <c r="E185" s="248" t="s">
        <v>19</v>
      </c>
      <c r="F185" s="249" t="s">
        <v>206</v>
      </c>
      <c r="G185" s="247"/>
      <c r="H185" s="250">
        <v>3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200</v>
      </c>
      <c r="AU185" s="256" t="s">
        <v>82</v>
      </c>
      <c r="AV185" s="15" t="s">
        <v>196</v>
      </c>
      <c r="AW185" s="15" t="s">
        <v>33</v>
      </c>
      <c r="AX185" s="15" t="s">
        <v>80</v>
      </c>
      <c r="AY185" s="256" t="s">
        <v>188</v>
      </c>
    </row>
    <row r="186" s="2" customFormat="1" ht="24.15" customHeight="1">
      <c r="A186" s="40"/>
      <c r="B186" s="41"/>
      <c r="C186" s="206" t="s">
        <v>136</v>
      </c>
      <c r="D186" s="206" t="s">
        <v>191</v>
      </c>
      <c r="E186" s="207" t="s">
        <v>1551</v>
      </c>
      <c r="F186" s="208" t="s">
        <v>1552</v>
      </c>
      <c r="G186" s="209" t="s">
        <v>296</v>
      </c>
      <c r="H186" s="210">
        <v>20</v>
      </c>
      <c r="I186" s="211"/>
      <c r="J186" s="212">
        <f>ROUND(I186*H186,2)</f>
        <v>0</v>
      </c>
      <c r="K186" s="208" t="s">
        <v>195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196</v>
      </c>
      <c r="AT186" s="217" t="s">
        <v>191</v>
      </c>
      <c r="AU186" s="217" t="s">
        <v>82</v>
      </c>
      <c r="AY186" s="19" t="s">
        <v>188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196</v>
      </c>
      <c r="BM186" s="217" t="s">
        <v>2346</v>
      </c>
    </row>
    <row r="187" s="2" customFormat="1">
      <c r="A187" s="40"/>
      <c r="B187" s="41"/>
      <c r="C187" s="42"/>
      <c r="D187" s="219" t="s">
        <v>198</v>
      </c>
      <c r="E187" s="42"/>
      <c r="F187" s="220" t="s">
        <v>1554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198</v>
      </c>
      <c r="AU187" s="19" t="s">
        <v>82</v>
      </c>
    </row>
    <row r="188" s="13" customFormat="1">
      <c r="A188" s="13"/>
      <c r="B188" s="224"/>
      <c r="C188" s="225"/>
      <c r="D188" s="226" t="s">
        <v>200</v>
      </c>
      <c r="E188" s="227" t="s">
        <v>19</v>
      </c>
      <c r="F188" s="228" t="s">
        <v>1461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200</v>
      </c>
      <c r="AU188" s="234" t="s">
        <v>82</v>
      </c>
      <c r="AV188" s="13" t="s">
        <v>80</v>
      </c>
      <c r="AW188" s="13" t="s">
        <v>33</v>
      </c>
      <c r="AX188" s="13" t="s">
        <v>72</v>
      </c>
      <c r="AY188" s="234" t="s">
        <v>188</v>
      </c>
    </row>
    <row r="189" s="14" customFormat="1">
      <c r="A189" s="14"/>
      <c r="B189" s="235"/>
      <c r="C189" s="236"/>
      <c r="D189" s="226" t="s">
        <v>200</v>
      </c>
      <c r="E189" s="237" t="s">
        <v>19</v>
      </c>
      <c r="F189" s="238" t="s">
        <v>136</v>
      </c>
      <c r="G189" s="236"/>
      <c r="H189" s="239">
        <v>20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200</v>
      </c>
      <c r="AU189" s="245" t="s">
        <v>82</v>
      </c>
      <c r="AV189" s="14" t="s">
        <v>82</v>
      </c>
      <c r="AW189" s="14" t="s">
        <v>33</v>
      </c>
      <c r="AX189" s="14" t="s">
        <v>72</v>
      </c>
      <c r="AY189" s="245" t="s">
        <v>188</v>
      </c>
    </row>
    <row r="190" s="15" customFormat="1">
      <c r="A190" s="15"/>
      <c r="B190" s="246"/>
      <c r="C190" s="247"/>
      <c r="D190" s="226" t="s">
        <v>200</v>
      </c>
      <c r="E190" s="248" t="s">
        <v>19</v>
      </c>
      <c r="F190" s="249" t="s">
        <v>206</v>
      </c>
      <c r="G190" s="247"/>
      <c r="H190" s="250">
        <v>20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200</v>
      </c>
      <c r="AU190" s="256" t="s">
        <v>82</v>
      </c>
      <c r="AV190" s="15" t="s">
        <v>196</v>
      </c>
      <c r="AW190" s="15" t="s">
        <v>33</v>
      </c>
      <c r="AX190" s="15" t="s">
        <v>80</v>
      </c>
      <c r="AY190" s="256" t="s">
        <v>188</v>
      </c>
    </row>
    <row r="191" s="2" customFormat="1" ht="16.5" customHeight="1">
      <c r="A191" s="40"/>
      <c r="B191" s="41"/>
      <c r="C191" s="257" t="s">
        <v>7</v>
      </c>
      <c r="D191" s="257" t="s">
        <v>300</v>
      </c>
      <c r="E191" s="258" t="s">
        <v>1555</v>
      </c>
      <c r="F191" s="259" t="s">
        <v>1556</v>
      </c>
      <c r="G191" s="260" t="s">
        <v>296</v>
      </c>
      <c r="H191" s="261">
        <v>20</v>
      </c>
      <c r="I191" s="262"/>
      <c r="J191" s="263">
        <f>ROUND(I191*H191,2)</f>
        <v>0</v>
      </c>
      <c r="K191" s="259" t="s">
        <v>19</v>
      </c>
      <c r="L191" s="264"/>
      <c r="M191" s="265" t="s">
        <v>19</v>
      </c>
      <c r="N191" s="266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250</v>
      </c>
      <c r="AT191" s="217" t="s">
        <v>300</v>
      </c>
      <c r="AU191" s="217" t="s">
        <v>82</v>
      </c>
      <c r="AY191" s="19" t="s">
        <v>188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196</v>
      </c>
      <c r="BM191" s="217" t="s">
        <v>2347</v>
      </c>
    </row>
    <row r="192" s="2" customFormat="1">
      <c r="A192" s="40"/>
      <c r="B192" s="41"/>
      <c r="C192" s="42"/>
      <c r="D192" s="226" t="s">
        <v>571</v>
      </c>
      <c r="E192" s="42"/>
      <c r="F192" s="273" t="s">
        <v>1498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571</v>
      </c>
      <c r="AU192" s="19" t="s">
        <v>82</v>
      </c>
    </row>
    <row r="193" s="13" customFormat="1">
      <c r="A193" s="13"/>
      <c r="B193" s="224"/>
      <c r="C193" s="225"/>
      <c r="D193" s="226" t="s">
        <v>200</v>
      </c>
      <c r="E193" s="227" t="s">
        <v>19</v>
      </c>
      <c r="F193" s="228" t="s">
        <v>1461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200</v>
      </c>
      <c r="AU193" s="234" t="s">
        <v>82</v>
      </c>
      <c r="AV193" s="13" t="s">
        <v>80</v>
      </c>
      <c r="AW193" s="13" t="s">
        <v>33</v>
      </c>
      <c r="AX193" s="13" t="s">
        <v>72</v>
      </c>
      <c r="AY193" s="234" t="s">
        <v>188</v>
      </c>
    </row>
    <row r="194" s="14" customFormat="1">
      <c r="A194" s="14"/>
      <c r="B194" s="235"/>
      <c r="C194" s="236"/>
      <c r="D194" s="226" t="s">
        <v>200</v>
      </c>
      <c r="E194" s="237" t="s">
        <v>19</v>
      </c>
      <c r="F194" s="238" t="s">
        <v>136</v>
      </c>
      <c r="G194" s="236"/>
      <c r="H194" s="239">
        <v>20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200</v>
      </c>
      <c r="AU194" s="245" t="s">
        <v>82</v>
      </c>
      <c r="AV194" s="14" t="s">
        <v>82</v>
      </c>
      <c r="AW194" s="14" t="s">
        <v>33</v>
      </c>
      <c r="AX194" s="14" t="s">
        <v>72</v>
      </c>
      <c r="AY194" s="245" t="s">
        <v>188</v>
      </c>
    </row>
    <row r="195" s="15" customFormat="1">
      <c r="A195" s="15"/>
      <c r="B195" s="246"/>
      <c r="C195" s="247"/>
      <c r="D195" s="226" t="s">
        <v>200</v>
      </c>
      <c r="E195" s="248" t="s">
        <v>19</v>
      </c>
      <c r="F195" s="249" t="s">
        <v>206</v>
      </c>
      <c r="G195" s="247"/>
      <c r="H195" s="250">
        <v>20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200</v>
      </c>
      <c r="AU195" s="256" t="s">
        <v>82</v>
      </c>
      <c r="AV195" s="15" t="s">
        <v>196</v>
      </c>
      <c r="AW195" s="15" t="s">
        <v>33</v>
      </c>
      <c r="AX195" s="15" t="s">
        <v>80</v>
      </c>
      <c r="AY195" s="256" t="s">
        <v>188</v>
      </c>
    </row>
    <row r="196" s="2" customFormat="1" ht="24.15" customHeight="1">
      <c r="A196" s="40"/>
      <c r="B196" s="41"/>
      <c r="C196" s="206" t="s">
        <v>141</v>
      </c>
      <c r="D196" s="206" t="s">
        <v>191</v>
      </c>
      <c r="E196" s="207" t="s">
        <v>1558</v>
      </c>
      <c r="F196" s="208" t="s">
        <v>1559</v>
      </c>
      <c r="G196" s="209" t="s">
        <v>296</v>
      </c>
      <c r="H196" s="210">
        <v>6</v>
      </c>
      <c r="I196" s="211"/>
      <c r="J196" s="212">
        <f>ROUND(I196*H196,2)</f>
        <v>0</v>
      </c>
      <c r="K196" s="208" t="s">
        <v>195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196</v>
      </c>
      <c r="AT196" s="217" t="s">
        <v>191</v>
      </c>
      <c r="AU196" s="217" t="s">
        <v>82</v>
      </c>
      <c r="AY196" s="19" t="s">
        <v>188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196</v>
      </c>
      <c r="BM196" s="217" t="s">
        <v>2348</v>
      </c>
    </row>
    <row r="197" s="2" customFormat="1">
      <c r="A197" s="40"/>
      <c r="B197" s="41"/>
      <c r="C197" s="42"/>
      <c r="D197" s="219" t="s">
        <v>198</v>
      </c>
      <c r="E197" s="42"/>
      <c r="F197" s="220" t="s">
        <v>1561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198</v>
      </c>
      <c r="AU197" s="19" t="s">
        <v>82</v>
      </c>
    </row>
    <row r="198" s="13" customFormat="1">
      <c r="A198" s="13"/>
      <c r="B198" s="224"/>
      <c r="C198" s="225"/>
      <c r="D198" s="226" t="s">
        <v>200</v>
      </c>
      <c r="E198" s="227" t="s">
        <v>19</v>
      </c>
      <c r="F198" s="228" t="s">
        <v>1461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200</v>
      </c>
      <c r="AU198" s="234" t="s">
        <v>82</v>
      </c>
      <c r="AV198" s="13" t="s">
        <v>80</v>
      </c>
      <c r="AW198" s="13" t="s">
        <v>33</v>
      </c>
      <c r="AX198" s="13" t="s">
        <v>72</v>
      </c>
      <c r="AY198" s="234" t="s">
        <v>188</v>
      </c>
    </row>
    <row r="199" s="14" customFormat="1">
      <c r="A199" s="14"/>
      <c r="B199" s="235"/>
      <c r="C199" s="236"/>
      <c r="D199" s="226" t="s">
        <v>200</v>
      </c>
      <c r="E199" s="237" t="s">
        <v>19</v>
      </c>
      <c r="F199" s="238" t="s">
        <v>189</v>
      </c>
      <c r="G199" s="236"/>
      <c r="H199" s="239">
        <v>6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200</v>
      </c>
      <c r="AU199" s="245" t="s">
        <v>82</v>
      </c>
      <c r="AV199" s="14" t="s">
        <v>82</v>
      </c>
      <c r="AW199" s="14" t="s">
        <v>33</v>
      </c>
      <c r="AX199" s="14" t="s">
        <v>72</v>
      </c>
      <c r="AY199" s="245" t="s">
        <v>188</v>
      </c>
    </row>
    <row r="200" s="15" customFormat="1">
      <c r="A200" s="15"/>
      <c r="B200" s="246"/>
      <c r="C200" s="247"/>
      <c r="D200" s="226" t="s">
        <v>200</v>
      </c>
      <c r="E200" s="248" t="s">
        <v>19</v>
      </c>
      <c r="F200" s="249" t="s">
        <v>206</v>
      </c>
      <c r="G200" s="247"/>
      <c r="H200" s="250">
        <v>6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200</v>
      </c>
      <c r="AU200" s="256" t="s">
        <v>82</v>
      </c>
      <c r="AV200" s="15" t="s">
        <v>196</v>
      </c>
      <c r="AW200" s="15" t="s">
        <v>33</v>
      </c>
      <c r="AX200" s="15" t="s">
        <v>80</v>
      </c>
      <c r="AY200" s="256" t="s">
        <v>188</v>
      </c>
    </row>
    <row r="201" s="2" customFormat="1" ht="16.5" customHeight="1">
      <c r="A201" s="40"/>
      <c r="B201" s="41"/>
      <c r="C201" s="257" t="s">
        <v>144</v>
      </c>
      <c r="D201" s="257" t="s">
        <v>300</v>
      </c>
      <c r="E201" s="258" t="s">
        <v>1562</v>
      </c>
      <c r="F201" s="259" t="s">
        <v>1563</v>
      </c>
      <c r="G201" s="260" t="s">
        <v>296</v>
      </c>
      <c r="H201" s="261">
        <v>6</v>
      </c>
      <c r="I201" s="262"/>
      <c r="J201" s="263">
        <f>ROUND(I201*H201,2)</f>
        <v>0</v>
      </c>
      <c r="K201" s="259" t="s">
        <v>19</v>
      </c>
      <c r="L201" s="264"/>
      <c r="M201" s="265" t="s">
        <v>19</v>
      </c>
      <c r="N201" s="266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250</v>
      </c>
      <c r="AT201" s="217" t="s">
        <v>300</v>
      </c>
      <c r="AU201" s="217" t="s">
        <v>82</v>
      </c>
      <c r="AY201" s="19" t="s">
        <v>188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196</v>
      </c>
      <c r="BM201" s="217" t="s">
        <v>2349</v>
      </c>
    </row>
    <row r="202" s="2" customFormat="1">
      <c r="A202" s="40"/>
      <c r="B202" s="41"/>
      <c r="C202" s="42"/>
      <c r="D202" s="226" t="s">
        <v>571</v>
      </c>
      <c r="E202" s="42"/>
      <c r="F202" s="273" t="s">
        <v>1498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571</v>
      </c>
      <c r="AU202" s="19" t="s">
        <v>82</v>
      </c>
    </row>
    <row r="203" s="13" customFormat="1">
      <c r="A203" s="13"/>
      <c r="B203" s="224"/>
      <c r="C203" s="225"/>
      <c r="D203" s="226" t="s">
        <v>200</v>
      </c>
      <c r="E203" s="227" t="s">
        <v>19</v>
      </c>
      <c r="F203" s="228" t="s">
        <v>1461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200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188</v>
      </c>
    </row>
    <row r="204" s="14" customFormat="1">
      <c r="A204" s="14"/>
      <c r="B204" s="235"/>
      <c r="C204" s="236"/>
      <c r="D204" s="226" t="s">
        <v>200</v>
      </c>
      <c r="E204" s="237" t="s">
        <v>19</v>
      </c>
      <c r="F204" s="238" t="s">
        <v>189</v>
      </c>
      <c r="G204" s="236"/>
      <c r="H204" s="239">
        <v>6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200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188</v>
      </c>
    </row>
    <row r="205" s="15" customFormat="1">
      <c r="A205" s="15"/>
      <c r="B205" s="246"/>
      <c r="C205" s="247"/>
      <c r="D205" s="226" t="s">
        <v>200</v>
      </c>
      <c r="E205" s="248" t="s">
        <v>19</v>
      </c>
      <c r="F205" s="249" t="s">
        <v>206</v>
      </c>
      <c r="G205" s="247"/>
      <c r="H205" s="250">
        <v>6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200</v>
      </c>
      <c r="AU205" s="256" t="s">
        <v>82</v>
      </c>
      <c r="AV205" s="15" t="s">
        <v>196</v>
      </c>
      <c r="AW205" s="15" t="s">
        <v>33</v>
      </c>
      <c r="AX205" s="15" t="s">
        <v>80</v>
      </c>
      <c r="AY205" s="256" t="s">
        <v>188</v>
      </c>
    </row>
    <row r="206" s="2" customFormat="1" ht="16.5" customHeight="1">
      <c r="A206" s="40"/>
      <c r="B206" s="41"/>
      <c r="C206" s="257" t="s">
        <v>147</v>
      </c>
      <c r="D206" s="257" t="s">
        <v>300</v>
      </c>
      <c r="E206" s="258" t="s">
        <v>1565</v>
      </c>
      <c r="F206" s="259" t="s">
        <v>1566</v>
      </c>
      <c r="G206" s="260" t="s">
        <v>1567</v>
      </c>
      <c r="H206" s="261">
        <v>1</v>
      </c>
      <c r="I206" s="262"/>
      <c r="J206" s="263">
        <f>ROUND(I206*H206,2)</f>
        <v>0</v>
      </c>
      <c r="K206" s="259" t="s">
        <v>19</v>
      </c>
      <c r="L206" s="264"/>
      <c r="M206" s="265" t="s">
        <v>19</v>
      </c>
      <c r="N206" s="266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250</v>
      </c>
      <c r="AT206" s="217" t="s">
        <v>300</v>
      </c>
      <c r="AU206" s="217" t="s">
        <v>82</v>
      </c>
      <c r="AY206" s="19" t="s">
        <v>188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196</v>
      </c>
      <c r="BM206" s="217" t="s">
        <v>2350</v>
      </c>
    </row>
    <row r="207" s="2" customFormat="1">
      <c r="A207" s="40"/>
      <c r="B207" s="41"/>
      <c r="C207" s="42"/>
      <c r="D207" s="226" t="s">
        <v>571</v>
      </c>
      <c r="E207" s="42"/>
      <c r="F207" s="273" t="s">
        <v>1498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571</v>
      </c>
      <c r="AU207" s="19" t="s">
        <v>82</v>
      </c>
    </row>
    <row r="208" s="13" customFormat="1">
      <c r="A208" s="13"/>
      <c r="B208" s="224"/>
      <c r="C208" s="225"/>
      <c r="D208" s="226" t="s">
        <v>200</v>
      </c>
      <c r="E208" s="227" t="s">
        <v>19</v>
      </c>
      <c r="F208" s="228" t="s">
        <v>1461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200</v>
      </c>
      <c r="AU208" s="234" t="s">
        <v>82</v>
      </c>
      <c r="AV208" s="13" t="s">
        <v>80</v>
      </c>
      <c r="AW208" s="13" t="s">
        <v>33</v>
      </c>
      <c r="AX208" s="13" t="s">
        <v>72</v>
      </c>
      <c r="AY208" s="234" t="s">
        <v>188</v>
      </c>
    </row>
    <row r="209" s="14" customFormat="1">
      <c r="A209" s="14"/>
      <c r="B209" s="235"/>
      <c r="C209" s="236"/>
      <c r="D209" s="226" t="s">
        <v>200</v>
      </c>
      <c r="E209" s="237" t="s">
        <v>19</v>
      </c>
      <c r="F209" s="238" t="s">
        <v>80</v>
      </c>
      <c r="G209" s="236"/>
      <c r="H209" s="239">
        <v>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200</v>
      </c>
      <c r="AU209" s="245" t="s">
        <v>82</v>
      </c>
      <c r="AV209" s="14" t="s">
        <v>82</v>
      </c>
      <c r="AW209" s="14" t="s">
        <v>33</v>
      </c>
      <c r="AX209" s="14" t="s">
        <v>72</v>
      </c>
      <c r="AY209" s="245" t="s">
        <v>188</v>
      </c>
    </row>
    <row r="210" s="15" customFormat="1">
      <c r="A210" s="15"/>
      <c r="B210" s="246"/>
      <c r="C210" s="247"/>
      <c r="D210" s="226" t="s">
        <v>200</v>
      </c>
      <c r="E210" s="248" t="s">
        <v>19</v>
      </c>
      <c r="F210" s="249" t="s">
        <v>206</v>
      </c>
      <c r="G210" s="247"/>
      <c r="H210" s="250">
        <v>1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200</v>
      </c>
      <c r="AU210" s="256" t="s">
        <v>82</v>
      </c>
      <c r="AV210" s="15" t="s">
        <v>196</v>
      </c>
      <c r="AW210" s="15" t="s">
        <v>33</v>
      </c>
      <c r="AX210" s="15" t="s">
        <v>80</v>
      </c>
      <c r="AY210" s="256" t="s">
        <v>188</v>
      </c>
    </row>
    <row r="211" s="2" customFormat="1" ht="16.5" customHeight="1">
      <c r="A211" s="40"/>
      <c r="B211" s="41"/>
      <c r="C211" s="206" t="s">
        <v>150</v>
      </c>
      <c r="D211" s="206" t="s">
        <v>191</v>
      </c>
      <c r="E211" s="207" t="s">
        <v>1569</v>
      </c>
      <c r="F211" s="208" t="s">
        <v>1570</v>
      </c>
      <c r="G211" s="209" t="s">
        <v>1571</v>
      </c>
      <c r="H211" s="210">
        <v>2</v>
      </c>
      <c r="I211" s="211"/>
      <c r="J211" s="212">
        <f>ROUND(I211*H211,2)</f>
        <v>0</v>
      </c>
      <c r="K211" s="208" t="s">
        <v>195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196</v>
      </c>
      <c r="AT211" s="217" t="s">
        <v>191</v>
      </c>
      <c r="AU211" s="217" t="s">
        <v>82</v>
      </c>
      <c r="AY211" s="19" t="s">
        <v>188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196</v>
      </c>
      <c r="BM211" s="217" t="s">
        <v>2351</v>
      </c>
    </row>
    <row r="212" s="2" customFormat="1">
      <c r="A212" s="40"/>
      <c r="B212" s="41"/>
      <c r="C212" s="42"/>
      <c r="D212" s="219" t="s">
        <v>198</v>
      </c>
      <c r="E212" s="42"/>
      <c r="F212" s="220" t="s">
        <v>1573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198</v>
      </c>
      <c r="AU212" s="19" t="s">
        <v>82</v>
      </c>
    </row>
    <row r="213" s="2" customFormat="1" ht="16.5" customHeight="1">
      <c r="A213" s="40"/>
      <c r="B213" s="41"/>
      <c r="C213" s="206" t="s">
        <v>338</v>
      </c>
      <c r="D213" s="206" t="s">
        <v>191</v>
      </c>
      <c r="E213" s="207" t="s">
        <v>1574</v>
      </c>
      <c r="F213" s="208" t="s">
        <v>1575</v>
      </c>
      <c r="G213" s="209" t="s">
        <v>1571</v>
      </c>
      <c r="H213" s="210">
        <v>8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196</v>
      </c>
      <c r="AT213" s="217" t="s">
        <v>191</v>
      </c>
      <c r="AU213" s="217" t="s">
        <v>82</v>
      </c>
      <c r="AY213" s="19" t="s">
        <v>188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196</v>
      </c>
      <c r="BM213" s="217" t="s">
        <v>2352</v>
      </c>
    </row>
    <row r="214" s="2" customFormat="1" ht="16.5" customHeight="1">
      <c r="A214" s="40"/>
      <c r="B214" s="41"/>
      <c r="C214" s="257" t="s">
        <v>342</v>
      </c>
      <c r="D214" s="257" t="s">
        <v>300</v>
      </c>
      <c r="E214" s="258" t="s">
        <v>1577</v>
      </c>
      <c r="F214" s="259" t="s">
        <v>1578</v>
      </c>
      <c r="G214" s="260" t="s">
        <v>1567</v>
      </c>
      <c r="H214" s="261">
        <v>1</v>
      </c>
      <c r="I214" s="262"/>
      <c r="J214" s="263">
        <f>ROUND(I214*H214,2)</f>
        <v>0</v>
      </c>
      <c r="K214" s="259" t="s">
        <v>19</v>
      </c>
      <c r="L214" s="264"/>
      <c r="M214" s="265" t="s">
        <v>19</v>
      </c>
      <c r="N214" s="266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250</v>
      </c>
      <c r="AT214" s="217" t="s">
        <v>300</v>
      </c>
      <c r="AU214" s="217" t="s">
        <v>82</v>
      </c>
      <c r="AY214" s="19" t="s">
        <v>188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196</v>
      </c>
      <c r="BM214" s="217" t="s">
        <v>2353</v>
      </c>
    </row>
    <row r="215" s="12" customFormat="1" ht="22.8" customHeight="1">
      <c r="A215" s="12"/>
      <c r="B215" s="190"/>
      <c r="C215" s="191"/>
      <c r="D215" s="192" t="s">
        <v>71</v>
      </c>
      <c r="E215" s="204" t="s">
        <v>1580</v>
      </c>
      <c r="F215" s="204" t="s">
        <v>1581</v>
      </c>
      <c r="G215" s="191"/>
      <c r="H215" s="191"/>
      <c r="I215" s="194"/>
      <c r="J215" s="205">
        <f>BK215</f>
        <v>0</v>
      </c>
      <c r="K215" s="191"/>
      <c r="L215" s="196"/>
      <c r="M215" s="197"/>
      <c r="N215" s="198"/>
      <c r="O215" s="198"/>
      <c r="P215" s="199">
        <f>SUM(P216:P260)</f>
        <v>0</v>
      </c>
      <c r="Q215" s="198"/>
      <c r="R215" s="199">
        <f>SUM(R216:R260)</f>
        <v>0</v>
      </c>
      <c r="S215" s="198"/>
      <c r="T215" s="200">
        <f>SUM(T216:T260)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1" t="s">
        <v>80</v>
      </c>
      <c r="AT215" s="202" t="s">
        <v>71</v>
      </c>
      <c r="AU215" s="202" t="s">
        <v>80</v>
      </c>
      <c r="AY215" s="201" t="s">
        <v>188</v>
      </c>
      <c r="BK215" s="203">
        <f>SUM(BK216:BK260)</f>
        <v>0</v>
      </c>
    </row>
    <row r="216" s="2" customFormat="1" ht="16.5" customHeight="1">
      <c r="A216" s="40"/>
      <c r="B216" s="41"/>
      <c r="C216" s="257" t="s">
        <v>349</v>
      </c>
      <c r="D216" s="257" t="s">
        <v>300</v>
      </c>
      <c r="E216" s="258" t="s">
        <v>1582</v>
      </c>
      <c r="F216" s="259" t="s">
        <v>1583</v>
      </c>
      <c r="G216" s="260" t="s">
        <v>296</v>
      </c>
      <c r="H216" s="261">
        <v>1</v>
      </c>
      <c r="I216" s="262"/>
      <c r="J216" s="263">
        <f>ROUND(I216*H216,2)</f>
        <v>0</v>
      </c>
      <c r="K216" s="259" t="s">
        <v>19</v>
      </c>
      <c r="L216" s="264"/>
      <c r="M216" s="265" t="s">
        <v>19</v>
      </c>
      <c r="N216" s="266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250</v>
      </c>
      <c r="AT216" s="217" t="s">
        <v>300</v>
      </c>
      <c r="AU216" s="217" t="s">
        <v>82</v>
      </c>
      <c r="AY216" s="19" t="s">
        <v>188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196</v>
      </c>
      <c r="BM216" s="217" t="s">
        <v>2354</v>
      </c>
    </row>
    <row r="217" s="13" customFormat="1">
      <c r="A217" s="13"/>
      <c r="B217" s="224"/>
      <c r="C217" s="225"/>
      <c r="D217" s="226" t="s">
        <v>200</v>
      </c>
      <c r="E217" s="227" t="s">
        <v>19</v>
      </c>
      <c r="F217" s="228" t="s">
        <v>1461</v>
      </c>
      <c r="G217" s="225"/>
      <c r="H217" s="227" t="s">
        <v>19</v>
      </c>
      <c r="I217" s="229"/>
      <c r="J217" s="225"/>
      <c r="K217" s="225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200</v>
      </c>
      <c r="AU217" s="234" t="s">
        <v>82</v>
      </c>
      <c r="AV217" s="13" t="s">
        <v>80</v>
      </c>
      <c r="AW217" s="13" t="s">
        <v>33</v>
      </c>
      <c r="AX217" s="13" t="s">
        <v>72</v>
      </c>
      <c r="AY217" s="234" t="s">
        <v>188</v>
      </c>
    </row>
    <row r="218" s="14" customFormat="1">
      <c r="A218" s="14"/>
      <c r="B218" s="235"/>
      <c r="C218" s="236"/>
      <c r="D218" s="226" t="s">
        <v>200</v>
      </c>
      <c r="E218" s="237" t="s">
        <v>19</v>
      </c>
      <c r="F218" s="238" t="s">
        <v>80</v>
      </c>
      <c r="G218" s="236"/>
      <c r="H218" s="239">
        <v>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200</v>
      </c>
      <c r="AU218" s="245" t="s">
        <v>82</v>
      </c>
      <c r="AV218" s="14" t="s">
        <v>82</v>
      </c>
      <c r="AW218" s="14" t="s">
        <v>33</v>
      </c>
      <c r="AX218" s="14" t="s">
        <v>72</v>
      </c>
      <c r="AY218" s="245" t="s">
        <v>188</v>
      </c>
    </row>
    <row r="219" s="15" customFormat="1">
      <c r="A219" s="15"/>
      <c r="B219" s="246"/>
      <c r="C219" s="247"/>
      <c r="D219" s="226" t="s">
        <v>200</v>
      </c>
      <c r="E219" s="248" t="s">
        <v>19</v>
      </c>
      <c r="F219" s="249" t="s">
        <v>206</v>
      </c>
      <c r="G219" s="247"/>
      <c r="H219" s="250">
        <v>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200</v>
      </c>
      <c r="AU219" s="256" t="s">
        <v>82</v>
      </c>
      <c r="AV219" s="15" t="s">
        <v>196</v>
      </c>
      <c r="AW219" s="15" t="s">
        <v>33</v>
      </c>
      <c r="AX219" s="15" t="s">
        <v>80</v>
      </c>
      <c r="AY219" s="256" t="s">
        <v>188</v>
      </c>
    </row>
    <row r="220" s="2" customFormat="1" ht="24.15" customHeight="1">
      <c r="A220" s="40"/>
      <c r="B220" s="41"/>
      <c r="C220" s="206" t="s">
        <v>354</v>
      </c>
      <c r="D220" s="206" t="s">
        <v>191</v>
      </c>
      <c r="E220" s="207" t="s">
        <v>1585</v>
      </c>
      <c r="F220" s="208" t="s">
        <v>1586</v>
      </c>
      <c r="G220" s="209" t="s">
        <v>357</v>
      </c>
      <c r="H220" s="210">
        <v>23</v>
      </c>
      <c r="I220" s="211"/>
      <c r="J220" s="212">
        <f>ROUND(I220*H220,2)</f>
        <v>0</v>
      </c>
      <c r="K220" s="208" t="s">
        <v>195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196</v>
      </c>
      <c r="AT220" s="217" t="s">
        <v>191</v>
      </c>
      <c r="AU220" s="217" t="s">
        <v>82</v>
      </c>
      <c r="AY220" s="19" t="s">
        <v>188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196</v>
      </c>
      <c r="BM220" s="217" t="s">
        <v>2355</v>
      </c>
    </row>
    <row r="221" s="2" customFormat="1">
      <c r="A221" s="40"/>
      <c r="B221" s="41"/>
      <c r="C221" s="42"/>
      <c r="D221" s="219" t="s">
        <v>198</v>
      </c>
      <c r="E221" s="42"/>
      <c r="F221" s="220" t="s">
        <v>1588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198</v>
      </c>
      <c r="AU221" s="19" t="s">
        <v>82</v>
      </c>
    </row>
    <row r="222" s="13" customFormat="1">
      <c r="A222" s="13"/>
      <c r="B222" s="224"/>
      <c r="C222" s="225"/>
      <c r="D222" s="226" t="s">
        <v>200</v>
      </c>
      <c r="E222" s="227" t="s">
        <v>19</v>
      </c>
      <c r="F222" s="228" t="s">
        <v>1461</v>
      </c>
      <c r="G222" s="225"/>
      <c r="H222" s="227" t="s">
        <v>19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200</v>
      </c>
      <c r="AU222" s="234" t="s">
        <v>82</v>
      </c>
      <c r="AV222" s="13" t="s">
        <v>80</v>
      </c>
      <c r="AW222" s="13" t="s">
        <v>33</v>
      </c>
      <c r="AX222" s="13" t="s">
        <v>72</v>
      </c>
      <c r="AY222" s="234" t="s">
        <v>188</v>
      </c>
    </row>
    <row r="223" s="14" customFormat="1">
      <c r="A223" s="14"/>
      <c r="B223" s="235"/>
      <c r="C223" s="236"/>
      <c r="D223" s="226" t="s">
        <v>200</v>
      </c>
      <c r="E223" s="237" t="s">
        <v>19</v>
      </c>
      <c r="F223" s="238" t="s">
        <v>144</v>
      </c>
      <c r="G223" s="236"/>
      <c r="H223" s="239">
        <v>23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200</v>
      </c>
      <c r="AU223" s="245" t="s">
        <v>82</v>
      </c>
      <c r="AV223" s="14" t="s">
        <v>82</v>
      </c>
      <c r="AW223" s="14" t="s">
        <v>33</v>
      </c>
      <c r="AX223" s="14" t="s">
        <v>72</v>
      </c>
      <c r="AY223" s="245" t="s">
        <v>188</v>
      </c>
    </row>
    <row r="224" s="15" customFormat="1">
      <c r="A224" s="15"/>
      <c r="B224" s="246"/>
      <c r="C224" s="247"/>
      <c r="D224" s="226" t="s">
        <v>200</v>
      </c>
      <c r="E224" s="248" t="s">
        <v>19</v>
      </c>
      <c r="F224" s="249" t="s">
        <v>206</v>
      </c>
      <c r="G224" s="247"/>
      <c r="H224" s="250">
        <v>23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6" t="s">
        <v>200</v>
      </c>
      <c r="AU224" s="256" t="s">
        <v>82</v>
      </c>
      <c r="AV224" s="15" t="s">
        <v>196</v>
      </c>
      <c r="AW224" s="15" t="s">
        <v>33</v>
      </c>
      <c r="AX224" s="15" t="s">
        <v>80</v>
      </c>
      <c r="AY224" s="256" t="s">
        <v>188</v>
      </c>
    </row>
    <row r="225" s="2" customFormat="1" ht="21.75" customHeight="1">
      <c r="A225" s="40"/>
      <c r="B225" s="41"/>
      <c r="C225" s="257" t="s">
        <v>361</v>
      </c>
      <c r="D225" s="257" t="s">
        <v>300</v>
      </c>
      <c r="E225" s="258" t="s">
        <v>1593</v>
      </c>
      <c r="F225" s="259" t="s">
        <v>1594</v>
      </c>
      <c r="G225" s="260" t="s">
        <v>357</v>
      </c>
      <c r="H225" s="261">
        <v>23</v>
      </c>
      <c r="I225" s="262"/>
      <c r="J225" s="263">
        <f>ROUND(I225*H225,2)</f>
        <v>0</v>
      </c>
      <c r="K225" s="259" t="s">
        <v>19</v>
      </c>
      <c r="L225" s="264"/>
      <c r="M225" s="265" t="s">
        <v>19</v>
      </c>
      <c r="N225" s="266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250</v>
      </c>
      <c r="AT225" s="217" t="s">
        <v>300</v>
      </c>
      <c r="AU225" s="217" t="s">
        <v>82</v>
      </c>
      <c r="AY225" s="19" t="s">
        <v>188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196</v>
      </c>
      <c r="BM225" s="217" t="s">
        <v>2356</v>
      </c>
    </row>
    <row r="226" s="2" customFormat="1">
      <c r="A226" s="40"/>
      <c r="B226" s="41"/>
      <c r="C226" s="42"/>
      <c r="D226" s="226" t="s">
        <v>571</v>
      </c>
      <c r="E226" s="42"/>
      <c r="F226" s="273" t="s">
        <v>1469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571</v>
      </c>
      <c r="AU226" s="19" t="s">
        <v>82</v>
      </c>
    </row>
    <row r="227" s="13" customFormat="1">
      <c r="A227" s="13"/>
      <c r="B227" s="224"/>
      <c r="C227" s="225"/>
      <c r="D227" s="226" t="s">
        <v>200</v>
      </c>
      <c r="E227" s="227" t="s">
        <v>19</v>
      </c>
      <c r="F227" s="228" t="s">
        <v>1461</v>
      </c>
      <c r="G227" s="225"/>
      <c r="H227" s="227" t="s">
        <v>19</v>
      </c>
      <c r="I227" s="229"/>
      <c r="J227" s="225"/>
      <c r="K227" s="225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200</v>
      </c>
      <c r="AU227" s="234" t="s">
        <v>82</v>
      </c>
      <c r="AV227" s="13" t="s">
        <v>80</v>
      </c>
      <c r="AW227" s="13" t="s">
        <v>33</v>
      </c>
      <c r="AX227" s="13" t="s">
        <v>72</v>
      </c>
      <c r="AY227" s="234" t="s">
        <v>188</v>
      </c>
    </row>
    <row r="228" s="14" customFormat="1">
      <c r="A228" s="14"/>
      <c r="B228" s="235"/>
      <c r="C228" s="236"/>
      <c r="D228" s="226" t="s">
        <v>200</v>
      </c>
      <c r="E228" s="237" t="s">
        <v>19</v>
      </c>
      <c r="F228" s="238" t="s">
        <v>144</v>
      </c>
      <c r="G228" s="236"/>
      <c r="H228" s="239">
        <v>23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200</v>
      </c>
      <c r="AU228" s="245" t="s">
        <v>82</v>
      </c>
      <c r="AV228" s="14" t="s">
        <v>82</v>
      </c>
      <c r="AW228" s="14" t="s">
        <v>33</v>
      </c>
      <c r="AX228" s="14" t="s">
        <v>72</v>
      </c>
      <c r="AY228" s="245" t="s">
        <v>188</v>
      </c>
    </row>
    <row r="229" s="15" customFormat="1">
      <c r="A229" s="15"/>
      <c r="B229" s="246"/>
      <c r="C229" s="247"/>
      <c r="D229" s="226" t="s">
        <v>200</v>
      </c>
      <c r="E229" s="248" t="s">
        <v>19</v>
      </c>
      <c r="F229" s="249" t="s">
        <v>206</v>
      </c>
      <c r="G229" s="247"/>
      <c r="H229" s="250">
        <v>23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200</v>
      </c>
      <c r="AU229" s="256" t="s">
        <v>82</v>
      </c>
      <c r="AV229" s="15" t="s">
        <v>196</v>
      </c>
      <c r="AW229" s="15" t="s">
        <v>33</v>
      </c>
      <c r="AX229" s="15" t="s">
        <v>80</v>
      </c>
      <c r="AY229" s="256" t="s">
        <v>188</v>
      </c>
    </row>
    <row r="230" s="2" customFormat="1" ht="16.5" customHeight="1">
      <c r="A230" s="40"/>
      <c r="B230" s="41"/>
      <c r="C230" s="206" t="s">
        <v>367</v>
      </c>
      <c r="D230" s="206" t="s">
        <v>191</v>
      </c>
      <c r="E230" s="207" t="s">
        <v>1596</v>
      </c>
      <c r="F230" s="208" t="s">
        <v>1597</v>
      </c>
      <c r="G230" s="209" t="s">
        <v>357</v>
      </c>
      <c r="H230" s="210">
        <v>139</v>
      </c>
      <c r="I230" s="211"/>
      <c r="J230" s="212">
        <f>ROUND(I230*H230,2)</f>
        <v>0</v>
      </c>
      <c r="K230" s="208" t="s">
        <v>195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196</v>
      </c>
      <c r="AT230" s="217" t="s">
        <v>191</v>
      </c>
      <c r="AU230" s="217" t="s">
        <v>82</v>
      </c>
      <c r="AY230" s="19" t="s">
        <v>188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196</v>
      </c>
      <c r="BM230" s="217" t="s">
        <v>2357</v>
      </c>
    </row>
    <row r="231" s="2" customFormat="1">
      <c r="A231" s="40"/>
      <c r="B231" s="41"/>
      <c r="C231" s="42"/>
      <c r="D231" s="219" t="s">
        <v>198</v>
      </c>
      <c r="E231" s="42"/>
      <c r="F231" s="220" t="s">
        <v>1599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198</v>
      </c>
      <c r="AU231" s="19" t="s">
        <v>82</v>
      </c>
    </row>
    <row r="232" s="2" customFormat="1">
      <c r="A232" s="40"/>
      <c r="B232" s="41"/>
      <c r="C232" s="42"/>
      <c r="D232" s="226" t="s">
        <v>1600</v>
      </c>
      <c r="E232" s="42"/>
      <c r="F232" s="273" t="s">
        <v>1601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1600</v>
      </c>
      <c r="AU232" s="19" t="s">
        <v>82</v>
      </c>
    </row>
    <row r="233" s="13" customFormat="1">
      <c r="A233" s="13"/>
      <c r="B233" s="224"/>
      <c r="C233" s="225"/>
      <c r="D233" s="226" t="s">
        <v>200</v>
      </c>
      <c r="E233" s="227" t="s">
        <v>19</v>
      </c>
      <c r="F233" s="228" t="s">
        <v>1461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200</v>
      </c>
      <c r="AU233" s="234" t="s">
        <v>82</v>
      </c>
      <c r="AV233" s="13" t="s">
        <v>80</v>
      </c>
      <c r="AW233" s="13" t="s">
        <v>33</v>
      </c>
      <c r="AX233" s="13" t="s">
        <v>72</v>
      </c>
      <c r="AY233" s="234" t="s">
        <v>188</v>
      </c>
    </row>
    <row r="234" s="14" customFormat="1">
      <c r="A234" s="14"/>
      <c r="B234" s="235"/>
      <c r="C234" s="236"/>
      <c r="D234" s="226" t="s">
        <v>200</v>
      </c>
      <c r="E234" s="237" t="s">
        <v>19</v>
      </c>
      <c r="F234" s="238" t="s">
        <v>2358</v>
      </c>
      <c r="G234" s="236"/>
      <c r="H234" s="239">
        <v>139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200</v>
      </c>
      <c r="AU234" s="245" t="s">
        <v>82</v>
      </c>
      <c r="AV234" s="14" t="s">
        <v>82</v>
      </c>
      <c r="AW234" s="14" t="s">
        <v>33</v>
      </c>
      <c r="AX234" s="14" t="s">
        <v>72</v>
      </c>
      <c r="AY234" s="245" t="s">
        <v>188</v>
      </c>
    </row>
    <row r="235" s="15" customFormat="1">
      <c r="A235" s="15"/>
      <c r="B235" s="246"/>
      <c r="C235" s="247"/>
      <c r="D235" s="226" t="s">
        <v>200</v>
      </c>
      <c r="E235" s="248" t="s">
        <v>19</v>
      </c>
      <c r="F235" s="249" t="s">
        <v>206</v>
      </c>
      <c r="G235" s="247"/>
      <c r="H235" s="250">
        <v>139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200</v>
      </c>
      <c r="AU235" s="256" t="s">
        <v>82</v>
      </c>
      <c r="AV235" s="15" t="s">
        <v>196</v>
      </c>
      <c r="AW235" s="15" t="s">
        <v>33</v>
      </c>
      <c r="AX235" s="15" t="s">
        <v>80</v>
      </c>
      <c r="AY235" s="256" t="s">
        <v>188</v>
      </c>
    </row>
    <row r="236" s="2" customFormat="1" ht="16.5" customHeight="1">
      <c r="A236" s="40"/>
      <c r="B236" s="41"/>
      <c r="C236" s="257" t="s">
        <v>303</v>
      </c>
      <c r="D236" s="257" t="s">
        <v>300</v>
      </c>
      <c r="E236" s="258" t="s">
        <v>1602</v>
      </c>
      <c r="F236" s="259" t="s">
        <v>1603</v>
      </c>
      <c r="G236" s="260" t="s">
        <v>357</v>
      </c>
      <c r="H236" s="261">
        <v>139</v>
      </c>
      <c r="I236" s="262"/>
      <c r="J236" s="263">
        <f>ROUND(I236*H236,2)</f>
        <v>0</v>
      </c>
      <c r="K236" s="259" t="s">
        <v>19</v>
      </c>
      <c r="L236" s="264"/>
      <c r="M236" s="265" t="s">
        <v>19</v>
      </c>
      <c r="N236" s="266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250</v>
      </c>
      <c r="AT236" s="217" t="s">
        <v>300</v>
      </c>
      <c r="AU236" s="217" t="s">
        <v>82</v>
      </c>
      <c r="AY236" s="19" t="s">
        <v>188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196</v>
      </c>
      <c r="BM236" s="217" t="s">
        <v>2359</v>
      </c>
    </row>
    <row r="237" s="2" customFormat="1">
      <c r="A237" s="40"/>
      <c r="B237" s="41"/>
      <c r="C237" s="42"/>
      <c r="D237" s="226" t="s">
        <v>571</v>
      </c>
      <c r="E237" s="42"/>
      <c r="F237" s="273" t="s">
        <v>1469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571</v>
      </c>
      <c r="AU237" s="19" t="s">
        <v>82</v>
      </c>
    </row>
    <row r="238" s="13" customFormat="1">
      <c r="A238" s="13"/>
      <c r="B238" s="224"/>
      <c r="C238" s="225"/>
      <c r="D238" s="226" t="s">
        <v>200</v>
      </c>
      <c r="E238" s="227" t="s">
        <v>19</v>
      </c>
      <c r="F238" s="228" t="s">
        <v>1461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200</v>
      </c>
      <c r="AU238" s="234" t="s">
        <v>82</v>
      </c>
      <c r="AV238" s="13" t="s">
        <v>80</v>
      </c>
      <c r="AW238" s="13" t="s">
        <v>33</v>
      </c>
      <c r="AX238" s="13" t="s">
        <v>72</v>
      </c>
      <c r="AY238" s="234" t="s">
        <v>188</v>
      </c>
    </row>
    <row r="239" s="14" customFormat="1">
      <c r="A239" s="14"/>
      <c r="B239" s="235"/>
      <c r="C239" s="236"/>
      <c r="D239" s="226" t="s">
        <v>200</v>
      </c>
      <c r="E239" s="237" t="s">
        <v>19</v>
      </c>
      <c r="F239" s="238" t="s">
        <v>2358</v>
      </c>
      <c r="G239" s="236"/>
      <c r="H239" s="239">
        <v>139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200</v>
      </c>
      <c r="AU239" s="245" t="s">
        <v>82</v>
      </c>
      <c r="AV239" s="14" t="s">
        <v>82</v>
      </c>
      <c r="AW239" s="14" t="s">
        <v>33</v>
      </c>
      <c r="AX239" s="14" t="s">
        <v>72</v>
      </c>
      <c r="AY239" s="245" t="s">
        <v>188</v>
      </c>
    </row>
    <row r="240" s="15" customFormat="1">
      <c r="A240" s="15"/>
      <c r="B240" s="246"/>
      <c r="C240" s="247"/>
      <c r="D240" s="226" t="s">
        <v>200</v>
      </c>
      <c r="E240" s="248" t="s">
        <v>19</v>
      </c>
      <c r="F240" s="249" t="s">
        <v>206</v>
      </c>
      <c r="G240" s="247"/>
      <c r="H240" s="250">
        <v>139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200</v>
      </c>
      <c r="AU240" s="256" t="s">
        <v>82</v>
      </c>
      <c r="AV240" s="15" t="s">
        <v>196</v>
      </c>
      <c r="AW240" s="15" t="s">
        <v>33</v>
      </c>
      <c r="AX240" s="15" t="s">
        <v>80</v>
      </c>
      <c r="AY240" s="256" t="s">
        <v>188</v>
      </c>
    </row>
    <row r="241" s="2" customFormat="1" ht="24.15" customHeight="1">
      <c r="A241" s="40"/>
      <c r="B241" s="41"/>
      <c r="C241" s="206" t="s">
        <v>376</v>
      </c>
      <c r="D241" s="206" t="s">
        <v>191</v>
      </c>
      <c r="E241" s="207" t="s">
        <v>1605</v>
      </c>
      <c r="F241" s="208" t="s">
        <v>1606</v>
      </c>
      <c r="G241" s="209" t="s">
        <v>296</v>
      </c>
      <c r="H241" s="210">
        <v>3</v>
      </c>
      <c r="I241" s="211"/>
      <c r="J241" s="212">
        <f>ROUND(I241*H241,2)</f>
        <v>0</v>
      </c>
      <c r="K241" s="208" t="s">
        <v>195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196</v>
      </c>
      <c r="AT241" s="217" t="s">
        <v>191</v>
      </c>
      <c r="AU241" s="217" t="s">
        <v>82</v>
      </c>
      <c r="AY241" s="19" t="s">
        <v>188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196</v>
      </c>
      <c r="BM241" s="217" t="s">
        <v>2360</v>
      </c>
    </row>
    <row r="242" s="2" customFormat="1">
      <c r="A242" s="40"/>
      <c r="B242" s="41"/>
      <c r="C242" s="42"/>
      <c r="D242" s="219" t="s">
        <v>198</v>
      </c>
      <c r="E242" s="42"/>
      <c r="F242" s="220" t="s">
        <v>1608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198</v>
      </c>
      <c r="AU242" s="19" t="s">
        <v>82</v>
      </c>
    </row>
    <row r="243" s="13" customFormat="1">
      <c r="A243" s="13"/>
      <c r="B243" s="224"/>
      <c r="C243" s="225"/>
      <c r="D243" s="226" t="s">
        <v>200</v>
      </c>
      <c r="E243" s="227" t="s">
        <v>19</v>
      </c>
      <c r="F243" s="228" t="s">
        <v>1461</v>
      </c>
      <c r="G243" s="225"/>
      <c r="H243" s="227" t="s">
        <v>19</v>
      </c>
      <c r="I243" s="229"/>
      <c r="J243" s="225"/>
      <c r="K243" s="225"/>
      <c r="L243" s="230"/>
      <c r="M243" s="231"/>
      <c r="N243" s="232"/>
      <c r="O243" s="232"/>
      <c r="P243" s="232"/>
      <c r="Q243" s="232"/>
      <c r="R243" s="232"/>
      <c r="S243" s="232"/>
      <c r="T243" s="23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4" t="s">
        <v>200</v>
      </c>
      <c r="AU243" s="234" t="s">
        <v>82</v>
      </c>
      <c r="AV243" s="13" t="s">
        <v>80</v>
      </c>
      <c r="AW243" s="13" t="s">
        <v>33</v>
      </c>
      <c r="AX243" s="13" t="s">
        <v>72</v>
      </c>
      <c r="AY243" s="234" t="s">
        <v>188</v>
      </c>
    </row>
    <row r="244" s="14" customFormat="1">
      <c r="A244" s="14"/>
      <c r="B244" s="235"/>
      <c r="C244" s="236"/>
      <c r="D244" s="226" t="s">
        <v>200</v>
      </c>
      <c r="E244" s="237" t="s">
        <v>19</v>
      </c>
      <c r="F244" s="238" t="s">
        <v>216</v>
      </c>
      <c r="G244" s="236"/>
      <c r="H244" s="239">
        <v>3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200</v>
      </c>
      <c r="AU244" s="245" t="s">
        <v>82</v>
      </c>
      <c r="AV244" s="14" t="s">
        <v>82</v>
      </c>
      <c r="AW244" s="14" t="s">
        <v>33</v>
      </c>
      <c r="AX244" s="14" t="s">
        <v>72</v>
      </c>
      <c r="AY244" s="245" t="s">
        <v>188</v>
      </c>
    </row>
    <row r="245" s="15" customFormat="1">
      <c r="A245" s="15"/>
      <c r="B245" s="246"/>
      <c r="C245" s="247"/>
      <c r="D245" s="226" t="s">
        <v>200</v>
      </c>
      <c r="E245" s="248" t="s">
        <v>19</v>
      </c>
      <c r="F245" s="249" t="s">
        <v>206</v>
      </c>
      <c r="G245" s="247"/>
      <c r="H245" s="250">
        <v>3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6" t="s">
        <v>200</v>
      </c>
      <c r="AU245" s="256" t="s">
        <v>82</v>
      </c>
      <c r="AV245" s="15" t="s">
        <v>196</v>
      </c>
      <c r="AW245" s="15" t="s">
        <v>33</v>
      </c>
      <c r="AX245" s="15" t="s">
        <v>80</v>
      </c>
      <c r="AY245" s="256" t="s">
        <v>188</v>
      </c>
    </row>
    <row r="246" s="2" customFormat="1" ht="16.5" customHeight="1">
      <c r="A246" s="40"/>
      <c r="B246" s="41"/>
      <c r="C246" s="257" t="s">
        <v>383</v>
      </c>
      <c r="D246" s="257" t="s">
        <v>300</v>
      </c>
      <c r="E246" s="258" t="s">
        <v>1609</v>
      </c>
      <c r="F246" s="259" t="s">
        <v>1610</v>
      </c>
      <c r="G246" s="260" t="s">
        <v>296</v>
      </c>
      <c r="H246" s="261">
        <v>3</v>
      </c>
      <c r="I246" s="262"/>
      <c r="J246" s="263">
        <f>ROUND(I246*H246,2)</f>
        <v>0</v>
      </c>
      <c r="K246" s="259" t="s">
        <v>19</v>
      </c>
      <c r="L246" s="264"/>
      <c r="M246" s="265" t="s">
        <v>19</v>
      </c>
      <c r="N246" s="266" t="s">
        <v>43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250</v>
      </c>
      <c r="AT246" s="217" t="s">
        <v>300</v>
      </c>
      <c r="AU246" s="217" t="s">
        <v>82</v>
      </c>
      <c r="AY246" s="19" t="s">
        <v>188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196</v>
      </c>
      <c r="BM246" s="217" t="s">
        <v>2361</v>
      </c>
    </row>
    <row r="247" s="2" customFormat="1">
      <c r="A247" s="40"/>
      <c r="B247" s="41"/>
      <c r="C247" s="42"/>
      <c r="D247" s="226" t="s">
        <v>571</v>
      </c>
      <c r="E247" s="42"/>
      <c r="F247" s="273" t="s">
        <v>1498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571</v>
      </c>
      <c r="AU247" s="19" t="s">
        <v>82</v>
      </c>
    </row>
    <row r="248" s="13" customFormat="1">
      <c r="A248" s="13"/>
      <c r="B248" s="224"/>
      <c r="C248" s="225"/>
      <c r="D248" s="226" t="s">
        <v>200</v>
      </c>
      <c r="E248" s="227" t="s">
        <v>19</v>
      </c>
      <c r="F248" s="228" t="s">
        <v>1461</v>
      </c>
      <c r="G248" s="225"/>
      <c r="H248" s="227" t="s">
        <v>19</v>
      </c>
      <c r="I248" s="229"/>
      <c r="J248" s="225"/>
      <c r="K248" s="225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200</v>
      </c>
      <c r="AU248" s="234" t="s">
        <v>82</v>
      </c>
      <c r="AV248" s="13" t="s">
        <v>80</v>
      </c>
      <c r="AW248" s="13" t="s">
        <v>33</v>
      </c>
      <c r="AX248" s="13" t="s">
        <v>72</v>
      </c>
      <c r="AY248" s="234" t="s">
        <v>188</v>
      </c>
    </row>
    <row r="249" s="14" customFormat="1">
      <c r="A249" s="14"/>
      <c r="B249" s="235"/>
      <c r="C249" s="236"/>
      <c r="D249" s="226" t="s">
        <v>200</v>
      </c>
      <c r="E249" s="237" t="s">
        <v>19</v>
      </c>
      <c r="F249" s="238" t="s">
        <v>216</v>
      </c>
      <c r="G249" s="236"/>
      <c r="H249" s="239">
        <v>3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200</v>
      </c>
      <c r="AU249" s="245" t="s">
        <v>82</v>
      </c>
      <c r="AV249" s="14" t="s">
        <v>82</v>
      </c>
      <c r="AW249" s="14" t="s">
        <v>33</v>
      </c>
      <c r="AX249" s="14" t="s">
        <v>72</v>
      </c>
      <c r="AY249" s="245" t="s">
        <v>188</v>
      </c>
    </row>
    <row r="250" s="15" customFormat="1">
      <c r="A250" s="15"/>
      <c r="B250" s="246"/>
      <c r="C250" s="247"/>
      <c r="D250" s="226" t="s">
        <v>200</v>
      </c>
      <c r="E250" s="248" t="s">
        <v>19</v>
      </c>
      <c r="F250" s="249" t="s">
        <v>206</v>
      </c>
      <c r="G250" s="247"/>
      <c r="H250" s="250">
        <v>3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200</v>
      </c>
      <c r="AU250" s="256" t="s">
        <v>82</v>
      </c>
      <c r="AV250" s="15" t="s">
        <v>196</v>
      </c>
      <c r="AW250" s="15" t="s">
        <v>33</v>
      </c>
      <c r="AX250" s="15" t="s">
        <v>80</v>
      </c>
      <c r="AY250" s="256" t="s">
        <v>188</v>
      </c>
    </row>
    <row r="251" s="2" customFormat="1" ht="16.5" customHeight="1">
      <c r="A251" s="40"/>
      <c r="B251" s="41"/>
      <c r="C251" s="257" t="s">
        <v>388</v>
      </c>
      <c r="D251" s="257" t="s">
        <v>300</v>
      </c>
      <c r="E251" s="258" t="s">
        <v>1612</v>
      </c>
      <c r="F251" s="259" t="s">
        <v>1613</v>
      </c>
      <c r="G251" s="260" t="s">
        <v>296</v>
      </c>
      <c r="H251" s="261">
        <v>3</v>
      </c>
      <c r="I251" s="262"/>
      <c r="J251" s="263">
        <f>ROUND(I251*H251,2)</f>
        <v>0</v>
      </c>
      <c r="K251" s="259" t="s">
        <v>19</v>
      </c>
      <c r="L251" s="264"/>
      <c r="M251" s="265" t="s">
        <v>19</v>
      </c>
      <c r="N251" s="266" t="s">
        <v>43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250</v>
      </c>
      <c r="AT251" s="217" t="s">
        <v>300</v>
      </c>
      <c r="AU251" s="217" t="s">
        <v>82</v>
      </c>
      <c r="AY251" s="19" t="s">
        <v>188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80</v>
      </c>
      <c r="BK251" s="218">
        <f>ROUND(I251*H251,2)</f>
        <v>0</v>
      </c>
      <c r="BL251" s="19" t="s">
        <v>196</v>
      </c>
      <c r="BM251" s="217" t="s">
        <v>2362</v>
      </c>
    </row>
    <row r="252" s="2" customFormat="1">
      <c r="A252" s="40"/>
      <c r="B252" s="41"/>
      <c r="C252" s="42"/>
      <c r="D252" s="226" t="s">
        <v>571</v>
      </c>
      <c r="E252" s="42"/>
      <c r="F252" s="273" t="s">
        <v>1498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571</v>
      </c>
      <c r="AU252" s="19" t="s">
        <v>82</v>
      </c>
    </row>
    <row r="253" s="13" customFormat="1">
      <c r="A253" s="13"/>
      <c r="B253" s="224"/>
      <c r="C253" s="225"/>
      <c r="D253" s="226" t="s">
        <v>200</v>
      </c>
      <c r="E253" s="227" t="s">
        <v>19</v>
      </c>
      <c r="F253" s="228" t="s">
        <v>1461</v>
      </c>
      <c r="G253" s="225"/>
      <c r="H253" s="227" t="s">
        <v>19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4" t="s">
        <v>200</v>
      </c>
      <c r="AU253" s="234" t="s">
        <v>82</v>
      </c>
      <c r="AV253" s="13" t="s">
        <v>80</v>
      </c>
      <c r="AW253" s="13" t="s">
        <v>33</v>
      </c>
      <c r="AX253" s="13" t="s">
        <v>72</v>
      </c>
      <c r="AY253" s="234" t="s">
        <v>188</v>
      </c>
    </row>
    <row r="254" s="14" customFormat="1">
      <c r="A254" s="14"/>
      <c r="B254" s="235"/>
      <c r="C254" s="236"/>
      <c r="D254" s="226" t="s">
        <v>200</v>
      </c>
      <c r="E254" s="237" t="s">
        <v>19</v>
      </c>
      <c r="F254" s="238" t="s">
        <v>216</v>
      </c>
      <c r="G254" s="236"/>
      <c r="H254" s="239">
        <v>3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200</v>
      </c>
      <c r="AU254" s="245" t="s">
        <v>82</v>
      </c>
      <c r="AV254" s="14" t="s">
        <v>82</v>
      </c>
      <c r="AW254" s="14" t="s">
        <v>33</v>
      </c>
      <c r="AX254" s="14" t="s">
        <v>72</v>
      </c>
      <c r="AY254" s="245" t="s">
        <v>188</v>
      </c>
    </row>
    <row r="255" s="15" customFormat="1">
      <c r="A255" s="15"/>
      <c r="B255" s="246"/>
      <c r="C255" s="247"/>
      <c r="D255" s="226" t="s">
        <v>200</v>
      </c>
      <c r="E255" s="248" t="s">
        <v>19</v>
      </c>
      <c r="F255" s="249" t="s">
        <v>206</v>
      </c>
      <c r="G255" s="247"/>
      <c r="H255" s="250">
        <v>3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6" t="s">
        <v>200</v>
      </c>
      <c r="AU255" s="256" t="s">
        <v>82</v>
      </c>
      <c r="AV255" s="15" t="s">
        <v>196</v>
      </c>
      <c r="AW255" s="15" t="s">
        <v>33</v>
      </c>
      <c r="AX255" s="15" t="s">
        <v>80</v>
      </c>
      <c r="AY255" s="256" t="s">
        <v>188</v>
      </c>
    </row>
    <row r="256" s="2" customFormat="1" ht="16.5" customHeight="1">
      <c r="A256" s="40"/>
      <c r="B256" s="41"/>
      <c r="C256" s="257" t="s">
        <v>393</v>
      </c>
      <c r="D256" s="257" t="s">
        <v>300</v>
      </c>
      <c r="E256" s="258" t="s">
        <v>1615</v>
      </c>
      <c r="F256" s="259" t="s">
        <v>1616</v>
      </c>
      <c r="G256" s="260" t="s">
        <v>296</v>
      </c>
      <c r="H256" s="261">
        <v>3</v>
      </c>
      <c r="I256" s="262"/>
      <c r="J256" s="263">
        <f>ROUND(I256*H256,2)</f>
        <v>0</v>
      </c>
      <c r="K256" s="259" t="s">
        <v>19</v>
      </c>
      <c r="L256" s="264"/>
      <c r="M256" s="265" t="s">
        <v>19</v>
      </c>
      <c r="N256" s="266" t="s">
        <v>43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250</v>
      </c>
      <c r="AT256" s="217" t="s">
        <v>300</v>
      </c>
      <c r="AU256" s="217" t="s">
        <v>82</v>
      </c>
      <c r="AY256" s="19" t="s">
        <v>188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196</v>
      </c>
      <c r="BM256" s="217" t="s">
        <v>2363</v>
      </c>
    </row>
    <row r="257" s="2" customFormat="1">
      <c r="A257" s="40"/>
      <c r="B257" s="41"/>
      <c r="C257" s="42"/>
      <c r="D257" s="226" t="s">
        <v>571</v>
      </c>
      <c r="E257" s="42"/>
      <c r="F257" s="273" t="s">
        <v>1498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571</v>
      </c>
      <c r="AU257" s="19" t="s">
        <v>82</v>
      </c>
    </row>
    <row r="258" s="13" customFormat="1">
      <c r="A258" s="13"/>
      <c r="B258" s="224"/>
      <c r="C258" s="225"/>
      <c r="D258" s="226" t="s">
        <v>200</v>
      </c>
      <c r="E258" s="227" t="s">
        <v>19</v>
      </c>
      <c r="F258" s="228" t="s">
        <v>1461</v>
      </c>
      <c r="G258" s="225"/>
      <c r="H258" s="227" t="s">
        <v>19</v>
      </c>
      <c r="I258" s="229"/>
      <c r="J258" s="225"/>
      <c r="K258" s="225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200</v>
      </c>
      <c r="AU258" s="234" t="s">
        <v>82</v>
      </c>
      <c r="AV258" s="13" t="s">
        <v>80</v>
      </c>
      <c r="AW258" s="13" t="s">
        <v>33</v>
      </c>
      <c r="AX258" s="13" t="s">
        <v>72</v>
      </c>
      <c r="AY258" s="234" t="s">
        <v>188</v>
      </c>
    </row>
    <row r="259" s="14" customFormat="1">
      <c r="A259" s="14"/>
      <c r="B259" s="235"/>
      <c r="C259" s="236"/>
      <c r="D259" s="226" t="s">
        <v>200</v>
      </c>
      <c r="E259" s="237" t="s">
        <v>19</v>
      </c>
      <c r="F259" s="238" t="s">
        <v>216</v>
      </c>
      <c r="G259" s="236"/>
      <c r="H259" s="239">
        <v>3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200</v>
      </c>
      <c r="AU259" s="245" t="s">
        <v>82</v>
      </c>
      <c r="AV259" s="14" t="s">
        <v>82</v>
      </c>
      <c r="AW259" s="14" t="s">
        <v>33</v>
      </c>
      <c r="AX259" s="14" t="s">
        <v>72</v>
      </c>
      <c r="AY259" s="245" t="s">
        <v>188</v>
      </c>
    </row>
    <row r="260" s="15" customFormat="1">
      <c r="A260" s="15"/>
      <c r="B260" s="246"/>
      <c r="C260" s="247"/>
      <c r="D260" s="226" t="s">
        <v>200</v>
      </c>
      <c r="E260" s="248" t="s">
        <v>19</v>
      </c>
      <c r="F260" s="249" t="s">
        <v>206</v>
      </c>
      <c r="G260" s="247"/>
      <c r="H260" s="250">
        <v>3</v>
      </c>
      <c r="I260" s="251"/>
      <c r="J260" s="247"/>
      <c r="K260" s="247"/>
      <c r="L260" s="252"/>
      <c r="M260" s="253"/>
      <c r="N260" s="254"/>
      <c r="O260" s="254"/>
      <c r="P260" s="254"/>
      <c r="Q260" s="254"/>
      <c r="R260" s="254"/>
      <c r="S260" s="254"/>
      <c r="T260" s="25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56" t="s">
        <v>200</v>
      </c>
      <c r="AU260" s="256" t="s">
        <v>82</v>
      </c>
      <c r="AV260" s="15" t="s">
        <v>196</v>
      </c>
      <c r="AW260" s="15" t="s">
        <v>33</v>
      </c>
      <c r="AX260" s="15" t="s">
        <v>80</v>
      </c>
      <c r="AY260" s="256" t="s">
        <v>188</v>
      </c>
    </row>
    <row r="261" s="12" customFormat="1" ht="22.8" customHeight="1">
      <c r="A261" s="12"/>
      <c r="B261" s="190"/>
      <c r="C261" s="191"/>
      <c r="D261" s="192" t="s">
        <v>71</v>
      </c>
      <c r="E261" s="204" t="s">
        <v>1629</v>
      </c>
      <c r="F261" s="204" t="s">
        <v>1630</v>
      </c>
      <c r="G261" s="191"/>
      <c r="H261" s="191"/>
      <c r="I261" s="194"/>
      <c r="J261" s="205">
        <f>BK261</f>
        <v>0</v>
      </c>
      <c r="K261" s="191"/>
      <c r="L261" s="196"/>
      <c r="M261" s="197"/>
      <c r="N261" s="198"/>
      <c r="O261" s="198"/>
      <c r="P261" s="199">
        <f>P262</f>
        <v>0</v>
      </c>
      <c r="Q261" s="198"/>
      <c r="R261" s="199">
        <f>R262</f>
        <v>0</v>
      </c>
      <c r="S261" s="198"/>
      <c r="T261" s="200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231</v>
      </c>
      <c r="AT261" s="202" t="s">
        <v>71</v>
      </c>
      <c r="AU261" s="202" t="s">
        <v>80</v>
      </c>
      <c r="AY261" s="201" t="s">
        <v>188</v>
      </c>
      <c r="BK261" s="203">
        <f>BK262</f>
        <v>0</v>
      </c>
    </row>
    <row r="262" s="12" customFormat="1" ht="20.88" customHeight="1">
      <c r="A262" s="12"/>
      <c r="B262" s="190"/>
      <c r="C262" s="191"/>
      <c r="D262" s="192" t="s">
        <v>71</v>
      </c>
      <c r="E262" s="204" t="s">
        <v>542</v>
      </c>
      <c r="F262" s="204" t="s">
        <v>543</v>
      </c>
      <c r="G262" s="191"/>
      <c r="H262" s="191"/>
      <c r="I262" s="194"/>
      <c r="J262" s="205">
        <f>BK262</f>
        <v>0</v>
      </c>
      <c r="K262" s="191"/>
      <c r="L262" s="196"/>
      <c r="M262" s="197"/>
      <c r="N262" s="198"/>
      <c r="O262" s="198"/>
      <c r="P262" s="199">
        <f>SUM(P263:P266)</f>
        <v>0</v>
      </c>
      <c r="Q262" s="198"/>
      <c r="R262" s="199">
        <f>SUM(R263:R266)</f>
        <v>0</v>
      </c>
      <c r="S262" s="198"/>
      <c r="T262" s="200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1" t="s">
        <v>231</v>
      </c>
      <c r="AT262" s="202" t="s">
        <v>71</v>
      </c>
      <c r="AU262" s="202" t="s">
        <v>82</v>
      </c>
      <c r="AY262" s="201" t="s">
        <v>188</v>
      </c>
      <c r="BK262" s="203">
        <f>SUM(BK263:BK266)</f>
        <v>0</v>
      </c>
    </row>
    <row r="263" s="2" customFormat="1" ht="24.15" customHeight="1">
      <c r="A263" s="40"/>
      <c r="B263" s="41"/>
      <c r="C263" s="206" t="s">
        <v>398</v>
      </c>
      <c r="D263" s="206" t="s">
        <v>191</v>
      </c>
      <c r="E263" s="207" t="s">
        <v>1631</v>
      </c>
      <c r="F263" s="208" t="s">
        <v>1632</v>
      </c>
      <c r="G263" s="209" t="s">
        <v>296</v>
      </c>
      <c r="H263" s="210">
        <v>1</v>
      </c>
      <c r="I263" s="211"/>
      <c r="J263" s="212">
        <f>ROUND(I263*H263,2)</f>
        <v>0</v>
      </c>
      <c r="K263" s="208" t="s">
        <v>195</v>
      </c>
      <c r="L263" s="46"/>
      <c r="M263" s="213" t="s">
        <v>19</v>
      </c>
      <c r="N263" s="214" t="s">
        <v>43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196</v>
      </c>
      <c r="AT263" s="217" t="s">
        <v>191</v>
      </c>
      <c r="AU263" s="217" t="s">
        <v>216</v>
      </c>
      <c r="AY263" s="19" t="s">
        <v>188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80</v>
      </c>
      <c r="BK263" s="218">
        <f>ROUND(I263*H263,2)</f>
        <v>0</v>
      </c>
      <c r="BL263" s="19" t="s">
        <v>196</v>
      </c>
      <c r="BM263" s="217" t="s">
        <v>2364</v>
      </c>
    </row>
    <row r="264" s="2" customFormat="1">
      <c r="A264" s="40"/>
      <c r="B264" s="41"/>
      <c r="C264" s="42"/>
      <c r="D264" s="219" t="s">
        <v>198</v>
      </c>
      <c r="E264" s="42"/>
      <c r="F264" s="220" t="s">
        <v>1634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198</v>
      </c>
      <c r="AU264" s="19" t="s">
        <v>216</v>
      </c>
    </row>
    <row r="265" s="2" customFormat="1" ht="16.5" customHeight="1">
      <c r="A265" s="40"/>
      <c r="B265" s="41"/>
      <c r="C265" s="206" t="s">
        <v>403</v>
      </c>
      <c r="D265" s="206" t="s">
        <v>191</v>
      </c>
      <c r="E265" s="207" t="s">
        <v>1635</v>
      </c>
      <c r="F265" s="208" t="s">
        <v>1636</v>
      </c>
      <c r="G265" s="209" t="s">
        <v>1567</v>
      </c>
      <c r="H265" s="210">
        <v>1</v>
      </c>
      <c r="I265" s="211"/>
      <c r="J265" s="212">
        <f>ROUND(I265*H265,2)</f>
        <v>0</v>
      </c>
      <c r="K265" s="208" t="s">
        <v>19</v>
      </c>
      <c r="L265" s="46"/>
      <c r="M265" s="213" t="s">
        <v>19</v>
      </c>
      <c r="N265" s="214" t="s">
        <v>43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196</v>
      </c>
      <c r="AT265" s="217" t="s">
        <v>191</v>
      </c>
      <c r="AU265" s="217" t="s">
        <v>216</v>
      </c>
      <c r="AY265" s="19" t="s">
        <v>188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196</v>
      </c>
      <c r="BM265" s="217" t="s">
        <v>2365</v>
      </c>
    </row>
    <row r="266" s="2" customFormat="1" ht="16.5" customHeight="1">
      <c r="A266" s="40"/>
      <c r="B266" s="41"/>
      <c r="C266" s="206" t="s">
        <v>408</v>
      </c>
      <c r="D266" s="206" t="s">
        <v>191</v>
      </c>
      <c r="E266" s="207" t="s">
        <v>1638</v>
      </c>
      <c r="F266" s="208" t="s">
        <v>1639</v>
      </c>
      <c r="G266" s="209" t="s">
        <v>307</v>
      </c>
      <c r="H266" s="267"/>
      <c r="I266" s="211"/>
      <c r="J266" s="212">
        <f>ROUND(I266*H266,2)</f>
        <v>0</v>
      </c>
      <c r="K266" s="208" t="s">
        <v>19</v>
      </c>
      <c r="L266" s="46"/>
      <c r="M266" s="213" t="s">
        <v>19</v>
      </c>
      <c r="N266" s="214" t="s">
        <v>43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196</v>
      </c>
      <c r="AT266" s="217" t="s">
        <v>191</v>
      </c>
      <c r="AU266" s="217" t="s">
        <v>216</v>
      </c>
      <c r="AY266" s="19" t="s">
        <v>188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80</v>
      </c>
      <c r="BK266" s="218">
        <f>ROUND(I266*H266,2)</f>
        <v>0</v>
      </c>
      <c r="BL266" s="19" t="s">
        <v>196</v>
      </c>
      <c r="BM266" s="217" t="s">
        <v>2366</v>
      </c>
    </row>
    <row r="267" s="12" customFormat="1" ht="25.92" customHeight="1">
      <c r="A267" s="12"/>
      <c r="B267" s="190"/>
      <c r="C267" s="191"/>
      <c r="D267" s="192" t="s">
        <v>71</v>
      </c>
      <c r="E267" s="193" t="s">
        <v>186</v>
      </c>
      <c r="F267" s="193" t="s">
        <v>187</v>
      </c>
      <c r="G267" s="191"/>
      <c r="H267" s="191"/>
      <c r="I267" s="194"/>
      <c r="J267" s="195">
        <f>BK267</f>
        <v>0</v>
      </c>
      <c r="K267" s="191"/>
      <c r="L267" s="196"/>
      <c r="M267" s="197"/>
      <c r="N267" s="198"/>
      <c r="O267" s="198"/>
      <c r="P267" s="199">
        <f>P268+P276</f>
        <v>0</v>
      </c>
      <c r="Q267" s="198"/>
      <c r="R267" s="199">
        <f>R268+R276</f>
        <v>3.15E-05</v>
      </c>
      <c r="S267" s="198"/>
      <c r="T267" s="200">
        <f>T268+T276</f>
        <v>0.0012000000000000001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1" t="s">
        <v>80</v>
      </c>
      <c r="AT267" s="202" t="s">
        <v>71</v>
      </c>
      <c r="AU267" s="202" t="s">
        <v>72</v>
      </c>
      <c r="AY267" s="201" t="s">
        <v>188</v>
      </c>
      <c r="BK267" s="203">
        <f>BK268+BK276</f>
        <v>0</v>
      </c>
    </row>
    <row r="268" s="12" customFormat="1" ht="22.8" customHeight="1">
      <c r="A268" s="12"/>
      <c r="B268" s="190"/>
      <c r="C268" s="191"/>
      <c r="D268" s="192" t="s">
        <v>71</v>
      </c>
      <c r="E268" s="204" t="s">
        <v>229</v>
      </c>
      <c r="F268" s="204" t="s">
        <v>230</v>
      </c>
      <c r="G268" s="191"/>
      <c r="H268" s="191"/>
      <c r="I268" s="194"/>
      <c r="J268" s="205">
        <f>BK268</f>
        <v>0</v>
      </c>
      <c r="K268" s="191"/>
      <c r="L268" s="196"/>
      <c r="M268" s="197"/>
      <c r="N268" s="198"/>
      <c r="O268" s="198"/>
      <c r="P268" s="199">
        <f>SUM(P269:P275)</f>
        <v>0</v>
      </c>
      <c r="Q268" s="198"/>
      <c r="R268" s="199">
        <f>SUM(R269:R275)</f>
        <v>3.15E-05</v>
      </c>
      <c r="S268" s="198"/>
      <c r="T268" s="200">
        <f>SUM(T269:T275)</f>
        <v>0.0012000000000000001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1" t="s">
        <v>80</v>
      </c>
      <c r="AT268" s="202" t="s">
        <v>71</v>
      </c>
      <c r="AU268" s="202" t="s">
        <v>80</v>
      </c>
      <c r="AY268" s="201" t="s">
        <v>188</v>
      </c>
      <c r="BK268" s="203">
        <f>SUM(BK269:BK275)</f>
        <v>0</v>
      </c>
    </row>
    <row r="269" s="2" customFormat="1" ht="16.5" customHeight="1">
      <c r="A269" s="40"/>
      <c r="B269" s="41"/>
      <c r="C269" s="206" t="s">
        <v>414</v>
      </c>
      <c r="D269" s="206" t="s">
        <v>191</v>
      </c>
      <c r="E269" s="207" t="s">
        <v>1641</v>
      </c>
      <c r="F269" s="208" t="s">
        <v>1642</v>
      </c>
      <c r="G269" s="209" t="s">
        <v>357</v>
      </c>
      <c r="H269" s="210">
        <v>0.45000000000000001</v>
      </c>
      <c r="I269" s="211"/>
      <c r="J269" s="212">
        <f>ROUND(I269*H269,2)</f>
        <v>0</v>
      </c>
      <c r="K269" s="208" t="s">
        <v>195</v>
      </c>
      <c r="L269" s="46"/>
      <c r="M269" s="213" t="s">
        <v>19</v>
      </c>
      <c r="N269" s="214" t="s">
        <v>43</v>
      </c>
      <c r="O269" s="86"/>
      <c r="P269" s="215">
        <f>O269*H269</f>
        <v>0</v>
      </c>
      <c r="Q269" s="215">
        <v>2.0000000000000002E-05</v>
      </c>
      <c r="R269" s="215">
        <f>Q269*H269</f>
        <v>9.0000000000000002E-06</v>
      </c>
      <c r="S269" s="215">
        <v>0.001</v>
      </c>
      <c r="T269" s="216">
        <f>S269*H269</f>
        <v>0.00045000000000000004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196</v>
      </c>
      <c r="AT269" s="217" t="s">
        <v>191</v>
      </c>
      <c r="AU269" s="217" t="s">
        <v>82</v>
      </c>
      <c r="AY269" s="19" t="s">
        <v>188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80</v>
      </c>
      <c r="BK269" s="218">
        <f>ROUND(I269*H269,2)</f>
        <v>0</v>
      </c>
      <c r="BL269" s="19" t="s">
        <v>196</v>
      </c>
      <c r="BM269" s="217" t="s">
        <v>2367</v>
      </c>
    </row>
    <row r="270" s="2" customFormat="1">
      <c r="A270" s="40"/>
      <c r="B270" s="41"/>
      <c r="C270" s="42"/>
      <c r="D270" s="219" t="s">
        <v>198</v>
      </c>
      <c r="E270" s="42"/>
      <c r="F270" s="220" t="s">
        <v>1644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198</v>
      </c>
      <c r="AU270" s="19" t="s">
        <v>82</v>
      </c>
    </row>
    <row r="271" s="14" customFormat="1">
      <c r="A271" s="14"/>
      <c r="B271" s="235"/>
      <c r="C271" s="236"/>
      <c r="D271" s="226" t="s">
        <v>200</v>
      </c>
      <c r="E271" s="237" t="s">
        <v>19</v>
      </c>
      <c r="F271" s="238" t="s">
        <v>2368</v>
      </c>
      <c r="G271" s="236"/>
      <c r="H271" s="239">
        <v>0.45000000000000001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200</v>
      </c>
      <c r="AU271" s="245" t="s">
        <v>82</v>
      </c>
      <c r="AV271" s="14" t="s">
        <v>82</v>
      </c>
      <c r="AW271" s="14" t="s">
        <v>33</v>
      </c>
      <c r="AX271" s="14" t="s">
        <v>80</v>
      </c>
      <c r="AY271" s="245" t="s">
        <v>188</v>
      </c>
    </row>
    <row r="272" s="2" customFormat="1" ht="16.5" customHeight="1">
      <c r="A272" s="40"/>
      <c r="B272" s="41"/>
      <c r="C272" s="206" t="s">
        <v>419</v>
      </c>
      <c r="D272" s="206" t="s">
        <v>191</v>
      </c>
      <c r="E272" s="207" t="s">
        <v>1646</v>
      </c>
      <c r="F272" s="208" t="s">
        <v>1647</v>
      </c>
      <c r="G272" s="209" t="s">
        <v>357</v>
      </c>
      <c r="H272" s="210">
        <v>0.14999999999999999</v>
      </c>
      <c r="I272" s="211"/>
      <c r="J272" s="212">
        <f>ROUND(I272*H272,2)</f>
        <v>0</v>
      </c>
      <c r="K272" s="208" t="s">
        <v>195</v>
      </c>
      <c r="L272" s="46"/>
      <c r="M272" s="213" t="s">
        <v>19</v>
      </c>
      <c r="N272" s="214" t="s">
        <v>43</v>
      </c>
      <c r="O272" s="86"/>
      <c r="P272" s="215">
        <f>O272*H272</f>
        <v>0</v>
      </c>
      <c r="Q272" s="215">
        <v>6.0000000000000002E-05</v>
      </c>
      <c r="R272" s="215">
        <f>Q272*H272</f>
        <v>9.0000000000000002E-06</v>
      </c>
      <c r="S272" s="215">
        <v>0.002</v>
      </c>
      <c r="T272" s="216">
        <f>S272*H272</f>
        <v>0.00029999999999999997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196</v>
      </c>
      <c r="AT272" s="217" t="s">
        <v>191</v>
      </c>
      <c r="AU272" s="217" t="s">
        <v>82</v>
      </c>
      <c r="AY272" s="19" t="s">
        <v>188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80</v>
      </c>
      <c r="BK272" s="218">
        <f>ROUND(I272*H272,2)</f>
        <v>0</v>
      </c>
      <c r="BL272" s="19" t="s">
        <v>196</v>
      </c>
      <c r="BM272" s="217" t="s">
        <v>2369</v>
      </c>
    </row>
    <row r="273" s="2" customFormat="1">
      <c r="A273" s="40"/>
      <c r="B273" s="41"/>
      <c r="C273" s="42"/>
      <c r="D273" s="219" t="s">
        <v>198</v>
      </c>
      <c r="E273" s="42"/>
      <c r="F273" s="220" t="s">
        <v>1649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198</v>
      </c>
      <c r="AU273" s="19" t="s">
        <v>82</v>
      </c>
    </row>
    <row r="274" s="2" customFormat="1" ht="16.5" customHeight="1">
      <c r="A274" s="40"/>
      <c r="B274" s="41"/>
      <c r="C274" s="206" t="s">
        <v>424</v>
      </c>
      <c r="D274" s="206" t="s">
        <v>191</v>
      </c>
      <c r="E274" s="207" t="s">
        <v>1945</v>
      </c>
      <c r="F274" s="208" t="s">
        <v>1946</v>
      </c>
      <c r="G274" s="209" t="s">
        <v>357</v>
      </c>
      <c r="H274" s="210">
        <v>0.14999999999999999</v>
      </c>
      <c r="I274" s="211"/>
      <c r="J274" s="212">
        <f>ROUND(I274*H274,2)</f>
        <v>0</v>
      </c>
      <c r="K274" s="208" t="s">
        <v>195</v>
      </c>
      <c r="L274" s="46"/>
      <c r="M274" s="213" t="s">
        <v>19</v>
      </c>
      <c r="N274" s="214" t="s">
        <v>43</v>
      </c>
      <c r="O274" s="86"/>
      <c r="P274" s="215">
        <f>O274*H274</f>
        <v>0</v>
      </c>
      <c r="Q274" s="215">
        <v>9.0000000000000006E-05</v>
      </c>
      <c r="R274" s="215">
        <f>Q274*H274</f>
        <v>1.3500000000000001E-05</v>
      </c>
      <c r="S274" s="215">
        <v>0.0030000000000000001</v>
      </c>
      <c r="T274" s="216">
        <f>S274*H274</f>
        <v>0.00044999999999999999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196</v>
      </c>
      <c r="AT274" s="217" t="s">
        <v>191</v>
      </c>
      <c r="AU274" s="217" t="s">
        <v>82</v>
      </c>
      <c r="AY274" s="19" t="s">
        <v>188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80</v>
      </c>
      <c r="BK274" s="218">
        <f>ROUND(I274*H274,2)</f>
        <v>0</v>
      </c>
      <c r="BL274" s="19" t="s">
        <v>196</v>
      </c>
      <c r="BM274" s="217" t="s">
        <v>2370</v>
      </c>
    </row>
    <row r="275" s="2" customFormat="1">
      <c r="A275" s="40"/>
      <c r="B275" s="41"/>
      <c r="C275" s="42"/>
      <c r="D275" s="219" t="s">
        <v>198</v>
      </c>
      <c r="E275" s="42"/>
      <c r="F275" s="220" t="s">
        <v>2033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198</v>
      </c>
      <c r="AU275" s="19" t="s">
        <v>82</v>
      </c>
    </row>
    <row r="276" s="12" customFormat="1" ht="22.8" customHeight="1">
      <c r="A276" s="12"/>
      <c r="B276" s="190"/>
      <c r="C276" s="191"/>
      <c r="D276" s="192" t="s">
        <v>71</v>
      </c>
      <c r="E276" s="204" t="s">
        <v>256</v>
      </c>
      <c r="F276" s="204" t="s">
        <v>257</v>
      </c>
      <c r="G276" s="191"/>
      <c r="H276" s="191"/>
      <c r="I276" s="194"/>
      <c r="J276" s="205">
        <f>BK276</f>
        <v>0</v>
      </c>
      <c r="K276" s="191"/>
      <c r="L276" s="196"/>
      <c r="M276" s="197"/>
      <c r="N276" s="198"/>
      <c r="O276" s="198"/>
      <c r="P276" s="199">
        <f>SUM(P277:P287)</f>
        <v>0</v>
      </c>
      <c r="Q276" s="198"/>
      <c r="R276" s="199">
        <f>SUM(R277:R287)</f>
        <v>0</v>
      </c>
      <c r="S276" s="198"/>
      <c r="T276" s="200">
        <f>SUM(T277:T287)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1" t="s">
        <v>80</v>
      </c>
      <c r="AT276" s="202" t="s">
        <v>71</v>
      </c>
      <c r="AU276" s="202" t="s">
        <v>80</v>
      </c>
      <c r="AY276" s="201" t="s">
        <v>188</v>
      </c>
      <c r="BK276" s="203">
        <f>SUM(BK277:BK287)</f>
        <v>0</v>
      </c>
    </row>
    <row r="277" s="2" customFormat="1" ht="16.5" customHeight="1">
      <c r="A277" s="40"/>
      <c r="B277" s="41"/>
      <c r="C277" s="206" t="s">
        <v>429</v>
      </c>
      <c r="D277" s="206" t="s">
        <v>191</v>
      </c>
      <c r="E277" s="207" t="s">
        <v>258</v>
      </c>
      <c r="F277" s="208" t="s">
        <v>259</v>
      </c>
      <c r="G277" s="209" t="s">
        <v>260</v>
      </c>
      <c r="H277" s="210">
        <v>0.001</v>
      </c>
      <c r="I277" s="211"/>
      <c r="J277" s="212">
        <f>ROUND(I277*H277,2)</f>
        <v>0</v>
      </c>
      <c r="K277" s="208" t="s">
        <v>195</v>
      </c>
      <c r="L277" s="46"/>
      <c r="M277" s="213" t="s">
        <v>19</v>
      </c>
      <c r="N277" s="214" t="s">
        <v>43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196</v>
      </c>
      <c r="AT277" s="217" t="s">
        <v>191</v>
      </c>
      <c r="AU277" s="217" t="s">
        <v>82</v>
      </c>
      <c r="AY277" s="19" t="s">
        <v>188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80</v>
      </c>
      <c r="BK277" s="218">
        <f>ROUND(I277*H277,2)</f>
        <v>0</v>
      </c>
      <c r="BL277" s="19" t="s">
        <v>196</v>
      </c>
      <c r="BM277" s="217" t="s">
        <v>2371</v>
      </c>
    </row>
    <row r="278" s="2" customFormat="1">
      <c r="A278" s="40"/>
      <c r="B278" s="41"/>
      <c r="C278" s="42"/>
      <c r="D278" s="219" t="s">
        <v>198</v>
      </c>
      <c r="E278" s="42"/>
      <c r="F278" s="220" t="s">
        <v>262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198</v>
      </c>
      <c r="AU278" s="19" t="s">
        <v>82</v>
      </c>
    </row>
    <row r="279" s="2" customFormat="1" ht="24.15" customHeight="1">
      <c r="A279" s="40"/>
      <c r="B279" s="41"/>
      <c r="C279" s="206" t="s">
        <v>436</v>
      </c>
      <c r="D279" s="206" t="s">
        <v>191</v>
      </c>
      <c r="E279" s="207" t="s">
        <v>263</v>
      </c>
      <c r="F279" s="208" t="s">
        <v>264</v>
      </c>
      <c r="G279" s="209" t="s">
        <v>260</v>
      </c>
      <c r="H279" s="210">
        <v>0.001</v>
      </c>
      <c r="I279" s="211"/>
      <c r="J279" s="212">
        <f>ROUND(I279*H279,2)</f>
        <v>0</v>
      </c>
      <c r="K279" s="208" t="s">
        <v>195</v>
      </c>
      <c r="L279" s="46"/>
      <c r="M279" s="213" t="s">
        <v>19</v>
      </c>
      <c r="N279" s="214" t="s">
        <v>43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196</v>
      </c>
      <c r="AT279" s="217" t="s">
        <v>191</v>
      </c>
      <c r="AU279" s="217" t="s">
        <v>82</v>
      </c>
      <c r="AY279" s="19" t="s">
        <v>188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80</v>
      </c>
      <c r="BK279" s="218">
        <f>ROUND(I279*H279,2)</f>
        <v>0</v>
      </c>
      <c r="BL279" s="19" t="s">
        <v>196</v>
      </c>
      <c r="BM279" s="217" t="s">
        <v>2372</v>
      </c>
    </row>
    <row r="280" s="2" customFormat="1">
      <c r="A280" s="40"/>
      <c r="B280" s="41"/>
      <c r="C280" s="42"/>
      <c r="D280" s="219" t="s">
        <v>198</v>
      </c>
      <c r="E280" s="42"/>
      <c r="F280" s="220" t="s">
        <v>266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198</v>
      </c>
      <c r="AU280" s="19" t="s">
        <v>82</v>
      </c>
    </row>
    <row r="281" s="2" customFormat="1" ht="21.75" customHeight="1">
      <c r="A281" s="40"/>
      <c r="B281" s="41"/>
      <c r="C281" s="206" t="s">
        <v>443</v>
      </c>
      <c r="D281" s="206" t="s">
        <v>191</v>
      </c>
      <c r="E281" s="207" t="s">
        <v>267</v>
      </c>
      <c r="F281" s="208" t="s">
        <v>268</v>
      </c>
      <c r="G281" s="209" t="s">
        <v>260</v>
      </c>
      <c r="H281" s="210">
        <v>0.001</v>
      </c>
      <c r="I281" s="211"/>
      <c r="J281" s="212">
        <f>ROUND(I281*H281,2)</f>
        <v>0</v>
      </c>
      <c r="K281" s="208" t="s">
        <v>195</v>
      </c>
      <c r="L281" s="46"/>
      <c r="M281" s="213" t="s">
        <v>19</v>
      </c>
      <c r="N281" s="214" t="s">
        <v>43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196</v>
      </c>
      <c r="AT281" s="217" t="s">
        <v>191</v>
      </c>
      <c r="AU281" s="217" t="s">
        <v>82</v>
      </c>
      <c r="AY281" s="19" t="s">
        <v>188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196</v>
      </c>
      <c r="BM281" s="217" t="s">
        <v>2373</v>
      </c>
    </row>
    <row r="282" s="2" customFormat="1">
      <c r="A282" s="40"/>
      <c r="B282" s="41"/>
      <c r="C282" s="42"/>
      <c r="D282" s="219" t="s">
        <v>198</v>
      </c>
      <c r="E282" s="42"/>
      <c r="F282" s="220" t="s">
        <v>270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198</v>
      </c>
      <c r="AU282" s="19" t="s">
        <v>82</v>
      </c>
    </row>
    <row r="283" s="2" customFormat="1" ht="24.15" customHeight="1">
      <c r="A283" s="40"/>
      <c r="B283" s="41"/>
      <c r="C283" s="206" t="s">
        <v>448</v>
      </c>
      <c r="D283" s="206" t="s">
        <v>191</v>
      </c>
      <c r="E283" s="207" t="s">
        <v>271</v>
      </c>
      <c r="F283" s="208" t="s">
        <v>272</v>
      </c>
      <c r="G283" s="209" t="s">
        <v>260</v>
      </c>
      <c r="H283" s="210">
        <v>0.0060000000000000001</v>
      </c>
      <c r="I283" s="211"/>
      <c r="J283" s="212">
        <f>ROUND(I283*H283,2)</f>
        <v>0</v>
      </c>
      <c r="K283" s="208" t="s">
        <v>195</v>
      </c>
      <c r="L283" s="46"/>
      <c r="M283" s="213" t="s">
        <v>19</v>
      </c>
      <c r="N283" s="214" t="s">
        <v>43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196</v>
      </c>
      <c r="AT283" s="217" t="s">
        <v>191</v>
      </c>
      <c r="AU283" s="217" t="s">
        <v>82</v>
      </c>
      <c r="AY283" s="19" t="s">
        <v>188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80</v>
      </c>
      <c r="BK283" s="218">
        <f>ROUND(I283*H283,2)</f>
        <v>0</v>
      </c>
      <c r="BL283" s="19" t="s">
        <v>196</v>
      </c>
      <c r="BM283" s="217" t="s">
        <v>2374</v>
      </c>
    </row>
    <row r="284" s="2" customFormat="1">
      <c r="A284" s="40"/>
      <c r="B284" s="41"/>
      <c r="C284" s="42"/>
      <c r="D284" s="219" t="s">
        <v>198</v>
      </c>
      <c r="E284" s="42"/>
      <c r="F284" s="220" t="s">
        <v>274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198</v>
      </c>
      <c r="AU284" s="19" t="s">
        <v>82</v>
      </c>
    </row>
    <row r="285" s="14" customFormat="1">
      <c r="A285" s="14"/>
      <c r="B285" s="235"/>
      <c r="C285" s="236"/>
      <c r="D285" s="226" t="s">
        <v>200</v>
      </c>
      <c r="E285" s="237" t="s">
        <v>19</v>
      </c>
      <c r="F285" s="238" t="s">
        <v>1655</v>
      </c>
      <c r="G285" s="236"/>
      <c r="H285" s="239">
        <v>0.0060000000000000001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200</v>
      </c>
      <c r="AU285" s="245" t="s">
        <v>82</v>
      </c>
      <c r="AV285" s="14" t="s">
        <v>82</v>
      </c>
      <c r="AW285" s="14" t="s">
        <v>33</v>
      </c>
      <c r="AX285" s="14" t="s">
        <v>80</v>
      </c>
      <c r="AY285" s="245" t="s">
        <v>188</v>
      </c>
    </row>
    <row r="286" s="2" customFormat="1" ht="24.15" customHeight="1">
      <c r="A286" s="40"/>
      <c r="B286" s="41"/>
      <c r="C286" s="206" t="s">
        <v>453</v>
      </c>
      <c r="D286" s="206" t="s">
        <v>191</v>
      </c>
      <c r="E286" s="207" t="s">
        <v>1656</v>
      </c>
      <c r="F286" s="208" t="s">
        <v>1657</v>
      </c>
      <c r="G286" s="209" t="s">
        <v>260</v>
      </c>
      <c r="H286" s="210">
        <v>0.001</v>
      </c>
      <c r="I286" s="211"/>
      <c r="J286" s="212">
        <f>ROUND(I286*H286,2)</f>
        <v>0</v>
      </c>
      <c r="K286" s="208" t="s">
        <v>195</v>
      </c>
      <c r="L286" s="46"/>
      <c r="M286" s="213" t="s">
        <v>19</v>
      </c>
      <c r="N286" s="214" t="s">
        <v>43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196</v>
      </c>
      <c r="AT286" s="217" t="s">
        <v>191</v>
      </c>
      <c r="AU286" s="217" t="s">
        <v>82</v>
      </c>
      <c r="AY286" s="19" t="s">
        <v>188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80</v>
      </c>
      <c r="BK286" s="218">
        <f>ROUND(I286*H286,2)</f>
        <v>0</v>
      </c>
      <c r="BL286" s="19" t="s">
        <v>196</v>
      </c>
      <c r="BM286" s="217" t="s">
        <v>2375</v>
      </c>
    </row>
    <row r="287" s="2" customFormat="1">
      <c r="A287" s="40"/>
      <c r="B287" s="41"/>
      <c r="C287" s="42"/>
      <c r="D287" s="219" t="s">
        <v>198</v>
      </c>
      <c r="E287" s="42"/>
      <c r="F287" s="220" t="s">
        <v>1659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198</v>
      </c>
      <c r="AU287" s="19" t="s">
        <v>82</v>
      </c>
    </row>
    <row r="288" s="12" customFormat="1" ht="25.92" customHeight="1">
      <c r="A288" s="12"/>
      <c r="B288" s="190"/>
      <c r="C288" s="191"/>
      <c r="D288" s="192" t="s">
        <v>71</v>
      </c>
      <c r="E288" s="193" t="s">
        <v>300</v>
      </c>
      <c r="F288" s="193" t="s">
        <v>1660</v>
      </c>
      <c r="G288" s="191"/>
      <c r="H288" s="191"/>
      <c r="I288" s="194"/>
      <c r="J288" s="195">
        <f>BK288</f>
        <v>0</v>
      </c>
      <c r="K288" s="191"/>
      <c r="L288" s="196"/>
      <c r="M288" s="197"/>
      <c r="N288" s="198"/>
      <c r="O288" s="198"/>
      <c r="P288" s="199">
        <f>P289</f>
        <v>0</v>
      </c>
      <c r="Q288" s="198"/>
      <c r="R288" s="199">
        <f>R289</f>
        <v>0.014520000000000002</v>
      </c>
      <c r="S288" s="198"/>
      <c r="T288" s="200">
        <f>T289</f>
        <v>0.17799999999999999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1" t="s">
        <v>216</v>
      </c>
      <c r="AT288" s="202" t="s">
        <v>71</v>
      </c>
      <c r="AU288" s="202" t="s">
        <v>72</v>
      </c>
      <c r="AY288" s="201" t="s">
        <v>188</v>
      </c>
      <c r="BK288" s="203">
        <f>BK289</f>
        <v>0</v>
      </c>
    </row>
    <row r="289" s="12" customFormat="1" ht="22.8" customHeight="1">
      <c r="A289" s="12"/>
      <c r="B289" s="190"/>
      <c r="C289" s="191"/>
      <c r="D289" s="192" t="s">
        <v>71</v>
      </c>
      <c r="E289" s="204" t="s">
        <v>1661</v>
      </c>
      <c r="F289" s="204" t="s">
        <v>1662</v>
      </c>
      <c r="G289" s="191"/>
      <c r="H289" s="191"/>
      <c r="I289" s="194"/>
      <c r="J289" s="205">
        <f>BK289</f>
        <v>0</v>
      </c>
      <c r="K289" s="191"/>
      <c r="L289" s="196"/>
      <c r="M289" s="197"/>
      <c r="N289" s="198"/>
      <c r="O289" s="198"/>
      <c r="P289" s="199">
        <f>SUM(P290:P310)</f>
        <v>0</v>
      </c>
      <c r="Q289" s="198"/>
      <c r="R289" s="199">
        <f>SUM(R290:R310)</f>
        <v>0.014520000000000002</v>
      </c>
      <c r="S289" s="198"/>
      <c r="T289" s="200">
        <f>SUM(T290:T310)</f>
        <v>0.17799999999999999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1" t="s">
        <v>216</v>
      </c>
      <c r="AT289" s="202" t="s">
        <v>71</v>
      </c>
      <c r="AU289" s="202" t="s">
        <v>80</v>
      </c>
      <c r="AY289" s="201" t="s">
        <v>188</v>
      </c>
      <c r="BK289" s="203">
        <f>SUM(BK290:BK310)</f>
        <v>0</v>
      </c>
    </row>
    <row r="290" s="2" customFormat="1" ht="16.5" customHeight="1">
      <c r="A290" s="40"/>
      <c r="B290" s="41"/>
      <c r="C290" s="206" t="s">
        <v>461</v>
      </c>
      <c r="D290" s="206" t="s">
        <v>191</v>
      </c>
      <c r="E290" s="207" t="s">
        <v>1663</v>
      </c>
      <c r="F290" s="208" t="s">
        <v>1664</v>
      </c>
      <c r="G290" s="209" t="s">
        <v>357</v>
      </c>
      <c r="H290" s="210">
        <v>24</v>
      </c>
      <c r="I290" s="211"/>
      <c r="J290" s="212">
        <f>ROUND(I290*H290,2)</f>
        <v>0</v>
      </c>
      <c r="K290" s="208" t="s">
        <v>195</v>
      </c>
      <c r="L290" s="46"/>
      <c r="M290" s="213" t="s">
        <v>19</v>
      </c>
      <c r="N290" s="214" t="s">
        <v>43</v>
      </c>
      <c r="O290" s="86"/>
      <c r="P290" s="215">
        <f>O290*H290</f>
        <v>0</v>
      </c>
      <c r="Q290" s="215">
        <v>0.00014999999999999999</v>
      </c>
      <c r="R290" s="215">
        <f>Q290*H290</f>
        <v>0.0035999999999999999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1665</v>
      </c>
      <c r="AT290" s="217" t="s">
        <v>191</v>
      </c>
      <c r="AU290" s="217" t="s">
        <v>82</v>
      </c>
      <c r="AY290" s="19" t="s">
        <v>188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80</v>
      </c>
      <c r="BK290" s="218">
        <f>ROUND(I290*H290,2)</f>
        <v>0</v>
      </c>
      <c r="BL290" s="19" t="s">
        <v>1665</v>
      </c>
      <c r="BM290" s="217" t="s">
        <v>2376</v>
      </c>
    </row>
    <row r="291" s="2" customFormat="1">
      <c r="A291" s="40"/>
      <c r="B291" s="41"/>
      <c r="C291" s="42"/>
      <c r="D291" s="219" t="s">
        <v>198</v>
      </c>
      <c r="E291" s="42"/>
      <c r="F291" s="220" t="s">
        <v>1667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198</v>
      </c>
      <c r="AU291" s="19" t="s">
        <v>82</v>
      </c>
    </row>
    <row r="292" s="2" customFormat="1" ht="16.5" customHeight="1">
      <c r="A292" s="40"/>
      <c r="B292" s="41"/>
      <c r="C292" s="206" t="s">
        <v>467</v>
      </c>
      <c r="D292" s="206" t="s">
        <v>191</v>
      </c>
      <c r="E292" s="207" t="s">
        <v>1672</v>
      </c>
      <c r="F292" s="208" t="s">
        <v>1673</v>
      </c>
      <c r="G292" s="209" t="s">
        <v>357</v>
      </c>
      <c r="H292" s="210">
        <v>26</v>
      </c>
      <c r="I292" s="211"/>
      <c r="J292" s="212">
        <f>ROUND(I292*H292,2)</f>
        <v>0</v>
      </c>
      <c r="K292" s="208" t="s">
        <v>195</v>
      </c>
      <c r="L292" s="46"/>
      <c r="M292" s="213" t="s">
        <v>19</v>
      </c>
      <c r="N292" s="214" t="s">
        <v>43</v>
      </c>
      <c r="O292" s="86"/>
      <c r="P292" s="215">
        <f>O292*H292</f>
        <v>0</v>
      </c>
      <c r="Q292" s="215">
        <v>0.00042000000000000002</v>
      </c>
      <c r="R292" s="215">
        <f>Q292*H292</f>
        <v>0.010920000000000001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1665</v>
      </c>
      <c r="AT292" s="217" t="s">
        <v>191</v>
      </c>
      <c r="AU292" s="217" t="s">
        <v>82</v>
      </c>
      <c r="AY292" s="19" t="s">
        <v>188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80</v>
      </c>
      <c r="BK292" s="218">
        <f>ROUND(I292*H292,2)</f>
        <v>0</v>
      </c>
      <c r="BL292" s="19" t="s">
        <v>1665</v>
      </c>
      <c r="BM292" s="217" t="s">
        <v>2377</v>
      </c>
    </row>
    <row r="293" s="2" customFormat="1">
      <c r="A293" s="40"/>
      <c r="B293" s="41"/>
      <c r="C293" s="42"/>
      <c r="D293" s="219" t="s">
        <v>198</v>
      </c>
      <c r="E293" s="42"/>
      <c r="F293" s="220" t="s">
        <v>1675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198</v>
      </c>
      <c r="AU293" s="19" t="s">
        <v>82</v>
      </c>
    </row>
    <row r="294" s="2" customFormat="1" ht="16.5" customHeight="1">
      <c r="A294" s="40"/>
      <c r="B294" s="41"/>
      <c r="C294" s="206" t="s">
        <v>471</v>
      </c>
      <c r="D294" s="206" t="s">
        <v>191</v>
      </c>
      <c r="E294" s="207" t="s">
        <v>1681</v>
      </c>
      <c r="F294" s="208" t="s">
        <v>1682</v>
      </c>
      <c r="G294" s="209" t="s">
        <v>357</v>
      </c>
      <c r="H294" s="210">
        <v>24</v>
      </c>
      <c r="I294" s="211"/>
      <c r="J294" s="212">
        <f>ROUND(I294*H294,2)</f>
        <v>0</v>
      </c>
      <c r="K294" s="208" t="s">
        <v>195</v>
      </c>
      <c r="L294" s="46"/>
      <c r="M294" s="213" t="s">
        <v>19</v>
      </c>
      <c r="N294" s="214" t="s">
        <v>43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0.002</v>
      </c>
      <c r="T294" s="216">
        <f>S294*H294</f>
        <v>0.048000000000000001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1665</v>
      </c>
      <c r="AT294" s="217" t="s">
        <v>191</v>
      </c>
      <c r="AU294" s="217" t="s">
        <v>82</v>
      </c>
      <c r="AY294" s="19" t="s">
        <v>188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9" t="s">
        <v>80</v>
      </c>
      <c r="BK294" s="218">
        <f>ROUND(I294*H294,2)</f>
        <v>0</v>
      </c>
      <c r="BL294" s="19" t="s">
        <v>1665</v>
      </c>
      <c r="BM294" s="217" t="s">
        <v>2378</v>
      </c>
    </row>
    <row r="295" s="2" customFormat="1">
      <c r="A295" s="40"/>
      <c r="B295" s="41"/>
      <c r="C295" s="42"/>
      <c r="D295" s="219" t="s">
        <v>198</v>
      </c>
      <c r="E295" s="42"/>
      <c r="F295" s="220" t="s">
        <v>1684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198</v>
      </c>
      <c r="AU295" s="19" t="s">
        <v>82</v>
      </c>
    </row>
    <row r="296" s="2" customFormat="1" ht="21.75" customHeight="1">
      <c r="A296" s="40"/>
      <c r="B296" s="41"/>
      <c r="C296" s="206" t="s">
        <v>475</v>
      </c>
      <c r="D296" s="206" t="s">
        <v>191</v>
      </c>
      <c r="E296" s="207" t="s">
        <v>1690</v>
      </c>
      <c r="F296" s="208" t="s">
        <v>1691</v>
      </c>
      <c r="G296" s="209" t="s">
        <v>357</v>
      </c>
      <c r="H296" s="210">
        <v>26</v>
      </c>
      <c r="I296" s="211"/>
      <c r="J296" s="212">
        <f>ROUND(I296*H296,2)</f>
        <v>0</v>
      </c>
      <c r="K296" s="208" t="s">
        <v>195</v>
      </c>
      <c r="L296" s="46"/>
      <c r="M296" s="213" t="s">
        <v>19</v>
      </c>
      <c r="N296" s="214" t="s">
        <v>43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0.0050000000000000001</v>
      </c>
      <c r="T296" s="216">
        <f>S296*H296</f>
        <v>0.13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1665</v>
      </c>
      <c r="AT296" s="217" t="s">
        <v>191</v>
      </c>
      <c r="AU296" s="217" t="s">
        <v>82</v>
      </c>
      <c r="AY296" s="19" t="s">
        <v>188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1665</v>
      </c>
      <c r="BM296" s="217" t="s">
        <v>2379</v>
      </c>
    </row>
    <row r="297" s="2" customFormat="1">
      <c r="A297" s="40"/>
      <c r="B297" s="41"/>
      <c r="C297" s="42"/>
      <c r="D297" s="219" t="s">
        <v>198</v>
      </c>
      <c r="E297" s="42"/>
      <c r="F297" s="220" t="s">
        <v>1693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198</v>
      </c>
      <c r="AU297" s="19" t="s">
        <v>82</v>
      </c>
    </row>
    <row r="298" s="2" customFormat="1" ht="16.5" customHeight="1">
      <c r="A298" s="40"/>
      <c r="B298" s="41"/>
      <c r="C298" s="206" t="s">
        <v>482</v>
      </c>
      <c r="D298" s="206" t="s">
        <v>191</v>
      </c>
      <c r="E298" s="207" t="s">
        <v>1700</v>
      </c>
      <c r="F298" s="208" t="s">
        <v>1701</v>
      </c>
      <c r="G298" s="209" t="s">
        <v>260</v>
      </c>
      <c r="H298" s="210">
        <v>0.17799999999999999</v>
      </c>
      <c r="I298" s="211"/>
      <c r="J298" s="212">
        <f>ROUND(I298*H298,2)</f>
        <v>0</v>
      </c>
      <c r="K298" s="208" t="s">
        <v>195</v>
      </c>
      <c r="L298" s="46"/>
      <c r="M298" s="213" t="s">
        <v>19</v>
      </c>
      <c r="N298" s="214" t="s">
        <v>43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1665</v>
      </c>
      <c r="AT298" s="217" t="s">
        <v>191</v>
      </c>
      <c r="AU298" s="217" t="s">
        <v>82</v>
      </c>
      <c r="AY298" s="19" t="s">
        <v>188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80</v>
      </c>
      <c r="BK298" s="218">
        <f>ROUND(I298*H298,2)</f>
        <v>0</v>
      </c>
      <c r="BL298" s="19" t="s">
        <v>1665</v>
      </c>
      <c r="BM298" s="217" t="s">
        <v>2380</v>
      </c>
    </row>
    <row r="299" s="2" customFormat="1">
      <c r="A299" s="40"/>
      <c r="B299" s="41"/>
      <c r="C299" s="42"/>
      <c r="D299" s="219" t="s">
        <v>198</v>
      </c>
      <c r="E299" s="42"/>
      <c r="F299" s="220" t="s">
        <v>1703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198</v>
      </c>
      <c r="AU299" s="19" t="s">
        <v>82</v>
      </c>
    </row>
    <row r="300" s="2" customFormat="1" ht="21.75" customHeight="1">
      <c r="A300" s="40"/>
      <c r="B300" s="41"/>
      <c r="C300" s="206" t="s">
        <v>492</v>
      </c>
      <c r="D300" s="206" t="s">
        <v>191</v>
      </c>
      <c r="E300" s="207" t="s">
        <v>1705</v>
      </c>
      <c r="F300" s="208" t="s">
        <v>1706</v>
      </c>
      <c r="G300" s="209" t="s">
        <v>260</v>
      </c>
      <c r="H300" s="210">
        <v>0.17799999999999999</v>
      </c>
      <c r="I300" s="211"/>
      <c r="J300" s="212">
        <f>ROUND(I300*H300,2)</f>
        <v>0</v>
      </c>
      <c r="K300" s="208" t="s">
        <v>195</v>
      </c>
      <c r="L300" s="46"/>
      <c r="M300" s="213" t="s">
        <v>19</v>
      </c>
      <c r="N300" s="214" t="s">
        <v>43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1665</v>
      </c>
      <c r="AT300" s="217" t="s">
        <v>191</v>
      </c>
      <c r="AU300" s="217" t="s">
        <v>82</v>
      </c>
      <c r="AY300" s="19" t="s">
        <v>188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80</v>
      </c>
      <c r="BK300" s="218">
        <f>ROUND(I300*H300,2)</f>
        <v>0</v>
      </c>
      <c r="BL300" s="19" t="s">
        <v>1665</v>
      </c>
      <c r="BM300" s="217" t="s">
        <v>2381</v>
      </c>
    </row>
    <row r="301" s="2" customFormat="1">
      <c r="A301" s="40"/>
      <c r="B301" s="41"/>
      <c r="C301" s="42"/>
      <c r="D301" s="219" t="s">
        <v>198</v>
      </c>
      <c r="E301" s="42"/>
      <c r="F301" s="220" t="s">
        <v>1708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198</v>
      </c>
      <c r="AU301" s="19" t="s">
        <v>82</v>
      </c>
    </row>
    <row r="302" s="2" customFormat="1" ht="16.5" customHeight="1">
      <c r="A302" s="40"/>
      <c r="B302" s="41"/>
      <c r="C302" s="206" t="s">
        <v>501</v>
      </c>
      <c r="D302" s="206" t="s">
        <v>191</v>
      </c>
      <c r="E302" s="207" t="s">
        <v>1710</v>
      </c>
      <c r="F302" s="208" t="s">
        <v>1711</v>
      </c>
      <c r="G302" s="209" t="s">
        <v>260</v>
      </c>
      <c r="H302" s="210">
        <v>0.17799999999999999</v>
      </c>
      <c r="I302" s="211"/>
      <c r="J302" s="212">
        <f>ROUND(I302*H302,2)</f>
        <v>0</v>
      </c>
      <c r="K302" s="208" t="s">
        <v>195</v>
      </c>
      <c r="L302" s="46"/>
      <c r="M302" s="213" t="s">
        <v>19</v>
      </c>
      <c r="N302" s="214" t="s">
        <v>43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1665</v>
      </c>
      <c r="AT302" s="217" t="s">
        <v>191</v>
      </c>
      <c r="AU302" s="217" t="s">
        <v>82</v>
      </c>
      <c r="AY302" s="19" t="s">
        <v>188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80</v>
      </c>
      <c r="BK302" s="218">
        <f>ROUND(I302*H302,2)</f>
        <v>0</v>
      </c>
      <c r="BL302" s="19" t="s">
        <v>1665</v>
      </c>
      <c r="BM302" s="217" t="s">
        <v>2382</v>
      </c>
    </row>
    <row r="303" s="2" customFormat="1">
      <c r="A303" s="40"/>
      <c r="B303" s="41"/>
      <c r="C303" s="42"/>
      <c r="D303" s="219" t="s">
        <v>198</v>
      </c>
      <c r="E303" s="42"/>
      <c r="F303" s="220" t="s">
        <v>1713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198</v>
      </c>
      <c r="AU303" s="19" t="s">
        <v>82</v>
      </c>
    </row>
    <row r="304" s="2" customFormat="1" ht="21.75" customHeight="1">
      <c r="A304" s="40"/>
      <c r="B304" s="41"/>
      <c r="C304" s="206" t="s">
        <v>510</v>
      </c>
      <c r="D304" s="206" t="s">
        <v>191</v>
      </c>
      <c r="E304" s="207" t="s">
        <v>1715</v>
      </c>
      <c r="F304" s="208" t="s">
        <v>1716</v>
      </c>
      <c r="G304" s="209" t="s">
        <v>260</v>
      </c>
      <c r="H304" s="210">
        <v>1.0680000000000001</v>
      </c>
      <c r="I304" s="211"/>
      <c r="J304" s="212">
        <f>ROUND(I304*H304,2)</f>
        <v>0</v>
      </c>
      <c r="K304" s="208" t="s">
        <v>195</v>
      </c>
      <c r="L304" s="46"/>
      <c r="M304" s="213" t="s">
        <v>19</v>
      </c>
      <c r="N304" s="214" t="s">
        <v>43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1665</v>
      </c>
      <c r="AT304" s="217" t="s">
        <v>191</v>
      </c>
      <c r="AU304" s="217" t="s">
        <v>82</v>
      </c>
      <c r="AY304" s="19" t="s">
        <v>188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80</v>
      </c>
      <c r="BK304" s="218">
        <f>ROUND(I304*H304,2)</f>
        <v>0</v>
      </c>
      <c r="BL304" s="19" t="s">
        <v>1665</v>
      </c>
      <c r="BM304" s="217" t="s">
        <v>2383</v>
      </c>
    </row>
    <row r="305" s="2" customFormat="1">
      <c r="A305" s="40"/>
      <c r="B305" s="41"/>
      <c r="C305" s="42"/>
      <c r="D305" s="219" t="s">
        <v>198</v>
      </c>
      <c r="E305" s="42"/>
      <c r="F305" s="220" t="s">
        <v>1718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198</v>
      </c>
      <c r="AU305" s="19" t="s">
        <v>82</v>
      </c>
    </row>
    <row r="306" s="14" customFormat="1">
      <c r="A306" s="14"/>
      <c r="B306" s="235"/>
      <c r="C306" s="236"/>
      <c r="D306" s="226" t="s">
        <v>200</v>
      </c>
      <c r="E306" s="237" t="s">
        <v>19</v>
      </c>
      <c r="F306" s="238" t="s">
        <v>2384</v>
      </c>
      <c r="G306" s="236"/>
      <c r="H306" s="239">
        <v>1.0680000000000001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200</v>
      </c>
      <c r="AU306" s="245" t="s">
        <v>82</v>
      </c>
      <c r="AV306" s="14" t="s">
        <v>82</v>
      </c>
      <c r="AW306" s="14" t="s">
        <v>33</v>
      </c>
      <c r="AX306" s="14" t="s">
        <v>80</v>
      </c>
      <c r="AY306" s="245" t="s">
        <v>188</v>
      </c>
    </row>
    <row r="307" s="2" customFormat="1" ht="24.15" customHeight="1">
      <c r="A307" s="40"/>
      <c r="B307" s="41"/>
      <c r="C307" s="206" t="s">
        <v>515</v>
      </c>
      <c r="D307" s="206" t="s">
        <v>191</v>
      </c>
      <c r="E307" s="207" t="s">
        <v>1721</v>
      </c>
      <c r="F307" s="208" t="s">
        <v>1722</v>
      </c>
      <c r="G307" s="209" t="s">
        <v>260</v>
      </c>
      <c r="H307" s="210">
        <v>0.17799999999999999</v>
      </c>
      <c r="I307" s="211"/>
      <c r="J307" s="212">
        <f>ROUND(I307*H307,2)</f>
        <v>0</v>
      </c>
      <c r="K307" s="208" t="s">
        <v>195</v>
      </c>
      <c r="L307" s="46"/>
      <c r="M307" s="213" t="s">
        <v>19</v>
      </c>
      <c r="N307" s="214" t="s">
        <v>43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1665</v>
      </c>
      <c r="AT307" s="217" t="s">
        <v>191</v>
      </c>
      <c r="AU307" s="217" t="s">
        <v>82</v>
      </c>
      <c r="AY307" s="19" t="s">
        <v>188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80</v>
      </c>
      <c r="BK307" s="218">
        <f>ROUND(I307*H307,2)</f>
        <v>0</v>
      </c>
      <c r="BL307" s="19" t="s">
        <v>1665</v>
      </c>
      <c r="BM307" s="217" t="s">
        <v>2385</v>
      </c>
    </row>
    <row r="308" s="2" customFormat="1">
      <c r="A308" s="40"/>
      <c r="B308" s="41"/>
      <c r="C308" s="42"/>
      <c r="D308" s="219" t="s">
        <v>198</v>
      </c>
      <c r="E308" s="42"/>
      <c r="F308" s="220" t="s">
        <v>1724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198</v>
      </c>
      <c r="AU308" s="19" t="s">
        <v>82</v>
      </c>
    </row>
    <row r="309" s="2" customFormat="1" ht="16.5" customHeight="1">
      <c r="A309" s="40"/>
      <c r="B309" s="41"/>
      <c r="C309" s="206" t="s">
        <v>522</v>
      </c>
      <c r="D309" s="206" t="s">
        <v>191</v>
      </c>
      <c r="E309" s="207" t="s">
        <v>1726</v>
      </c>
      <c r="F309" s="208" t="s">
        <v>1727</v>
      </c>
      <c r="G309" s="209" t="s">
        <v>260</v>
      </c>
      <c r="H309" s="210">
        <v>0.014999999999999999</v>
      </c>
      <c r="I309" s="211"/>
      <c r="J309" s="212">
        <f>ROUND(I309*H309,2)</f>
        <v>0</v>
      </c>
      <c r="K309" s="208" t="s">
        <v>195</v>
      </c>
      <c r="L309" s="46"/>
      <c r="M309" s="213" t="s">
        <v>19</v>
      </c>
      <c r="N309" s="214" t="s">
        <v>43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196</v>
      </c>
      <c r="AT309" s="217" t="s">
        <v>191</v>
      </c>
      <c r="AU309" s="217" t="s">
        <v>82</v>
      </c>
      <c r="AY309" s="19" t="s">
        <v>188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80</v>
      </c>
      <c r="BK309" s="218">
        <f>ROUND(I309*H309,2)</f>
        <v>0</v>
      </c>
      <c r="BL309" s="19" t="s">
        <v>196</v>
      </c>
      <c r="BM309" s="217" t="s">
        <v>2386</v>
      </c>
    </row>
    <row r="310" s="2" customFormat="1">
      <c r="A310" s="40"/>
      <c r="B310" s="41"/>
      <c r="C310" s="42"/>
      <c r="D310" s="219" t="s">
        <v>198</v>
      </c>
      <c r="E310" s="42"/>
      <c r="F310" s="220" t="s">
        <v>1729</v>
      </c>
      <c r="G310" s="42"/>
      <c r="H310" s="42"/>
      <c r="I310" s="221"/>
      <c r="J310" s="42"/>
      <c r="K310" s="42"/>
      <c r="L310" s="46"/>
      <c r="M310" s="274"/>
      <c r="N310" s="275"/>
      <c r="O310" s="270"/>
      <c r="P310" s="270"/>
      <c r="Q310" s="270"/>
      <c r="R310" s="270"/>
      <c r="S310" s="270"/>
      <c r="T310" s="276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198</v>
      </c>
      <c r="AU310" s="19" t="s">
        <v>82</v>
      </c>
    </row>
    <row r="311" s="2" customFormat="1" ht="6.96" customHeight="1">
      <c r="A311" s="40"/>
      <c r="B311" s="61"/>
      <c r="C311" s="62"/>
      <c r="D311" s="62"/>
      <c r="E311" s="62"/>
      <c r="F311" s="62"/>
      <c r="G311" s="62"/>
      <c r="H311" s="62"/>
      <c r="I311" s="62"/>
      <c r="J311" s="62"/>
      <c r="K311" s="62"/>
      <c r="L311" s="46"/>
      <c r="M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</row>
  </sheetData>
  <sheetProtection sheet="1" autoFilter="0" formatColumns="0" formatRows="0" objects="1" scenarios="1" spinCount="100000" saltValue="GQVGCLu4ZjX4bUDVdugsBN4/QqkC+/M8mLDb/8LpYwe2A1+kAzF5j2bro4Ax61i9w6ZacFeyHSnPEaEe6RVsBA==" hashValue="twCVAPxiy12LeILoyTJ++uKumfNtf284TkgyxhsA7gD9KgZq/9B5exobW0YyXgWLhAb0aSSk0XZDvnsJb7nryg==" algorithmName="SHA-512" password="80EB"/>
  <autoFilter ref="C88:K310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7" r:id="rId1" display="https://podminky.urs.cz/item/CS_URS_2024_01/741122016"/>
    <hyperlink ref="F107" r:id="rId2" display="https://podminky.urs.cz/item/CS_URS_2024_01/741122015"/>
    <hyperlink ref="F117" r:id="rId3" display="https://podminky.urs.cz/item/CS_URS_2024_01/741130001"/>
    <hyperlink ref="F122" r:id="rId4" display="https://podminky.urs.cz/item/CS_URS_2024_01/741372062"/>
    <hyperlink ref="F132" r:id="rId5" display="https://podminky.urs.cz/item/CS_URS_2024_01/741313001"/>
    <hyperlink ref="F142" r:id="rId6" display="https://podminky.urs.cz/item/CS_URS_2024_01/741313005"/>
    <hyperlink ref="F152" r:id="rId7" display="https://podminky.urs.cz/item/CS_URS_2024_01/741310101"/>
    <hyperlink ref="F187" r:id="rId8" display="https://podminky.urs.cz/item/CS_URS_2024_01/741112061"/>
    <hyperlink ref="F197" r:id="rId9" display="https://podminky.urs.cz/item/CS_URS_2024_01/741112001"/>
    <hyperlink ref="F212" r:id="rId10" display="https://podminky.urs.cz/item/CS_URS_2024_01/HZS2232"/>
    <hyperlink ref="F221" r:id="rId11" display="https://podminky.urs.cz/item/CS_URS_2024_01/741110062"/>
    <hyperlink ref="F231" r:id="rId12" display="https://podminky.urs.cz/item/CS_URS_2024_01/742121001"/>
    <hyperlink ref="F242" r:id="rId13" display="https://podminky.urs.cz/item/CS_URS_2024_01/742330041"/>
    <hyperlink ref="F264" r:id="rId14" display="https://podminky.urs.cz/item/CS_URS_2024_01/741810001"/>
    <hyperlink ref="F270" r:id="rId15" display="https://podminky.urs.cz/item/CS_URS_2024_01/977131110"/>
    <hyperlink ref="F273" r:id="rId16" display="https://podminky.urs.cz/item/CS_URS_2024_01/977131117"/>
    <hyperlink ref="F275" r:id="rId17" display="https://podminky.urs.cz/item/CS_URS_2024_01/977131119"/>
    <hyperlink ref="F278" r:id="rId18" display="https://podminky.urs.cz/item/CS_URS_2024_01/997002611"/>
    <hyperlink ref="F280" r:id="rId19" display="https://podminky.urs.cz/item/CS_URS_2024_01/997013212"/>
    <hyperlink ref="F282" r:id="rId20" display="https://podminky.urs.cz/item/CS_URS_2024_01/997013501"/>
    <hyperlink ref="F284" r:id="rId21" display="https://podminky.urs.cz/item/CS_URS_2024_01/997013509"/>
    <hyperlink ref="F287" r:id="rId22" display="https://podminky.urs.cz/item/CS_URS_2024_01/997013603"/>
    <hyperlink ref="F291" r:id="rId23" display="https://podminky.urs.cz/item/CS_URS_2024_01/460941211"/>
    <hyperlink ref="F293" r:id="rId24" display="https://podminky.urs.cz/item/CS_URS_2024_01/460941221"/>
    <hyperlink ref="F295" r:id="rId25" display="https://podminky.urs.cz/item/CS_URS_2024_01/468101411"/>
    <hyperlink ref="F297" r:id="rId26" display="https://podminky.urs.cz/item/CS_URS_2024_01/468101421"/>
    <hyperlink ref="F299" r:id="rId27" display="https://podminky.urs.cz/item/CS_URS_2024_01/469971111"/>
    <hyperlink ref="F301" r:id="rId28" display="https://podminky.urs.cz/item/CS_URS_2024_01/469971121"/>
    <hyperlink ref="F303" r:id="rId29" display="https://podminky.urs.cz/item/CS_URS_2024_01/469972111"/>
    <hyperlink ref="F305" r:id="rId30" display="https://podminky.urs.cz/item/CS_URS_2024_01/469972121"/>
    <hyperlink ref="F308" r:id="rId31" display="https://podminky.urs.cz/item/CS_URS_2024_01/469973113"/>
    <hyperlink ref="F310" r:id="rId32" display="https://podminky.urs.cz/item/CS_URS_2024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2387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ROUND((SUM(BE89:BE367)),  2)</f>
        <v>0</v>
      </c>
      <c r="G33" s="40"/>
      <c r="H33" s="40"/>
      <c r="I33" s="150">
        <v>0.20999999999999999</v>
      </c>
      <c r="J33" s="149">
        <f>ROUND(((SUM(BE89:BE367))*I33),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ROUND((SUM(BF89:BF367)),  2)</f>
        <v>0</v>
      </c>
      <c r="G34" s="40"/>
      <c r="H34" s="40"/>
      <c r="I34" s="150">
        <v>0.14999999999999999</v>
      </c>
      <c r="J34" s="149">
        <f>ROUND(((SUM(BF89:BF367))*I34),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ROUND((SUM(BG89:BG367)),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ROUND((SUM(BH89:BH367)),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ROUND((SUM(BI89:BI367)),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24 - elektroinstalace m.č. 216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1447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1448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1449</v>
      </c>
      <c r="E62" s="176"/>
      <c r="F62" s="176"/>
      <c r="G62" s="176"/>
      <c r="H62" s="176"/>
      <c r="I62" s="176"/>
      <c r="J62" s="177">
        <f>J245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1450</v>
      </c>
      <c r="E63" s="176"/>
      <c r="F63" s="176"/>
      <c r="G63" s="176"/>
      <c r="H63" s="176"/>
      <c r="I63" s="176"/>
      <c r="J63" s="177">
        <f>J311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1451</v>
      </c>
      <c r="E64" s="176"/>
      <c r="F64" s="176"/>
      <c r="G64" s="176"/>
      <c r="H64" s="176"/>
      <c r="I64" s="176"/>
      <c r="J64" s="177">
        <f>J312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160</v>
      </c>
      <c r="E65" s="170"/>
      <c r="F65" s="170"/>
      <c r="G65" s="170"/>
      <c r="H65" s="170"/>
      <c r="I65" s="170"/>
      <c r="J65" s="171">
        <f>J317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162</v>
      </c>
      <c r="E66" s="176"/>
      <c r="F66" s="176"/>
      <c r="G66" s="176"/>
      <c r="H66" s="176"/>
      <c r="I66" s="176"/>
      <c r="J66" s="177">
        <f>J318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163</v>
      </c>
      <c r="E67" s="176"/>
      <c r="F67" s="176"/>
      <c r="G67" s="176"/>
      <c r="H67" s="176"/>
      <c r="I67" s="176"/>
      <c r="J67" s="177">
        <f>J325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1452</v>
      </c>
      <c r="E68" s="170"/>
      <c r="F68" s="170"/>
      <c r="G68" s="170"/>
      <c r="H68" s="170"/>
      <c r="I68" s="170"/>
      <c r="J68" s="171">
        <f>J337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1453</v>
      </c>
      <c r="E69" s="176"/>
      <c r="F69" s="176"/>
      <c r="G69" s="176"/>
      <c r="H69" s="176"/>
      <c r="I69" s="176"/>
      <c r="J69" s="177">
        <f>J338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173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ZŠ Pionýrů, Sokolov - Oprava elektroinstalace učeben v 2.NP 2. stupně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154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24 - elektroinstalace m.č. 216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Sokolov, Pionýrů 1614</v>
      </c>
      <c r="G83" s="42"/>
      <c r="H83" s="42"/>
      <c r="I83" s="34" t="s">
        <v>23</v>
      </c>
      <c r="J83" s="74" t="str">
        <f>IF(J12="","",J12)</f>
        <v>8. 2. 2024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Sokolov</v>
      </c>
      <c r="G85" s="42"/>
      <c r="H85" s="42"/>
      <c r="I85" s="34" t="s">
        <v>31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Michal Kubelka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174</v>
      </c>
      <c r="D88" s="182" t="s">
        <v>57</v>
      </c>
      <c r="E88" s="182" t="s">
        <v>53</v>
      </c>
      <c r="F88" s="182" t="s">
        <v>54</v>
      </c>
      <c r="G88" s="182" t="s">
        <v>175</v>
      </c>
      <c r="H88" s="182" t="s">
        <v>176</v>
      </c>
      <c r="I88" s="182" t="s">
        <v>177</v>
      </c>
      <c r="J88" s="182" t="s">
        <v>158</v>
      </c>
      <c r="K88" s="183" t="s">
        <v>178</v>
      </c>
      <c r="L88" s="184"/>
      <c r="M88" s="94" t="s">
        <v>19</v>
      </c>
      <c r="N88" s="95" t="s">
        <v>42</v>
      </c>
      <c r="O88" s="95" t="s">
        <v>179</v>
      </c>
      <c r="P88" s="95" t="s">
        <v>180</v>
      </c>
      <c r="Q88" s="95" t="s">
        <v>181</v>
      </c>
      <c r="R88" s="95" t="s">
        <v>182</v>
      </c>
      <c r="S88" s="95" t="s">
        <v>183</v>
      </c>
      <c r="T88" s="96" t="s">
        <v>184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185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P90+P317+P337</f>
        <v>0</v>
      </c>
      <c r="Q89" s="98"/>
      <c r="R89" s="187">
        <f>R90+R317+R337</f>
        <v>0.029209999999999996</v>
      </c>
      <c r="S89" s="98"/>
      <c r="T89" s="188">
        <f>T90+T317+T337</f>
        <v>0.34720000000000001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159</v>
      </c>
      <c r="BK89" s="189">
        <f>BK90+BK317+BK337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1454</v>
      </c>
      <c r="F90" s="193" t="s">
        <v>1455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P91+P245+P311</f>
        <v>0</v>
      </c>
      <c r="Q90" s="198"/>
      <c r="R90" s="199">
        <f>R91+R245+R311</f>
        <v>0</v>
      </c>
      <c r="S90" s="198"/>
      <c r="T90" s="200">
        <f>T91+T245+T311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188</v>
      </c>
      <c r="BK90" s="203">
        <f>BK91+BK245+BK311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1456</v>
      </c>
      <c r="F91" s="204" t="s">
        <v>1457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SUM(P92:P244)</f>
        <v>0</v>
      </c>
      <c r="Q91" s="198"/>
      <c r="R91" s="199">
        <f>SUM(R92:R244)</f>
        <v>0</v>
      </c>
      <c r="S91" s="198"/>
      <c r="T91" s="200">
        <f>SUM(T92:T244)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188</v>
      </c>
      <c r="BK91" s="203">
        <f>SUM(BK92:BK244)</f>
        <v>0</v>
      </c>
    </row>
    <row r="92" s="2" customFormat="1" ht="24.15" customHeight="1">
      <c r="A92" s="40"/>
      <c r="B92" s="41"/>
      <c r="C92" s="257" t="s">
        <v>80</v>
      </c>
      <c r="D92" s="257" t="s">
        <v>300</v>
      </c>
      <c r="E92" s="258" t="s">
        <v>1458</v>
      </c>
      <c r="F92" s="259" t="s">
        <v>1459</v>
      </c>
      <c r="G92" s="260" t="s">
        <v>296</v>
      </c>
      <c r="H92" s="261">
        <v>1</v>
      </c>
      <c r="I92" s="262"/>
      <c r="J92" s="263">
        <f>ROUND(I92*H92,2)</f>
        <v>0</v>
      </c>
      <c r="K92" s="259" t="s">
        <v>19</v>
      </c>
      <c r="L92" s="264"/>
      <c r="M92" s="265" t="s">
        <v>19</v>
      </c>
      <c r="N92" s="266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250</v>
      </c>
      <c r="AT92" s="217" t="s">
        <v>300</v>
      </c>
      <c r="AU92" s="217" t="s">
        <v>82</v>
      </c>
      <c r="AY92" s="19" t="s">
        <v>188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196</v>
      </c>
      <c r="BM92" s="217" t="s">
        <v>2388</v>
      </c>
    </row>
    <row r="93" s="13" customFormat="1">
      <c r="A93" s="13"/>
      <c r="B93" s="224"/>
      <c r="C93" s="225"/>
      <c r="D93" s="226" t="s">
        <v>200</v>
      </c>
      <c r="E93" s="227" t="s">
        <v>19</v>
      </c>
      <c r="F93" s="228" t="s">
        <v>1461</v>
      </c>
      <c r="G93" s="225"/>
      <c r="H93" s="227" t="s">
        <v>19</v>
      </c>
      <c r="I93" s="229"/>
      <c r="J93" s="225"/>
      <c r="K93" s="225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200</v>
      </c>
      <c r="AU93" s="234" t="s">
        <v>82</v>
      </c>
      <c r="AV93" s="13" t="s">
        <v>80</v>
      </c>
      <c r="AW93" s="13" t="s">
        <v>33</v>
      </c>
      <c r="AX93" s="13" t="s">
        <v>72</v>
      </c>
      <c r="AY93" s="234" t="s">
        <v>188</v>
      </c>
    </row>
    <row r="94" s="14" customFormat="1">
      <c r="A94" s="14"/>
      <c r="B94" s="235"/>
      <c r="C94" s="236"/>
      <c r="D94" s="226" t="s">
        <v>200</v>
      </c>
      <c r="E94" s="237" t="s">
        <v>19</v>
      </c>
      <c r="F94" s="238" t="s">
        <v>80</v>
      </c>
      <c r="G94" s="236"/>
      <c r="H94" s="239">
        <v>1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5" t="s">
        <v>200</v>
      </c>
      <c r="AU94" s="245" t="s">
        <v>82</v>
      </c>
      <c r="AV94" s="14" t="s">
        <v>82</v>
      </c>
      <c r="AW94" s="14" t="s">
        <v>33</v>
      </c>
      <c r="AX94" s="14" t="s">
        <v>72</v>
      </c>
      <c r="AY94" s="245" t="s">
        <v>188</v>
      </c>
    </row>
    <row r="95" s="15" customFormat="1">
      <c r="A95" s="15"/>
      <c r="B95" s="246"/>
      <c r="C95" s="247"/>
      <c r="D95" s="226" t="s">
        <v>200</v>
      </c>
      <c r="E95" s="248" t="s">
        <v>19</v>
      </c>
      <c r="F95" s="249" t="s">
        <v>206</v>
      </c>
      <c r="G95" s="247"/>
      <c r="H95" s="250">
        <v>1</v>
      </c>
      <c r="I95" s="251"/>
      <c r="J95" s="247"/>
      <c r="K95" s="247"/>
      <c r="L95" s="252"/>
      <c r="M95" s="253"/>
      <c r="N95" s="254"/>
      <c r="O95" s="254"/>
      <c r="P95" s="254"/>
      <c r="Q95" s="254"/>
      <c r="R95" s="254"/>
      <c r="S95" s="254"/>
      <c r="T95" s="25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6" t="s">
        <v>200</v>
      </c>
      <c r="AU95" s="256" t="s">
        <v>82</v>
      </c>
      <c r="AV95" s="15" t="s">
        <v>196</v>
      </c>
      <c r="AW95" s="15" t="s">
        <v>33</v>
      </c>
      <c r="AX95" s="15" t="s">
        <v>80</v>
      </c>
      <c r="AY95" s="256" t="s">
        <v>188</v>
      </c>
    </row>
    <row r="96" s="2" customFormat="1" ht="24.15" customHeight="1">
      <c r="A96" s="40"/>
      <c r="B96" s="41"/>
      <c r="C96" s="206" t="s">
        <v>82</v>
      </c>
      <c r="D96" s="206" t="s">
        <v>191</v>
      </c>
      <c r="E96" s="207" t="s">
        <v>1462</v>
      </c>
      <c r="F96" s="208" t="s">
        <v>1463</v>
      </c>
      <c r="G96" s="209" t="s">
        <v>357</v>
      </c>
      <c r="H96" s="210">
        <v>14</v>
      </c>
      <c r="I96" s="211"/>
      <c r="J96" s="212">
        <f>ROUND(I96*H96,2)</f>
        <v>0</v>
      </c>
      <c r="K96" s="208" t="s">
        <v>195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196</v>
      </c>
      <c r="AT96" s="217" t="s">
        <v>191</v>
      </c>
      <c r="AU96" s="217" t="s">
        <v>82</v>
      </c>
      <c r="AY96" s="19" t="s">
        <v>188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196</v>
      </c>
      <c r="BM96" s="217" t="s">
        <v>2389</v>
      </c>
    </row>
    <row r="97" s="2" customFormat="1">
      <c r="A97" s="40"/>
      <c r="B97" s="41"/>
      <c r="C97" s="42"/>
      <c r="D97" s="219" t="s">
        <v>198</v>
      </c>
      <c r="E97" s="42"/>
      <c r="F97" s="220" t="s">
        <v>1465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198</v>
      </c>
      <c r="AU97" s="19" t="s">
        <v>82</v>
      </c>
    </row>
    <row r="98" s="13" customFormat="1">
      <c r="A98" s="13"/>
      <c r="B98" s="224"/>
      <c r="C98" s="225"/>
      <c r="D98" s="226" t="s">
        <v>200</v>
      </c>
      <c r="E98" s="227" t="s">
        <v>19</v>
      </c>
      <c r="F98" s="228" t="s">
        <v>1461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200</v>
      </c>
      <c r="AU98" s="234" t="s">
        <v>82</v>
      </c>
      <c r="AV98" s="13" t="s">
        <v>80</v>
      </c>
      <c r="AW98" s="13" t="s">
        <v>33</v>
      </c>
      <c r="AX98" s="13" t="s">
        <v>72</v>
      </c>
      <c r="AY98" s="234" t="s">
        <v>188</v>
      </c>
    </row>
    <row r="99" s="14" customFormat="1">
      <c r="A99" s="14"/>
      <c r="B99" s="235"/>
      <c r="C99" s="236"/>
      <c r="D99" s="226" t="s">
        <v>200</v>
      </c>
      <c r="E99" s="237" t="s">
        <v>19</v>
      </c>
      <c r="F99" s="238" t="s">
        <v>119</v>
      </c>
      <c r="G99" s="236"/>
      <c r="H99" s="239">
        <v>14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200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188</v>
      </c>
    </row>
    <row r="100" s="15" customFormat="1">
      <c r="A100" s="15"/>
      <c r="B100" s="246"/>
      <c r="C100" s="247"/>
      <c r="D100" s="226" t="s">
        <v>200</v>
      </c>
      <c r="E100" s="248" t="s">
        <v>19</v>
      </c>
      <c r="F100" s="249" t="s">
        <v>206</v>
      </c>
      <c r="G100" s="247"/>
      <c r="H100" s="250">
        <v>14</v>
      </c>
      <c r="I100" s="251"/>
      <c r="J100" s="247"/>
      <c r="K100" s="247"/>
      <c r="L100" s="252"/>
      <c r="M100" s="253"/>
      <c r="N100" s="254"/>
      <c r="O100" s="254"/>
      <c r="P100" s="254"/>
      <c r="Q100" s="254"/>
      <c r="R100" s="254"/>
      <c r="S100" s="254"/>
      <c r="T100" s="25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56" t="s">
        <v>200</v>
      </c>
      <c r="AU100" s="256" t="s">
        <v>82</v>
      </c>
      <c r="AV100" s="15" t="s">
        <v>196</v>
      </c>
      <c r="AW100" s="15" t="s">
        <v>33</v>
      </c>
      <c r="AX100" s="15" t="s">
        <v>80</v>
      </c>
      <c r="AY100" s="256" t="s">
        <v>188</v>
      </c>
    </row>
    <row r="101" s="2" customFormat="1" ht="16.5" customHeight="1">
      <c r="A101" s="40"/>
      <c r="B101" s="41"/>
      <c r="C101" s="257" t="s">
        <v>216</v>
      </c>
      <c r="D101" s="257" t="s">
        <v>300</v>
      </c>
      <c r="E101" s="258" t="s">
        <v>1466</v>
      </c>
      <c r="F101" s="259" t="s">
        <v>1467</v>
      </c>
      <c r="G101" s="260" t="s">
        <v>357</v>
      </c>
      <c r="H101" s="261">
        <v>14</v>
      </c>
      <c r="I101" s="262"/>
      <c r="J101" s="263">
        <f>ROUND(I101*H101,2)</f>
        <v>0</v>
      </c>
      <c r="K101" s="259" t="s">
        <v>19</v>
      </c>
      <c r="L101" s="264"/>
      <c r="M101" s="265" t="s">
        <v>19</v>
      </c>
      <c r="N101" s="266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250</v>
      </c>
      <c r="AT101" s="217" t="s">
        <v>300</v>
      </c>
      <c r="AU101" s="217" t="s">
        <v>82</v>
      </c>
      <c r="AY101" s="19" t="s">
        <v>188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196</v>
      </c>
      <c r="BM101" s="217" t="s">
        <v>2390</v>
      </c>
    </row>
    <row r="102" s="2" customFormat="1">
      <c r="A102" s="40"/>
      <c r="B102" s="41"/>
      <c r="C102" s="42"/>
      <c r="D102" s="226" t="s">
        <v>571</v>
      </c>
      <c r="E102" s="42"/>
      <c r="F102" s="273" t="s">
        <v>1469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571</v>
      </c>
      <c r="AU102" s="19" t="s">
        <v>82</v>
      </c>
    </row>
    <row r="103" s="13" customFormat="1">
      <c r="A103" s="13"/>
      <c r="B103" s="224"/>
      <c r="C103" s="225"/>
      <c r="D103" s="226" t="s">
        <v>200</v>
      </c>
      <c r="E103" s="227" t="s">
        <v>19</v>
      </c>
      <c r="F103" s="228" t="s">
        <v>1461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200</v>
      </c>
      <c r="AU103" s="234" t="s">
        <v>82</v>
      </c>
      <c r="AV103" s="13" t="s">
        <v>80</v>
      </c>
      <c r="AW103" s="13" t="s">
        <v>33</v>
      </c>
      <c r="AX103" s="13" t="s">
        <v>72</v>
      </c>
      <c r="AY103" s="234" t="s">
        <v>188</v>
      </c>
    </row>
    <row r="104" s="14" customFormat="1">
      <c r="A104" s="14"/>
      <c r="B104" s="235"/>
      <c r="C104" s="236"/>
      <c r="D104" s="226" t="s">
        <v>200</v>
      </c>
      <c r="E104" s="237" t="s">
        <v>19</v>
      </c>
      <c r="F104" s="238" t="s">
        <v>119</v>
      </c>
      <c r="G104" s="236"/>
      <c r="H104" s="239">
        <v>14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200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188</v>
      </c>
    </row>
    <row r="105" s="15" customFormat="1">
      <c r="A105" s="15"/>
      <c r="B105" s="246"/>
      <c r="C105" s="247"/>
      <c r="D105" s="226" t="s">
        <v>200</v>
      </c>
      <c r="E105" s="248" t="s">
        <v>19</v>
      </c>
      <c r="F105" s="249" t="s">
        <v>206</v>
      </c>
      <c r="G105" s="247"/>
      <c r="H105" s="250">
        <v>14</v>
      </c>
      <c r="I105" s="251"/>
      <c r="J105" s="247"/>
      <c r="K105" s="247"/>
      <c r="L105" s="252"/>
      <c r="M105" s="253"/>
      <c r="N105" s="254"/>
      <c r="O105" s="254"/>
      <c r="P105" s="254"/>
      <c r="Q105" s="254"/>
      <c r="R105" s="254"/>
      <c r="S105" s="254"/>
      <c r="T105" s="25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6" t="s">
        <v>200</v>
      </c>
      <c r="AU105" s="256" t="s">
        <v>82</v>
      </c>
      <c r="AV105" s="15" t="s">
        <v>196</v>
      </c>
      <c r="AW105" s="15" t="s">
        <v>33</v>
      </c>
      <c r="AX105" s="15" t="s">
        <v>80</v>
      </c>
      <c r="AY105" s="256" t="s">
        <v>188</v>
      </c>
    </row>
    <row r="106" s="2" customFormat="1" ht="24.15" customHeight="1">
      <c r="A106" s="40"/>
      <c r="B106" s="41"/>
      <c r="C106" s="206" t="s">
        <v>196</v>
      </c>
      <c r="D106" s="206" t="s">
        <v>191</v>
      </c>
      <c r="E106" s="207" t="s">
        <v>1470</v>
      </c>
      <c r="F106" s="208" t="s">
        <v>1471</v>
      </c>
      <c r="G106" s="209" t="s">
        <v>357</v>
      </c>
      <c r="H106" s="210">
        <v>69</v>
      </c>
      <c r="I106" s="211"/>
      <c r="J106" s="212">
        <f>ROUND(I106*H106,2)</f>
        <v>0</v>
      </c>
      <c r="K106" s="208" t="s">
        <v>195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196</v>
      </c>
      <c r="AT106" s="217" t="s">
        <v>191</v>
      </c>
      <c r="AU106" s="217" t="s">
        <v>82</v>
      </c>
      <c r="AY106" s="19" t="s">
        <v>188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196</v>
      </c>
      <c r="BM106" s="217" t="s">
        <v>2391</v>
      </c>
    </row>
    <row r="107" s="2" customFormat="1">
      <c r="A107" s="40"/>
      <c r="B107" s="41"/>
      <c r="C107" s="42"/>
      <c r="D107" s="219" t="s">
        <v>198</v>
      </c>
      <c r="E107" s="42"/>
      <c r="F107" s="220" t="s">
        <v>1473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198</v>
      </c>
      <c r="AU107" s="19" t="s">
        <v>82</v>
      </c>
    </row>
    <row r="108" s="13" customFormat="1">
      <c r="A108" s="13"/>
      <c r="B108" s="224"/>
      <c r="C108" s="225"/>
      <c r="D108" s="226" t="s">
        <v>200</v>
      </c>
      <c r="E108" s="227" t="s">
        <v>19</v>
      </c>
      <c r="F108" s="228" t="s">
        <v>1461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200</v>
      </c>
      <c r="AU108" s="234" t="s">
        <v>82</v>
      </c>
      <c r="AV108" s="13" t="s">
        <v>80</v>
      </c>
      <c r="AW108" s="13" t="s">
        <v>33</v>
      </c>
      <c r="AX108" s="13" t="s">
        <v>72</v>
      </c>
      <c r="AY108" s="234" t="s">
        <v>188</v>
      </c>
    </row>
    <row r="109" s="14" customFormat="1">
      <c r="A109" s="14"/>
      <c r="B109" s="235"/>
      <c r="C109" s="236"/>
      <c r="D109" s="226" t="s">
        <v>200</v>
      </c>
      <c r="E109" s="237" t="s">
        <v>19</v>
      </c>
      <c r="F109" s="238" t="s">
        <v>1714</v>
      </c>
      <c r="G109" s="236"/>
      <c r="H109" s="239">
        <v>69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200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188</v>
      </c>
    </row>
    <row r="110" s="15" customFormat="1">
      <c r="A110" s="15"/>
      <c r="B110" s="246"/>
      <c r="C110" s="247"/>
      <c r="D110" s="226" t="s">
        <v>200</v>
      </c>
      <c r="E110" s="248" t="s">
        <v>19</v>
      </c>
      <c r="F110" s="249" t="s">
        <v>206</v>
      </c>
      <c r="G110" s="247"/>
      <c r="H110" s="250">
        <v>69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200</v>
      </c>
      <c r="AU110" s="256" t="s">
        <v>82</v>
      </c>
      <c r="AV110" s="15" t="s">
        <v>196</v>
      </c>
      <c r="AW110" s="15" t="s">
        <v>33</v>
      </c>
      <c r="AX110" s="15" t="s">
        <v>80</v>
      </c>
      <c r="AY110" s="256" t="s">
        <v>188</v>
      </c>
    </row>
    <row r="111" s="2" customFormat="1" ht="16.5" customHeight="1">
      <c r="A111" s="40"/>
      <c r="B111" s="41"/>
      <c r="C111" s="257" t="s">
        <v>231</v>
      </c>
      <c r="D111" s="257" t="s">
        <v>300</v>
      </c>
      <c r="E111" s="258" t="s">
        <v>1475</v>
      </c>
      <c r="F111" s="259" t="s">
        <v>1476</v>
      </c>
      <c r="G111" s="260" t="s">
        <v>357</v>
      </c>
      <c r="H111" s="261">
        <v>69</v>
      </c>
      <c r="I111" s="262"/>
      <c r="J111" s="263">
        <f>ROUND(I111*H111,2)</f>
        <v>0</v>
      </c>
      <c r="K111" s="259" t="s">
        <v>19</v>
      </c>
      <c r="L111" s="264"/>
      <c r="M111" s="265" t="s">
        <v>19</v>
      </c>
      <c r="N111" s="266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250</v>
      </c>
      <c r="AT111" s="217" t="s">
        <v>300</v>
      </c>
      <c r="AU111" s="217" t="s">
        <v>82</v>
      </c>
      <c r="AY111" s="19" t="s">
        <v>188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196</v>
      </c>
      <c r="BM111" s="217" t="s">
        <v>2392</v>
      </c>
    </row>
    <row r="112" s="2" customFormat="1">
      <c r="A112" s="40"/>
      <c r="B112" s="41"/>
      <c r="C112" s="42"/>
      <c r="D112" s="226" t="s">
        <v>571</v>
      </c>
      <c r="E112" s="42"/>
      <c r="F112" s="273" t="s">
        <v>1469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571</v>
      </c>
      <c r="AU112" s="19" t="s">
        <v>82</v>
      </c>
    </row>
    <row r="113" s="13" customFormat="1">
      <c r="A113" s="13"/>
      <c r="B113" s="224"/>
      <c r="C113" s="225"/>
      <c r="D113" s="226" t="s">
        <v>200</v>
      </c>
      <c r="E113" s="227" t="s">
        <v>19</v>
      </c>
      <c r="F113" s="228" t="s">
        <v>1461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200</v>
      </c>
      <c r="AU113" s="234" t="s">
        <v>82</v>
      </c>
      <c r="AV113" s="13" t="s">
        <v>80</v>
      </c>
      <c r="AW113" s="13" t="s">
        <v>33</v>
      </c>
      <c r="AX113" s="13" t="s">
        <v>72</v>
      </c>
      <c r="AY113" s="234" t="s">
        <v>188</v>
      </c>
    </row>
    <row r="114" s="14" customFormat="1">
      <c r="A114" s="14"/>
      <c r="B114" s="235"/>
      <c r="C114" s="236"/>
      <c r="D114" s="226" t="s">
        <v>200</v>
      </c>
      <c r="E114" s="237" t="s">
        <v>19</v>
      </c>
      <c r="F114" s="238" t="s">
        <v>1714</v>
      </c>
      <c r="G114" s="236"/>
      <c r="H114" s="239">
        <v>69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200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188</v>
      </c>
    </row>
    <row r="115" s="15" customFormat="1">
      <c r="A115" s="15"/>
      <c r="B115" s="246"/>
      <c r="C115" s="247"/>
      <c r="D115" s="226" t="s">
        <v>200</v>
      </c>
      <c r="E115" s="248" t="s">
        <v>19</v>
      </c>
      <c r="F115" s="249" t="s">
        <v>206</v>
      </c>
      <c r="G115" s="247"/>
      <c r="H115" s="250">
        <v>69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200</v>
      </c>
      <c r="AU115" s="256" t="s">
        <v>82</v>
      </c>
      <c r="AV115" s="15" t="s">
        <v>196</v>
      </c>
      <c r="AW115" s="15" t="s">
        <v>33</v>
      </c>
      <c r="AX115" s="15" t="s">
        <v>80</v>
      </c>
      <c r="AY115" s="256" t="s">
        <v>188</v>
      </c>
    </row>
    <row r="116" s="2" customFormat="1" ht="24.15" customHeight="1">
      <c r="A116" s="40"/>
      <c r="B116" s="41"/>
      <c r="C116" s="206" t="s">
        <v>189</v>
      </c>
      <c r="D116" s="206" t="s">
        <v>191</v>
      </c>
      <c r="E116" s="207" t="s">
        <v>1478</v>
      </c>
      <c r="F116" s="208" t="s">
        <v>1479</v>
      </c>
      <c r="G116" s="209" t="s">
        <v>357</v>
      </c>
      <c r="H116" s="210">
        <v>104</v>
      </c>
      <c r="I116" s="211"/>
      <c r="J116" s="212">
        <f>ROUND(I116*H116,2)</f>
        <v>0</v>
      </c>
      <c r="K116" s="208" t="s">
        <v>195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196</v>
      </c>
      <c r="AT116" s="217" t="s">
        <v>191</v>
      </c>
      <c r="AU116" s="217" t="s">
        <v>82</v>
      </c>
      <c r="AY116" s="19" t="s">
        <v>188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196</v>
      </c>
      <c r="BM116" s="217" t="s">
        <v>2393</v>
      </c>
    </row>
    <row r="117" s="2" customFormat="1">
      <c r="A117" s="40"/>
      <c r="B117" s="41"/>
      <c r="C117" s="42"/>
      <c r="D117" s="219" t="s">
        <v>198</v>
      </c>
      <c r="E117" s="42"/>
      <c r="F117" s="220" t="s">
        <v>1481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198</v>
      </c>
      <c r="AU117" s="19" t="s">
        <v>82</v>
      </c>
    </row>
    <row r="118" s="13" customFormat="1">
      <c r="A118" s="13"/>
      <c r="B118" s="224"/>
      <c r="C118" s="225"/>
      <c r="D118" s="226" t="s">
        <v>200</v>
      </c>
      <c r="E118" s="227" t="s">
        <v>19</v>
      </c>
      <c r="F118" s="228" t="s">
        <v>1461</v>
      </c>
      <c r="G118" s="225"/>
      <c r="H118" s="227" t="s">
        <v>19</v>
      </c>
      <c r="I118" s="229"/>
      <c r="J118" s="225"/>
      <c r="K118" s="225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200</v>
      </c>
      <c r="AU118" s="234" t="s">
        <v>82</v>
      </c>
      <c r="AV118" s="13" t="s">
        <v>80</v>
      </c>
      <c r="AW118" s="13" t="s">
        <v>33</v>
      </c>
      <c r="AX118" s="13" t="s">
        <v>72</v>
      </c>
      <c r="AY118" s="234" t="s">
        <v>188</v>
      </c>
    </row>
    <row r="119" s="14" customFormat="1">
      <c r="A119" s="14"/>
      <c r="B119" s="235"/>
      <c r="C119" s="236"/>
      <c r="D119" s="226" t="s">
        <v>200</v>
      </c>
      <c r="E119" s="237" t="s">
        <v>19</v>
      </c>
      <c r="F119" s="238" t="s">
        <v>2394</v>
      </c>
      <c r="G119" s="236"/>
      <c r="H119" s="239">
        <v>104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200</v>
      </c>
      <c r="AU119" s="245" t="s">
        <v>82</v>
      </c>
      <c r="AV119" s="14" t="s">
        <v>82</v>
      </c>
      <c r="AW119" s="14" t="s">
        <v>33</v>
      </c>
      <c r="AX119" s="14" t="s">
        <v>72</v>
      </c>
      <c r="AY119" s="245" t="s">
        <v>188</v>
      </c>
    </row>
    <row r="120" s="15" customFormat="1">
      <c r="A120" s="15"/>
      <c r="B120" s="246"/>
      <c r="C120" s="247"/>
      <c r="D120" s="226" t="s">
        <v>200</v>
      </c>
      <c r="E120" s="248" t="s">
        <v>19</v>
      </c>
      <c r="F120" s="249" t="s">
        <v>206</v>
      </c>
      <c r="G120" s="247"/>
      <c r="H120" s="250">
        <v>104</v>
      </c>
      <c r="I120" s="251"/>
      <c r="J120" s="247"/>
      <c r="K120" s="247"/>
      <c r="L120" s="252"/>
      <c r="M120" s="253"/>
      <c r="N120" s="254"/>
      <c r="O120" s="254"/>
      <c r="P120" s="254"/>
      <c r="Q120" s="254"/>
      <c r="R120" s="254"/>
      <c r="S120" s="254"/>
      <c r="T120" s="25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6" t="s">
        <v>200</v>
      </c>
      <c r="AU120" s="256" t="s">
        <v>82</v>
      </c>
      <c r="AV120" s="15" t="s">
        <v>196</v>
      </c>
      <c r="AW120" s="15" t="s">
        <v>33</v>
      </c>
      <c r="AX120" s="15" t="s">
        <v>80</v>
      </c>
      <c r="AY120" s="256" t="s">
        <v>188</v>
      </c>
    </row>
    <row r="121" s="2" customFormat="1" ht="16.5" customHeight="1">
      <c r="A121" s="40"/>
      <c r="B121" s="41"/>
      <c r="C121" s="257" t="s">
        <v>241</v>
      </c>
      <c r="D121" s="257" t="s">
        <v>300</v>
      </c>
      <c r="E121" s="258" t="s">
        <v>1483</v>
      </c>
      <c r="F121" s="259" t="s">
        <v>1484</v>
      </c>
      <c r="G121" s="260" t="s">
        <v>357</v>
      </c>
      <c r="H121" s="261">
        <v>104</v>
      </c>
      <c r="I121" s="262"/>
      <c r="J121" s="263">
        <f>ROUND(I121*H121,2)</f>
        <v>0</v>
      </c>
      <c r="K121" s="259" t="s">
        <v>19</v>
      </c>
      <c r="L121" s="264"/>
      <c r="M121" s="265" t="s">
        <v>19</v>
      </c>
      <c r="N121" s="266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250</v>
      </c>
      <c r="AT121" s="217" t="s">
        <v>300</v>
      </c>
      <c r="AU121" s="217" t="s">
        <v>82</v>
      </c>
      <c r="AY121" s="19" t="s">
        <v>188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196</v>
      </c>
      <c r="BM121" s="217" t="s">
        <v>2395</v>
      </c>
    </row>
    <row r="122" s="2" customFormat="1">
      <c r="A122" s="40"/>
      <c r="B122" s="41"/>
      <c r="C122" s="42"/>
      <c r="D122" s="226" t="s">
        <v>571</v>
      </c>
      <c r="E122" s="42"/>
      <c r="F122" s="273" t="s">
        <v>1469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571</v>
      </c>
      <c r="AU122" s="19" t="s">
        <v>82</v>
      </c>
    </row>
    <row r="123" s="13" customFormat="1">
      <c r="A123" s="13"/>
      <c r="B123" s="224"/>
      <c r="C123" s="225"/>
      <c r="D123" s="226" t="s">
        <v>200</v>
      </c>
      <c r="E123" s="227" t="s">
        <v>19</v>
      </c>
      <c r="F123" s="228" t="s">
        <v>1461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200</v>
      </c>
      <c r="AU123" s="234" t="s">
        <v>82</v>
      </c>
      <c r="AV123" s="13" t="s">
        <v>80</v>
      </c>
      <c r="AW123" s="13" t="s">
        <v>33</v>
      </c>
      <c r="AX123" s="13" t="s">
        <v>72</v>
      </c>
      <c r="AY123" s="234" t="s">
        <v>188</v>
      </c>
    </row>
    <row r="124" s="14" customFormat="1">
      <c r="A124" s="14"/>
      <c r="B124" s="235"/>
      <c r="C124" s="236"/>
      <c r="D124" s="226" t="s">
        <v>200</v>
      </c>
      <c r="E124" s="237" t="s">
        <v>19</v>
      </c>
      <c r="F124" s="238" t="s">
        <v>2394</v>
      </c>
      <c r="G124" s="236"/>
      <c r="H124" s="239">
        <v>104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200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188</v>
      </c>
    </row>
    <row r="125" s="15" customFormat="1">
      <c r="A125" s="15"/>
      <c r="B125" s="246"/>
      <c r="C125" s="247"/>
      <c r="D125" s="226" t="s">
        <v>200</v>
      </c>
      <c r="E125" s="248" t="s">
        <v>19</v>
      </c>
      <c r="F125" s="249" t="s">
        <v>206</v>
      </c>
      <c r="G125" s="247"/>
      <c r="H125" s="250">
        <v>104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200</v>
      </c>
      <c r="AU125" s="256" t="s">
        <v>82</v>
      </c>
      <c r="AV125" s="15" t="s">
        <v>196</v>
      </c>
      <c r="AW125" s="15" t="s">
        <v>33</v>
      </c>
      <c r="AX125" s="15" t="s">
        <v>80</v>
      </c>
      <c r="AY125" s="256" t="s">
        <v>188</v>
      </c>
    </row>
    <row r="126" s="2" customFormat="1" ht="21.75" customHeight="1">
      <c r="A126" s="40"/>
      <c r="B126" s="41"/>
      <c r="C126" s="206" t="s">
        <v>250</v>
      </c>
      <c r="D126" s="206" t="s">
        <v>191</v>
      </c>
      <c r="E126" s="207" t="s">
        <v>1486</v>
      </c>
      <c r="F126" s="208" t="s">
        <v>1487</v>
      </c>
      <c r="G126" s="209" t="s">
        <v>296</v>
      </c>
      <c r="H126" s="210">
        <v>9</v>
      </c>
      <c r="I126" s="211"/>
      <c r="J126" s="212">
        <f>ROUND(I126*H126,2)</f>
        <v>0</v>
      </c>
      <c r="K126" s="208" t="s">
        <v>195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196</v>
      </c>
      <c r="AT126" s="217" t="s">
        <v>191</v>
      </c>
      <c r="AU126" s="217" t="s">
        <v>82</v>
      </c>
      <c r="AY126" s="19" t="s">
        <v>188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196</v>
      </c>
      <c r="BM126" s="217" t="s">
        <v>2396</v>
      </c>
    </row>
    <row r="127" s="2" customFormat="1">
      <c r="A127" s="40"/>
      <c r="B127" s="41"/>
      <c r="C127" s="42"/>
      <c r="D127" s="219" t="s">
        <v>198</v>
      </c>
      <c r="E127" s="42"/>
      <c r="F127" s="220" t="s">
        <v>1489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198</v>
      </c>
      <c r="AU127" s="19" t="s">
        <v>82</v>
      </c>
    </row>
    <row r="128" s="13" customFormat="1">
      <c r="A128" s="13"/>
      <c r="B128" s="224"/>
      <c r="C128" s="225"/>
      <c r="D128" s="226" t="s">
        <v>200</v>
      </c>
      <c r="E128" s="227" t="s">
        <v>19</v>
      </c>
      <c r="F128" s="228" t="s">
        <v>1461</v>
      </c>
      <c r="G128" s="225"/>
      <c r="H128" s="227" t="s">
        <v>19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200</v>
      </c>
      <c r="AU128" s="234" t="s">
        <v>82</v>
      </c>
      <c r="AV128" s="13" t="s">
        <v>80</v>
      </c>
      <c r="AW128" s="13" t="s">
        <v>33</v>
      </c>
      <c r="AX128" s="13" t="s">
        <v>72</v>
      </c>
      <c r="AY128" s="234" t="s">
        <v>188</v>
      </c>
    </row>
    <row r="129" s="14" customFormat="1">
      <c r="A129" s="14"/>
      <c r="B129" s="235"/>
      <c r="C129" s="236"/>
      <c r="D129" s="226" t="s">
        <v>200</v>
      </c>
      <c r="E129" s="237" t="s">
        <v>19</v>
      </c>
      <c r="F129" s="238" t="s">
        <v>229</v>
      </c>
      <c r="G129" s="236"/>
      <c r="H129" s="239">
        <v>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200</v>
      </c>
      <c r="AU129" s="245" t="s">
        <v>82</v>
      </c>
      <c r="AV129" s="14" t="s">
        <v>82</v>
      </c>
      <c r="AW129" s="14" t="s">
        <v>33</v>
      </c>
      <c r="AX129" s="14" t="s">
        <v>72</v>
      </c>
      <c r="AY129" s="245" t="s">
        <v>188</v>
      </c>
    </row>
    <row r="130" s="15" customFormat="1">
      <c r="A130" s="15"/>
      <c r="B130" s="246"/>
      <c r="C130" s="247"/>
      <c r="D130" s="226" t="s">
        <v>200</v>
      </c>
      <c r="E130" s="248" t="s">
        <v>19</v>
      </c>
      <c r="F130" s="249" t="s">
        <v>206</v>
      </c>
      <c r="G130" s="247"/>
      <c r="H130" s="250">
        <v>9</v>
      </c>
      <c r="I130" s="251"/>
      <c r="J130" s="247"/>
      <c r="K130" s="247"/>
      <c r="L130" s="252"/>
      <c r="M130" s="253"/>
      <c r="N130" s="254"/>
      <c r="O130" s="254"/>
      <c r="P130" s="254"/>
      <c r="Q130" s="254"/>
      <c r="R130" s="254"/>
      <c r="S130" s="254"/>
      <c r="T130" s="25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6" t="s">
        <v>200</v>
      </c>
      <c r="AU130" s="256" t="s">
        <v>82</v>
      </c>
      <c r="AV130" s="15" t="s">
        <v>196</v>
      </c>
      <c r="AW130" s="15" t="s">
        <v>33</v>
      </c>
      <c r="AX130" s="15" t="s">
        <v>80</v>
      </c>
      <c r="AY130" s="256" t="s">
        <v>188</v>
      </c>
    </row>
    <row r="131" s="2" customFormat="1" ht="24.15" customHeight="1">
      <c r="A131" s="40"/>
      <c r="B131" s="41"/>
      <c r="C131" s="206" t="s">
        <v>229</v>
      </c>
      <c r="D131" s="206" t="s">
        <v>191</v>
      </c>
      <c r="E131" s="207" t="s">
        <v>1490</v>
      </c>
      <c r="F131" s="208" t="s">
        <v>2397</v>
      </c>
      <c r="G131" s="209" t="s">
        <v>296</v>
      </c>
      <c r="H131" s="210">
        <v>14</v>
      </c>
      <c r="I131" s="211"/>
      <c r="J131" s="212">
        <f>ROUND(I131*H131,2)</f>
        <v>0</v>
      </c>
      <c r="K131" s="208" t="s">
        <v>195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196</v>
      </c>
      <c r="AT131" s="217" t="s">
        <v>191</v>
      </c>
      <c r="AU131" s="217" t="s">
        <v>82</v>
      </c>
      <c r="AY131" s="19" t="s">
        <v>188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196</v>
      </c>
      <c r="BM131" s="217" t="s">
        <v>2398</v>
      </c>
    </row>
    <row r="132" s="2" customFormat="1">
      <c r="A132" s="40"/>
      <c r="B132" s="41"/>
      <c r="C132" s="42"/>
      <c r="D132" s="219" t="s">
        <v>198</v>
      </c>
      <c r="E132" s="42"/>
      <c r="F132" s="220" t="s">
        <v>1493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198</v>
      </c>
      <c r="AU132" s="19" t="s">
        <v>82</v>
      </c>
    </row>
    <row r="133" s="13" customFormat="1">
      <c r="A133" s="13"/>
      <c r="B133" s="224"/>
      <c r="C133" s="225"/>
      <c r="D133" s="226" t="s">
        <v>200</v>
      </c>
      <c r="E133" s="227" t="s">
        <v>19</v>
      </c>
      <c r="F133" s="228" t="s">
        <v>1461</v>
      </c>
      <c r="G133" s="225"/>
      <c r="H133" s="227" t="s">
        <v>19</v>
      </c>
      <c r="I133" s="229"/>
      <c r="J133" s="225"/>
      <c r="K133" s="225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200</v>
      </c>
      <c r="AU133" s="234" t="s">
        <v>82</v>
      </c>
      <c r="AV133" s="13" t="s">
        <v>80</v>
      </c>
      <c r="AW133" s="13" t="s">
        <v>33</v>
      </c>
      <c r="AX133" s="13" t="s">
        <v>72</v>
      </c>
      <c r="AY133" s="234" t="s">
        <v>188</v>
      </c>
    </row>
    <row r="134" s="14" customFormat="1">
      <c r="A134" s="14"/>
      <c r="B134" s="235"/>
      <c r="C134" s="236"/>
      <c r="D134" s="226" t="s">
        <v>200</v>
      </c>
      <c r="E134" s="237" t="s">
        <v>19</v>
      </c>
      <c r="F134" s="238" t="s">
        <v>2399</v>
      </c>
      <c r="G134" s="236"/>
      <c r="H134" s="239">
        <v>14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200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188</v>
      </c>
    </row>
    <row r="135" s="15" customFormat="1">
      <c r="A135" s="15"/>
      <c r="B135" s="246"/>
      <c r="C135" s="247"/>
      <c r="D135" s="226" t="s">
        <v>200</v>
      </c>
      <c r="E135" s="248" t="s">
        <v>19</v>
      </c>
      <c r="F135" s="249" t="s">
        <v>206</v>
      </c>
      <c r="G135" s="247"/>
      <c r="H135" s="250">
        <v>14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200</v>
      </c>
      <c r="AU135" s="256" t="s">
        <v>82</v>
      </c>
      <c r="AV135" s="15" t="s">
        <v>196</v>
      </c>
      <c r="AW135" s="15" t="s">
        <v>33</v>
      </c>
      <c r="AX135" s="15" t="s">
        <v>80</v>
      </c>
      <c r="AY135" s="256" t="s">
        <v>188</v>
      </c>
    </row>
    <row r="136" s="2" customFormat="1" ht="24.15" customHeight="1">
      <c r="A136" s="40"/>
      <c r="B136" s="41"/>
      <c r="C136" s="257" t="s">
        <v>107</v>
      </c>
      <c r="D136" s="257" t="s">
        <v>300</v>
      </c>
      <c r="E136" s="258" t="s">
        <v>1495</v>
      </c>
      <c r="F136" s="259" t="s">
        <v>1496</v>
      </c>
      <c r="G136" s="260" t="s">
        <v>296</v>
      </c>
      <c r="H136" s="261">
        <v>2</v>
      </c>
      <c r="I136" s="262"/>
      <c r="J136" s="263">
        <f>ROUND(I136*H136,2)</f>
        <v>0</v>
      </c>
      <c r="K136" s="259" t="s">
        <v>19</v>
      </c>
      <c r="L136" s="264"/>
      <c r="M136" s="265" t="s">
        <v>19</v>
      </c>
      <c r="N136" s="266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250</v>
      </c>
      <c r="AT136" s="217" t="s">
        <v>300</v>
      </c>
      <c r="AU136" s="217" t="s">
        <v>82</v>
      </c>
      <c r="AY136" s="19" t="s">
        <v>188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196</v>
      </c>
      <c r="BM136" s="217" t="s">
        <v>2400</v>
      </c>
    </row>
    <row r="137" s="2" customFormat="1">
      <c r="A137" s="40"/>
      <c r="B137" s="41"/>
      <c r="C137" s="42"/>
      <c r="D137" s="226" t="s">
        <v>571</v>
      </c>
      <c r="E137" s="42"/>
      <c r="F137" s="273" t="s">
        <v>1498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571</v>
      </c>
      <c r="AU137" s="19" t="s">
        <v>82</v>
      </c>
    </row>
    <row r="138" s="13" customFormat="1">
      <c r="A138" s="13"/>
      <c r="B138" s="224"/>
      <c r="C138" s="225"/>
      <c r="D138" s="226" t="s">
        <v>200</v>
      </c>
      <c r="E138" s="227" t="s">
        <v>19</v>
      </c>
      <c r="F138" s="228" t="s">
        <v>1461</v>
      </c>
      <c r="G138" s="225"/>
      <c r="H138" s="227" t="s">
        <v>19</v>
      </c>
      <c r="I138" s="229"/>
      <c r="J138" s="225"/>
      <c r="K138" s="225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200</v>
      </c>
      <c r="AU138" s="234" t="s">
        <v>82</v>
      </c>
      <c r="AV138" s="13" t="s">
        <v>80</v>
      </c>
      <c r="AW138" s="13" t="s">
        <v>33</v>
      </c>
      <c r="AX138" s="13" t="s">
        <v>72</v>
      </c>
      <c r="AY138" s="234" t="s">
        <v>188</v>
      </c>
    </row>
    <row r="139" s="14" customFormat="1">
      <c r="A139" s="14"/>
      <c r="B139" s="235"/>
      <c r="C139" s="236"/>
      <c r="D139" s="226" t="s">
        <v>200</v>
      </c>
      <c r="E139" s="237" t="s">
        <v>19</v>
      </c>
      <c r="F139" s="238" t="s">
        <v>82</v>
      </c>
      <c r="G139" s="236"/>
      <c r="H139" s="239">
        <v>2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200</v>
      </c>
      <c r="AU139" s="245" t="s">
        <v>82</v>
      </c>
      <c r="AV139" s="14" t="s">
        <v>82</v>
      </c>
      <c r="AW139" s="14" t="s">
        <v>33</v>
      </c>
      <c r="AX139" s="14" t="s">
        <v>72</v>
      </c>
      <c r="AY139" s="245" t="s">
        <v>188</v>
      </c>
    </row>
    <row r="140" s="15" customFormat="1">
      <c r="A140" s="15"/>
      <c r="B140" s="246"/>
      <c r="C140" s="247"/>
      <c r="D140" s="226" t="s">
        <v>200</v>
      </c>
      <c r="E140" s="248" t="s">
        <v>19</v>
      </c>
      <c r="F140" s="249" t="s">
        <v>206</v>
      </c>
      <c r="G140" s="247"/>
      <c r="H140" s="250">
        <v>2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200</v>
      </c>
      <c r="AU140" s="256" t="s">
        <v>82</v>
      </c>
      <c r="AV140" s="15" t="s">
        <v>196</v>
      </c>
      <c r="AW140" s="15" t="s">
        <v>33</v>
      </c>
      <c r="AX140" s="15" t="s">
        <v>80</v>
      </c>
      <c r="AY140" s="256" t="s">
        <v>188</v>
      </c>
    </row>
    <row r="141" s="2" customFormat="1" ht="24.15" customHeight="1">
      <c r="A141" s="40"/>
      <c r="B141" s="41"/>
      <c r="C141" s="257" t="s">
        <v>110</v>
      </c>
      <c r="D141" s="257" t="s">
        <v>300</v>
      </c>
      <c r="E141" s="258" t="s">
        <v>2191</v>
      </c>
      <c r="F141" s="259" t="s">
        <v>2192</v>
      </c>
      <c r="G141" s="260" t="s">
        <v>296</v>
      </c>
      <c r="H141" s="261">
        <v>12</v>
      </c>
      <c r="I141" s="262"/>
      <c r="J141" s="263">
        <f>ROUND(I141*H141,2)</f>
        <v>0</v>
      </c>
      <c r="K141" s="259" t="s">
        <v>19</v>
      </c>
      <c r="L141" s="264"/>
      <c r="M141" s="265" t="s">
        <v>19</v>
      </c>
      <c r="N141" s="266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250</v>
      </c>
      <c r="AT141" s="217" t="s">
        <v>300</v>
      </c>
      <c r="AU141" s="217" t="s">
        <v>82</v>
      </c>
      <c r="AY141" s="19" t="s">
        <v>188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196</v>
      </c>
      <c r="BM141" s="217" t="s">
        <v>2401</v>
      </c>
    </row>
    <row r="142" s="2" customFormat="1">
      <c r="A142" s="40"/>
      <c r="B142" s="41"/>
      <c r="C142" s="42"/>
      <c r="D142" s="226" t="s">
        <v>571</v>
      </c>
      <c r="E142" s="42"/>
      <c r="F142" s="273" t="s">
        <v>1498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571</v>
      </c>
      <c r="AU142" s="19" t="s">
        <v>82</v>
      </c>
    </row>
    <row r="143" s="13" customFormat="1">
      <c r="A143" s="13"/>
      <c r="B143" s="224"/>
      <c r="C143" s="225"/>
      <c r="D143" s="226" t="s">
        <v>200</v>
      </c>
      <c r="E143" s="227" t="s">
        <v>19</v>
      </c>
      <c r="F143" s="228" t="s">
        <v>1461</v>
      </c>
      <c r="G143" s="225"/>
      <c r="H143" s="227" t="s">
        <v>19</v>
      </c>
      <c r="I143" s="229"/>
      <c r="J143" s="225"/>
      <c r="K143" s="225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200</v>
      </c>
      <c r="AU143" s="234" t="s">
        <v>82</v>
      </c>
      <c r="AV143" s="13" t="s">
        <v>80</v>
      </c>
      <c r="AW143" s="13" t="s">
        <v>33</v>
      </c>
      <c r="AX143" s="13" t="s">
        <v>72</v>
      </c>
      <c r="AY143" s="234" t="s">
        <v>188</v>
      </c>
    </row>
    <row r="144" s="14" customFormat="1">
      <c r="A144" s="14"/>
      <c r="B144" s="235"/>
      <c r="C144" s="236"/>
      <c r="D144" s="226" t="s">
        <v>200</v>
      </c>
      <c r="E144" s="237" t="s">
        <v>19</v>
      </c>
      <c r="F144" s="238" t="s">
        <v>113</v>
      </c>
      <c r="G144" s="236"/>
      <c r="H144" s="239">
        <v>12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200</v>
      </c>
      <c r="AU144" s="245" t="s">
        <v>82</v>
      </c>
      <c r="AV144" s="14" t="s">
        <v>82</v>
      </c>
      <c r="AW144" s="14" t="s">
        <v>33</v>
      </c>
      <c r="AX144" s="14" t="s">
        <v>72</v>
      </c>
      <c r="AY144" s="245" t="s">
        <v>188</v>
      </c>
    </row>
    <row r="145" s="15" customFormat="1">
      <c r="A145" s="15"/>
      <c r="B145" s="246"/>
      <c r="C145" s="247"/>
      <c r="D145" s="226" t="s">
        <v>200</v>
      </c>
      <c r="E145" s="248" t="s">
        <v>19</v>
      </c>
      <c r="F145" s="249" t="s">
        <v>206</v>
      </c>
      <c r="G145" s="247"/>
      <c r="H145" s="250">
        <v>12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200</v>
      </c>
      <c r="AU145" s="256" t="s">
        <v>82</v>
      </c>
      <c r="AV145" s="15" t="s">
        <v>196</v>
      </c>
      <c r="AW145" s="15" t="s">
        <v>33</v>
      </c>
      <c r="AX145" s="15" t="s">
        <v>80</v>
      </c>
      <c r="AY145" s="256" t="s">
        <v>188</v>
      </c>
    </row>
    <row r="146" s="2" customFormat="1" ht="16.5" customHeight="1">
      <c r="A146" s="40"/>
      <c r="B146" s="41"/>
      <c r="C146" s="257" t="s">
        <v>113</v>
      </c>
      <c r="D146" s="257" t="s">
        <v>300</v>
      </c>
      <c r="E146" s="258" t="s">
        <v>1502</v>
      </c>
      <c r="F146" s="259" t="s">
        <v>1503</v>
      </c>
      <c r="G146" s="260" t="s">
        <v>296</v>
      </c>
      <c r="H146" s="261">
        <v>4</v>
      </c>
      <c r="I146" s="262"/>
      <c r="J146" s="263">
        <f>ROUND(I146*H146,2)</f>
        <v>0</v>
      </c>
      <c r="K146" s="259" t="s">
        <v>19</v>
      </c>
      <c r="L146" s="264"/>
      <c r="M146" s="265" t="s">
        <v>19</v>
      </c>
      <c r="N146" s="266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250</v>
      </c>
      <c r="AT146" s="217" t="s">
        <v>300</v>
      </c>
      <c r="AU146" s="217" t="s">
        <v>82</v>
      </c>
      <c r="AY146" s="19" t="s">
        <v>188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196</v>
      </c>
      <c r="BM146" s="217" t="s">
        <v>2402</v>
      </c>
    </row>
    <row r="147" s="2" customFormat="1">
      <c r="A147" s="40"/>
      <c r="B147" s="41"/>
      <c r="C147" s="42"/>
      <c r="D147" s="226" t="s">
        <v>571</v>
      </c>
      <c r="E147" s="42"/>
      <c r="F147" s="273" t="s">
        <v>1498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571</v>
      </c>
      <c r="AU147" s="19" t="s">
        <v>82</v>
      </c>
    </row>
    <row r="148" s="13" customFormat="1">
      <c r="A148" s="13"/>
      <c r="B148" s="224"/>
      <c r="C148" s="225"/>
      <c r="D148" s="226" t="s">
        <v>200</v>
      </c>
      <c r="E148" s="227" t="s">
        <v>19</v>
      </c>
      <c r="F148" s="228" t="s">
        <v>1461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200</v>
      </c>
      <c r="AU148" s="234" t="s">
        <v>82</v>
      </c>
      <c r="AV148" s="13" t="s">
        <v>80</v>
      </c>
      <c r="AW148" s="13" t="s">
        <v>33</v>
      </c>
      <c r="AX148" s="13" t="s">
        <v>72</v>
      </c>
      <c r="AY148" s="234" t="s">
        <v>188</v>
      </c>
    </row>
    <row r="149" s="14" customFormat="1">
      <c r="A149" s="14"/>
      <c r="B149" s="235"/>
      <c r="C149" s="236"/>
      <c r="D149" s="226" t="s">
        <v>200</v>
      </c>
      <c r="E149" s="237" t="s">
        <v>19</v>
      </c>
      <c r="F149" s="238" t="s">
        <v>196</v>
      </c>
      <c r="G149" s="236"/>
      <c r="H149" s="239">
        <v>4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200</v>
      </c>
      <c r="AU149" s="245" t="s">
        <v>82</v>
      </c>
      <c r="AV149" s="14" t="s">
        <v>82</v>
      </c>
      <c r="AW149" s="14" t="s">
        <v>33</v>
      </c>
      <c r="AX149" s="14" t="s">
        <v>72</v>
      </c>
      <c r="AY149" s="245" t="s">
        <v>188</v>
      </c>
    </row>
    <row r="150" s="15" customFormat="1">
      <c r="A150" s="15"/>
      <c r="B150" s="246"/>
      <c r="C150" s="247"/>
      <c r="D150" s="226" t="s">
        <v>200</v>
      </c>
      <c r="E150" s="248" t="s">
        <v>19</v>
      </c>
      <c r="F150" s="249" t="s">
        <v>206</v>
      </c>
      <c r="G150" s="247"/>
      <c r="H150" s="250">
        <v>4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200</v>
      </c>
      <c r="AU150" s="256" t="s">
        <v>82</v>
      </c>
      <c r="AV150" s="15" t="s">
        <v>196</v>
      </c>
      <c r="AW150" s="15" t="s">
        <v>33</v>
      </c>
      <c r="AX150" s="15" t="s">
        <v>80</v>
      </c>
      <c r="AY150" s="256" t="s">
        <v>188</v>
      </c>
    </row>
    <row r="151" s="2" customFormat="1" ht="16.5" customHeight="1">
      <c r="A151" s="40"/>
      <c r="B151" s="41"/>
      <c r="C151" s="257" t="s">
        <v>116</v>
      </c>
      <c r="D151" s="257" t="s">
        <v>300</v>
      </c>
      <c r="E151" s="258" t="s">
        <v>1505</v>
      </c>
      <c r="F151" s="259" t="s">
        <v>1506</v>
      </c>
      <c r="G151" s="260" t="s">
        <v>296</v>
      </c>
      <c r="H151" s="261">
        <v>2</v>
      </c>
      <c r="I151" s="262"/>
      <c r="J151" s="263">
        <f>ROUND(I151*H151,2)</f>
        <v>0</v>
      </c>
      <c r="K151" s="259" t="s">
        <v>19</v>
      </c>
      <c r="L151" s="264"/>
      <c r="M151" s="265" t="s">
        <v>19</v>
      </c>
      <c r="N151" s="266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250</v>
      </c>
      <c r="AT151" s="217" t="s">
        <v>300</v>
      </c>
      <c r="AU151" s="217" t="s">
        <v>82</v>
      </c>
      <c r="AY151" s="19" t="s">
        <v>188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196</v>
      </c>
      <c r="BM151" s="217" t="s">
        <v>2403</v>
      </c>
    </row>
    <row r="152" s="2" customFormat="1">
      <c r="A152" s="40"/>
      <c r="B152" s="41"/>
      <c r="C152" s="42"/>
      <c r="D152" s="226" t="s">
        <v>571</v>
      </c>
      <c r="E152" s="42"/>
      <c r="F152" s="273" t="s">
        <v>1498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571</v>
      </c>
      <c r="AU152" s="19" t="s">
        <v>82</v>
      </c>
    </row>
    <row r="153" s="13" customFormat="1">
      <c r="A153" s="13"/>
      <c r="B153" s="224"/>
      <c r="C153" s="225"/>
      <c r="D153" s="226" t="s">
        <v>200</v>
      </c>
      <c r="E153" s="227" t="s">
        <v>19</v>
      </c>
      <c r="F153" s="228" t="s">
        <v>1461</v>
      </c>
      <c r="G153" s="225"/>
      <c r="H153" s="227" t="s">
        <v>19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200</v>
      </c>
      <c r="AU153" s="234" t="s">
        <v>82</v>
      </c>
      <c r="AV153" s="13" t="s">
        <v>80</v>
      </c>
      <c r="AW153" s="13" t="s">
        <v>33</v>
      </c>
      <c r="AX153" s="13" t="s">
        <v>72</v>
      </c>
      <c r="AY153" s="234" t="s">
        <v>188</v>
      </c>
    </row>
    <row r="154" s="14" customFormat="1">
      <c r="A154" s="14"/>
      <c r="B154" s="235"/>
      <c r="C154" s="236"/>
      <c r="D154" s="226" t="s">
        <v>200</v>
      </c>
      <c r="E154" s="237" t="s">
        <v>19</v>
      </c>
      <c r="F154" s="238" t="s">
        <v>82</v>
      </c>
      <c r="G154" s="236"/>
      <c r="H154" s="239">
        <v>2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200</v>
      </c>
      <c r="AU154" s="245" t="s">
        <v>82</v>
      </c>
      <c r="AV154" s="14" t="s">
        <v>82</v>
      </c>
      <c r="AW154" s="14" t="s">
        <v>33</v>
      </c>
      <c r="AX154" s="14" t="s">
        <v>72</v>
      </c>
      <c r="AY154" s="245" t="s">
        <v>188</v>
      </c>
    </row>
    <row r="155" s="15" customFormat="1">
      <c r="A155" s="15"/>
      <c r="B155" s="246"/>
      <c r="C155" s="247"/>
      <c r="D155" s="226" t="s">
        <v>200</v>
      </c>
      <c r="E155" s="248" t="s">
        <v>19</v>
      </c>
      <c r="F155" s="249" t="s">
        <v>206</v>
      </c>
      <c r="G155" s="247"/>
      <c r="H155" s="250">
        <v>2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200</v>
      </c>
      <c r="AU155" s="256" t="s">
        <v>82</v>
      </c>
      <c r="AV155" s="15" t="s">
        <v>196</v>
      </c>
      <c r="AW155" s="15" t="s">
        <v>33</v>
      </c>
      <c r="AX155" s="15" t="s">
        <v>80</v>
      </c>
      <c r="AY155" s="256" t="s">
        <v>188</v>
      </c>
    </row>
    <row r="156" s="2" customFormat="1" ht="24.15" customHeight="1">
      <c r="A156" s="40"/>
      <c r="B156" s="41"/>
      <c r="C156" s="206" t="s">
        <v>119</v>
      </c>
      <c r="D156" s="206" t="s">
        <v>191</v>
      </c>
      <c r="E156" s="207" t="s">
        <v>1508</v>
      </c>
      <c r="F156" s="208" t="s">
        <v>1509</v>
      </c>
      <c r="G156" s="209" t="s">
        <v>296</v>
      </c>
      <c r="H156" s="210">
        <v>8</v>
      </c>
      <c r="I156" s="211"/>
      <c r="J156" s="212">
        <f>ROUND(I156*H156,2)</f>
        <v>0</v>
      </c>
      <c r="K156" s="208" t="s">
        <v>195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196</v>
      </c>
      <c r="AT156" s="217" t="s">
        <v>191</v>
      </c>
      <c r="AU156" s="217" t="s">
        <v>82</v>
      </c>
      <c r="AY156" s="19" t="s">
        <v>188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196</v>
      </c>
      <c r="BM156" s="217" t="s">
        <v>2404</v>
      </c>
    </row>
    <row r="157" s="2" customFormat="1">
      <c r="A157" s="40"/>
      <c r="B157" s="41"/>
      <c r="C157" s="42"/>
      <c r="D157" s="219" t="s">
        <v>198</v>
      </c>
      <c r="E157" s="42"/>
      <c r="F157" s="220" t="s">
        <v>1511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198</v>
      </c>
      <c r="AU157" s="19" t="s">
        <v>82</v>
      </c>
    </row>
    <row r="158" s="13" customFormat="1">
      <c r="A158" s="13"/>
      <c r="B158" s="224"/>
      <c r="C158" s="225"/>
      <c r="D158" s="226" t="s">
        <v>200</v>
      </c>
      <c r="E158" s="227" t="s">
        <v>19</v>
      </c>
      <c r="F158" s="228" t="s">
        <v>1461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200</v>
      </c>
      <c r="AU158" s="234" t="s">
        <v>82</v>
      </c>
      <c r="AV158" s="13" t="s">
        <v>80</v>
      </c>
      <c r="AW158" s="13" t="s">
        <v>33</v>
      </c>
      <c r="AX158" s="13" t="s">
        <v>72</v>
      </c>
      <c r="AY158" s="234" t="s">
        <v>188</v>
      </c>
    </row>
    <row r="159" s="14" customFormat="1">
      <c r="A159" s="14"/>
      <c r="B159" s="235"/>
      <c r="C159" s="236"/>
      <c r="D159" s="226" t="s">
        <v>200</v>
      </c>
      <c r="E159" s="237" t="s">
        <v>19</v>
      </c>
      <c r="F159" s="238" t="s">
        <v>250</v>
      </c>
      <c r="G159" s="236"/>
      <c r="H159" s="239">
        <v>8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200</v>
      </c>
      <c r="AU159" s="245" t="s">
        <v>82</v>
      </c>
      <c r="AV159" s="14" t="s">
        <v>82</v>
      </c>
      <c r="AW159" s="14" t="s">
        <v>33</v>
      </c>
      <c r="AX159" s="14" t="s">
        <v>72</v>
      </c>
      <c r="AY159" s="245" t="s">
        <v>188</v>
      </c>
    </row>
    <row r="160" s="15" customFormat="1">
      <c r="A160" s="15"/>
      <c r="B160" s="246"/>
      <c r="C160" s="247"/>
      <c r="D160" s="226" t="s">
        <v>200</v>
      </c>
      <c r="E160" s="248" t="s">
        <v>19</v>
      </c>
      <c r="F160" s="249" t="s">
        <v>206</v>
      </c>
      <c r="G160" s="247"/>
      <c r="H160" s="250">
        <v>8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200</v>
      </c>
      <c r="AU160" s="256" t="s">
        <v>82</v>
      </c>
      <c r="AV160" s="15" t="s">
        <v>196</v>
      </c>
      <c r="AW160" s="15" t="s">
        <v>33</v>
      </c>
      <c r="AX160" s="15" t="s">
        <v>80</v>
      </c>
      <c r="AY160" s="256" t="s">
        <v>188</v>
      </c>
    </row>
    <row r="161" s="2" customFormat="1" ht="21.75" customHeight="1">
      <c r="A161" s="40"/>
      <c r="B161" s="41"/>
      <c r="C161" s="257" t="s">
        <v>8</v>
      </c>
      <c r="D161" s="257" t="s">
        <v>300</v>
      </c>
      <c r="E161" s="258" t="s">
        <v>1512</v>
      </c>
      <c r="F161" s="259" t="s">
        <v>1513</v>
      </c>
      <c r="G161" s="260" t="s">
        <v>1514</v>
      </c>
      <c r="H161" s="261">
        <v>8</v>
      </c>
      <c r="I161" s="262"/>
      <c r="J161" s="263">
        <f>ROUND(I161*H161,2)</f>
        <v>0</v>
      </c>
      <c r="K161" s="259" t="s">
        <v>19</v>
      </c>
      <c r="L161" s="264"/>
      <c r="M161" s="265" t="s">
        <v>19</v>
      </c>
      <c r="N161" s="266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250</v>
      </c>
      <c r="AT161" s="217" t="s">
        <v>300</v>
      </c>
      <c r="AU161" s="217" t="s">
        <v>82</v>
      </c>
      <c r="AY161" s="19" t="s">
        <v>188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196</v>
      </c>
      <c r="BM161" s="217" t="s">
        <v>2405</v>
      </c>
    </row>
    <row r="162" s="2" customFormat="1">
      <c r="A162" s="40"/>
      <c r="B162" s="41"/>
      <c r="C162" s="42"/>
      <c r="D162" s="226" t="s">
        <v>571</v>
      </c>
      <c r="E162" s="42"/>
      <c r="F162" s="273" t="s">
        <v>1498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571</v>
      </c>
      <c r="AU162" s="19" t="s">
        <v>82</v>
      </c>
    </row>
    <row r="163" s="13" customFormat="1">
      <c r="A163" s="13"/>
      <c r="B163" s="224"/>
      <c r="C163" s="225"/>
      <c r="D163" s="226" t="s">
        <v>200</v>
      </c>
      <c r="E163" s="227" t="s">
        <v>19</v>
      </c>
      <c r="F163" s="228" t="s">
        <v>1461</v>
      </c>
      <c r="G163" s="225"/>
      <c r="H163" s="227" t="s">
        <v>19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200</v>
      </c>
      <c r="AU163" s="234" t="s">
        <v>82</v>
      </c>
      <c r="AV163" s="13" t="s">
        <v>80</v>
      </c>
      <c r="AW163" s="13" t="s">
        <v>33</v>
      </c>
      <c r="AX163" s="13" t="s">
        <v>72</v>
      </c>
      <c r="AY163" s="234" t="s">
        <v>188</v>
      </c>
    </row>
    <row r="164" s="14" customFormat="1">
      <c r="A164" s="14"/>
      <c r="B164" s="235"/>
      <c r="C164" s="236"/>
      <c r="D164" s="226" t="s">
        <v>200</v>
      </c>
      <c r="E164" s="237" t="s">
        <v>19</v>
      </c>
      <c r="F164" s="238" t="s">
        <v>250</v>
      </c>
      <c r="G164" s="236"/>
      <c r="H164" s="239">
        <v>8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200</v>
      </c>
      <c r="AU164" s="245" t="s">
        <v>82</v>
      </c>
      <c r="AV164" s="14" t="s">
        <v>82</v>
      </c>
      <c r="AW164" s="14" t="s">
        <v>33</v>
      </c>
      <c r="AX164" s="14" t="s">
        <v>72</v>
      </c>
      <c r="AY164" s="245" t="s">
        <v>188</v>
      </c>
    </row>
    <row r="165" s="15" customFormat="1">
      <c r="A165" s="15"/>
      <c r="B165" s="246"/>
      <c r="C165" s="247"/>
      <c r="D165" s="226" t="s">
        <v>200</v>
      </c>
      <c r="E165" s="248" t="s">
        <v>19</v>
      </c>
      <c r="F165" s="249" t="s">
        <v>206</v>
      </c>
      <c r="G165" s="247"/>
      <c r="H165" s="250">
        <v>8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200</v>
      </c>
      <c r="AU165" s="256" t="s">
        <v>82</v>
      </c>
      <c r="AV165" s="15" t="s">
        <v>196</v>
      </c>
      <c r="AW165" s="15" t="s">
        <v>33</v>
      </c>
      <c r="AX165" s="15" t="s">
        <v>80</v>
      </c>
      <c r="AY165" s="256" t="s">
        <v>188</v>
      </c>
    </row>
    <row r="166" s="2" customFormat="1" ht="24.15" customHeight="1">
      <c r="A166" s="40"/>
      <c r="B166" s="41"/>
      <c r="C166" s="206" t="s">
        <v>124</v>
      </c>
      <c r="D166" s="206" t="s">
        <v>191</v>
      </c>
      <c r="E166" s="207" t="s">
        <v>1516</v>
      </c>
      <c r="F166" s="208" t="s">
        <v>1517</v>
      </c>
      <c r="G166" s="209" t="s">
        <v>296</v>
      </c>
      <c r="H166" s="210">
        <v>2</v>
      </c>
      <c r="I166" s="211"/>
      <c r="J166" s="212">
        <f>ROUND(I166*H166,2)</f>
        <v>0</v>
      </c>
      <c r="K166" s="208" t="s">
        <v>195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196</v>
      </c>
      <c r="AT166" s="217" t="s">
        <v>191</v>
      </c>
      <c r="AU166" s="217" t="s">
        <v>82</v>
      </c>
      <c r="AY166" s="19" t="s">
        <v>188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196</v>
      </c>
      <c r="BM166" s="217" t="s">
        <v>2406</v>
      </c>
    </row>
    <row r="167" s="2" customFormat="1">
      <c r="A167" s="40"/>
      <c r="B167" s="41"/>
      <c r="C167" s="42"/>
      <c r="D167" s="219" t="s">
        <v>198</v>
      </c>
      <c r="E167" s="42"/>
      <c r="F167" s="220" t="s">
        <v>1519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198</v>
      </c>
      <c r="AU167" s="19" t="s">
        <v>82</v>
      </c>
    </row>
    <row r="168" s="13" customFormat="1">
      <c r="A168" s="13"/>
      <c r="B168" s="224"/>
      <c r="C168" s="225"/>
      <c r="D168" s="226" t="s">
        <v>200</v>
      </c>
      <c r="E168" s="227" t="s">
        <v>19</v>
      </c>
      <c r="F168" s="228" t="s">
        <v>1461</v>
      </c>
      <c r="G168" s="225"/>
      <c r="H168" s="227" t="s">
        <v>19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200</v>
      </c>
      <c r="AU168" s="234" t="s">
        <v>82</v>
      </c>
      <c r="AV168" s="13" t="s">
        <v>80</v>
      </c>
      <c r="AW168" s="13" t="s">
        <v>33</v>
      </c>
      <c r="AX168" s="13" t="s">
        <v>72</v>
      </c>
      <c r="AY168" s="234" t="s">
        <v>188</v>
      </c>
    </row>
    <row r="169" s="14" customFormat="1">
      <c r="A169" s="14"/>
      <c r="B169" s="235"/>
      <c r="C169" s="236"/>
      <c r="D169" s="226" t="s">
        <v>200</v>
      </c>
      <c r="E169" s="237" t="s">
        <v>19</v>
      </c>
      <c r="F169" s="238" t="s">
        <v>82</v>
      </c>
      <c r="G169" s="236"/>
      <c r="H169" s="239">
        <v>2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200</v>
      </c>
      <c r="AU169" s="245" t="s">
        <v>82</v>
      </c>
      <c r="AV169" s="14" t="s">
        <v>82</v>
      </c>
      <c r="AW169" s="14" t="s">
        <v>33</v>
      </c>
      <c r="AX169" s="14" t="s">
        <v>72</v>
      </c>
      <c r="AY169" s="245" t="s">
        <v>188</v>
      </c>
    </row>
    <row r="170" s="15" customFormat="1">
      <c r="A170" s="15"/>
      <c r="B170" s="246"/>
      <c r="C170" s="247"/>
      <c r="D170" s="226" t="s">
        <v>200</v>
      </c>
      <c r="E170" s="248" t="s">
        <v>19</v>
      </c>
      <c r="F170" s="249" t="s">
        <v>206</v>
      </c>
      <c r="G170" s="247"/>
      <c r="H170" s="250">
        <v>2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200</v>
      </c>
      <c r="AU170" s="256" t="s">
        <v>82</v>
      </c>
      <c r="AV170" s="15" t="s">
        <v>196</v>
      </c>
      <c r="AW170" s="15" t="s">
        <v>33</v>
      </c>
      <c r="AX170" s="15" t="s">
        <v>80</v>
      </c>
      <c r="AY170" s="256" t="s">
        <v>188</v>
      </c>
    </row>
    <row r="171" s="2" customFormat="1" ht="24.15" customHeight="1">
      <c r="A171" s="40"/>
      <c r="B171" s="41"/>
      <c r="C171" s="257" t="s">
        <v>127</v>
      </c>
      <c r="D171" s="257" t="s">
        <v>300</v>
      </c>
      <c r="E171" s="258" t="s">
        <v>1520</v>
      </c>
      <c r="F171" s="259" t="s">
        <v>1521</v>
      </c>
      <c r="G171" s="260" t="s">
        <v>1514</v>
      </c>
      <c r="H171" s="261">
        <v>2</v>
      </c>
      <c r="I171" s="262"/>
      <c r="J171" s="263">
        <f>ROUND(I171*H171,2)</f>
        <v>0</v>
      </c>
      <c r="K171" s="259" t="s">
        <v>19</v>
      </c>
      <c r="L171" s="264"/>
      <c r="M171" s="265" t="s">
        <v>19</v>
      </c>
      <c r="N171" s="266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250</v>
      </c>
      <c r="AT171" s="217" t="s">
        <v>300</v>
      </c>
      <c r="AU171" s="217" t="s">
        <v>82</v>
      </c>
      <c r="AY171" s="19" t="s">
        <v>188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196</v>
      </c>
      <c r="BM171" s="217" t="s">
        <v>2407</v>
      </c>
    </row>
    <row r="172" s="2" customFormat="1">
      <c r="A172" s="40"/>
      <c r="B172" s="41"/>
      <c r="C172" s="42"/>
      <c r="D172" s="226" t="s">
        <v>571</v>
      </c>
      <c r="E172" s="42"/>
      <c r="F172" s="273" t="s">
        <v>1498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571</v>
      </c>
      <c r="AU172" s="19" t="s">
        <v>82</v>
      </c>
    </row>
    <row r="173" s="13" customFormat="1">
      <c r="A173" s="13"/>
      <c r="B173" s="224"/>
      <c r="C173" s="225"/>
      <c r="D173" s="226" t="s">
        <v>200</v>
      </c>
      <c r="E173" s="227" t="s">
        <v>19</v>
      </c>
      <c r="F173" s="228" t="s">
        <v>1461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200</v>
      </c>
      <c r="AU173" s="234" t="s">
        <v>82</v>
      </c>
      <c r="AV173" s="13" t="s">
        <v>80</v>
      </c>
      <c r="AW173" s="13" t="s">
        <v>33</v>
      </c>
      <c r="AX173" s="13" t="s">
        <v>72</v>
      </c>
      <c r="AY173" s="234" t="s">
        <v>188</v>
      </c>
    </row>
    <row r="174" s="14" customFormat="1">
      <c r="A174" s="14"/>
      <c r="B174" s="235"/>
      <c r="C174" s="236"/>
      <c r="D174" s="226" t="s">
        <v>200</v>
      </c>
      <c r="E174" s="237" t="s">
        <v>19</v>
      </c>
      <c r="F174" s="238" t="s">
        <v>82</v>
      </c>
      <c r="G174" s="236"/>
      <c r="H174" s="239">
        <v>2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200</v>
      </c>
      <c r="AU174" s="245" t="s">
        <v>82</v>
      </c>
      <c r="AV174" s="14" t="s">
        <v>82</v>
      </c>
      <c r="AW174" s="14" t="s">
        <v>33</v>
      </c>
      <c r="AX174" s="14" t="s">
        <v>72</v>
      </c>
      <c r="AY174" s="245" t="s">
        <v>188</v>
      </c>
    </row>
    <row r="175" s="15" customFormat="1">
      <c r="A175" s="15"/>
      <c r="B175" s="246"/>
      <c r="C175" s="247"/>
      <c r="D175" s="226" t="s">
        <v>200</v>
      </c>
      <c r="E175" s="248" t="s">
        <v>19</v>
      </c>
      <c r="F175" s="249" t="s">
        <v>206</v>
      </c>
      <c r="G175" s="247"/>
      <c r="H175" s="250">
        <v>2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200</v>
      </c>
      <c r="AU175" s="256" t="s">
        <v>82</v>
      </c>
      <c r="AV175" s="15" t="s">
        <v>196</v>
      </c>
      <c r="AW175" s="15" t="s">
        <v>33</v>
      </c>
      <c r="AX175" s="15" t="s">
        <v>80</v>
      </c>
      <c r="AY175" s="256" t="s">
        <v>188</v>
      </c>
    </row>
    <row r="176" s="2" customFormat="1" ht="24.15" customHeight="1">
      <c r="A176" s="40"/>
      <c r="B176" s="41"/>
      <c r="C176" s="206" t="s">
        <v>130</v>
      </c>
      <c r="D176" s="206" t="s">
        <v>191</v>
      </c>
      <c r="E176" s="207" t="s">
        <v>1523</v>
      </c>
      <c r="F176" s="208" t="s">
        <v>1524</v>
      </c>
      <c r="G176" s="209" t="s">
        <v>296</v>
      </c>
      <c r="H176" s="210">
        <v>2</v>
      </c>
      <c r="I176" s="211"/>
      <c r="J176" s="212">
        <f>ROUND(I176*H176,2)</f>
        <v>0</v>
      </c>
      <c r="K176" s="208" t="s">
        <v>195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196</v>
      </c>
      <c r="AT176" s="217" t="s">
        <v>191</v>
      </c>
      <c r="AU176" s="217" t="s">
        <v>82</v>
      </c>
      <c r="AY176" s="19" t="s">
        <v>188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196</v>
      </c>
      <c r="BM176" s="217" t="s">
        <v>2408</v>
      </c>
    </row>
    <row r="177" s="2" customFormat="1">
      <c r="A177" s="40"/>
      <c r="B177" s="41"/>
      <c r="C177" s="42"/>
      <c r="D177" s="219" t="s">
        <v>198</v>
      </c>
      <c r="E177" s="42"/>
      <c r="F177" s="220" t="s">
        <v>1526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198</v>
      </c>
      <c r="AU177" s="19" t="s">
        <v>82</v>
      </c>
    </row>
    <row r="178" s="13" customFormat="1">
      <c r="A178" s="13"/>
      <c r="B178" s="224"/>
      <c r="C178" s="225"/>
      <c r="D178" s="226" t="s">
        <v>200</v>
      </c>
      <c r="E178" s="227" t="s">
        <v>19</v>
      </c>
      <c r="F178" s="228" t="s">
        <v>1461</v>
      </c>
      <c r="G178" s="225"/>
      <c r="H178" s="227" t="s">
        <v>19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200</v>
      </c>
      <c r="AU178" s="234" t="s">
        <v>82</v>
      </c>
      <c r="AV178" s="13" t="s">
        <v>80</v>
      </c>
      <c r="AW178" s="13" t="s">
        <v>33</v>
      </c>
      <c r="AX178" s="13" t="s">
        <v>72</v>
      </c>
      <c r="AY178" s="234" t="s">
        <v>188</v>
      </c>
    </row>
    <row r="179" s="14" customFormat="1">
      <c r="A179" s="14"/>
      <c r="B179" s="235"/>
      <c r="C179" s="236"/>
      <c r="D179" s="226" t="s">
        <v>200</v>
      </c>
      <c r="E179" s="237" t="s">
        <v>19</v>
      </c>
      <c r="F179" s="238" t="s">
        <v>82</v>
      </c>
      <c r="G179" s="236"/>
      <c r="H179" s="239">
        <v>2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200</v>
      </c>
      <c r="AU179" s="245" t="s">
        <v>82</v>
      </c>
      <c r="AV179" s="14" t="s">
        <v>82</v>
      </c>
      <c r="AW179" s="14" t="s">
        <v>33</v>
      </c>
      <c r="AX179" s="14" t="s">
        <v>72</v>
      </c>
      <c r="AY179" s="245" t="s">
        <v>188</v>
      </c>
    </row>
    <row r="180" s="15" customFormat="1">
      <c r="A180" s="15"/>
      <c r="B180" s="246"/>
      <c r="C180" s="247"/>
      <c r="D180" s="226" t="s">
        <v>200</v>
      </c>
      <c r="E180" s="248" t="s">
        <v>19</v>
      </c>
      <c r="F180" s="249" t="s">
        <v>206</v>
      </c>
      <c r="G180" s="247"/>
      <c r="H180" s="250">
        <v>2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200</v>
      </c>
      <c r="AU180" s="256" t="s">
        <v>82</v>
      </c>
      <c r="AV180" s="15" t="s">
        <v>196</v>
      </c>
      <c r="AW180" s="15" t="s">
        <v>33</v>
      </c>
      <c r="AX180" s="15" t="s">
        <v>80</v>
      </c>
      <c r="AY180" s="256" t="s">
        <v>188</v>
      </c>
    </row>
    <row r="181" s="2" customFormat="1" ht="16.5" customHeight="1">
      <c r="A181" s="40"/>
      <c r="B181" s="41"/>
      <c r="C181" s="257" t="s">
        <v>133</v>
      </c>
      <c r="D181" s="257" t="s">
        <v>300</v>
      </c>
      <c r="E181" s="258" t="s">
        <v>1527</v>
      </c>
      <c r="F181" s="259" t="s">
        <v>1528</v>
      </c>
      <c r="G181" s="260" t="s">
        <v>296</v>
      </c>
      <c r="H181" s="261">
        <v>2</v>
      </c>
      <c r="I181" s="262"/>
      <c r="J181" s="263">
        <f>ROUND(I181*H181,2)</f>
        <v>0</v>
      </c>
      <c r="K181" s="259" t="s">
        <v>19</v>
      </c>
      <c r="L181" s="264"/>
      <c r="M181" s="265" t="s">
        <v>19</v>
      </c>
      <c r="N181" s="266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250</v>
      </c>
      <c r="AT181" s="217" t="s">
        <v>300</v>
      </c>
      <c r="AU181" s="217" t="s">
        <v>82</v>
      </c>
      <c r="AY181" s="19" t="s">
        <v>188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196</v>
      </c>
      <c r="BM181" s="217" t="s">
        <v>2409</v>
      </c>
    </row>
    <row r="182" s="2" customFormat="1">
      <c r="A182" s="40"/>
      <c r="B182" s="41"/>
      <c r="C182" s="42"/>
      <c r="D182" s="226" t="s">
        <v>571</v>
      </c>
      <c r="E182" s="42"/>
      <c r="F182" s="273" t="s">
        <v>1498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571</v>
      </c>
      <c r="AU182" s="19" t="s">
        <v>82</v>
      </c>
    </row>
    <row r="183" s="13" customFormat="1">
      <c r="A183" s="13"/>
      <c r="B183" s="224"/>
      <c r="C183" s="225"/>
      <c r="D183" s="226" t="s">
        <v>200</v>
      </c>
      <c r="E183" s="227" t="s">
        <v>19</v>
      </c>
      <c r="F183" s="228" t="s">
        <v>1461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200</v>
      </c>
      <c r="AU183" s="234" t="s">
        <v>82</v>
      </c>
      <c r="AV183" s="13" t="s">
        <v>80</v>
      </c>
      <c r="AW183" s="13" t="s">
        <v>33</v>
      </c>
      <c r="AX183" s="13" t="s">
        <v>72</v>
      </c>
      <c r="AY183" s="234" t="s">
        <v>188</v>
      </c>
    </row>
    <row r="184" s="14" customFormat="1">
      <c r="A184" s="14"/>
      <c r="B184" s="235"/>
      <c r="C184" s="236"/>
      <c r="D184" s="226" t="s">
        <v>200</v>
      </c>
      <c r="E184" s="237" t="s">
        <v>19</v>
      </c>
      <c r="F184" s="238" t="s">
        <v>82</v>
      </c>
      <c r="G184" s="236"/>
      <c r="H184" s="239">
        <v>2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200</v>
      </c>
      <c r="AU184" s="245" t="s">
        <v>82</v>
      </c>
      <c r="AV184" s="14" t="s">
        <v>82</v>
      </c>
      <c r="AW184" s="14" t="s">
        <v>33</v>
      </c>
      <c r="AX184" s="14" t="s">
        <v>72</v>
      </c>
      <c r="AY184" s="245" t="s">
        <v>188</v>
      </c>
    </row>
    <row r="185" s="15" customFormat="1">
      <c r="A185" s="15"/>
      <c r="B185" s="246"/>
      <c r="C185" s="247"/>
      <c r="D185" s="226" t="s">
        <v>200</v>
      </c>
      <c r="E185" s="248" t="s">
        <v>19</v>
      </c>
      <c r="F185" s="249" t="s">
        <v>206</v>
      </c>
      <c r="G185" s="247"/>
      <c r="H185" s="250">
        <v>2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200</v>
      </c>
      <c r="AU185" s="256" t="s">
        <v>82</v>
      </c>
      <c r="AV185" s="15" t="s">
        <v>196</v>
      </c>
      <c r="AW185" s="15" t="s">
        <v>33</v>
      </c>
      <c r="AX185" s="15" t="s">
        <v>80</v>
      </c>
      <c r="AY185" s="256" t="s">
        <v>188</v>
      </c>
    </row>
    <row r="186" s="2" customFormat="1" ht="16.5" customHeight="1">
      <c r="A186" s="40"/>
      <c r="B186" s="41"/>
      <c r="C186" s="257" t="s">
        <v>136</v>
      </c>
      <c r="D186" s="257" t="s">
        <v>300</v>
      </c>
      <c r="E186" s="258" t="s">
        <v>1530</v>
      </c>
      <c r="F186" s="259" t="s">
        <v>1531</v>
      </c>
      <c r="G186" s="260" t="s">
        <v>296</v>
      </c>
      <c r="H186" s="261">
        <v>2</v>
      </c>
      <c r="I186" s="262"/>
      <c r="J186" s="263">
        <f>ROUND(I186*H186,2)</f>
        <v>0</v>
      </c>
      <c r="K186" s="259" t="s">
        <v>19</v>
      </c>
      <c r="L186" s="264"/>
      <c r="M186" s="265" t="s">
        <v>19</v>
      </c>
      <c r="N186" s="266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250</v>
      </c>
      <c r="AT186" s="217" t="s">
        <v>300</v>
      </c>
      <c r="AU186" s="217" t="s">
        <v>82</v>
      </c>
      <c r="AY186" s="19" t="s">
        <v>188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196</v>
      </c>
      <c r="BM186" s="217" t="s">
        <v>2410</v>
      </c>
    </row>
    <row r="187" s="2" customFormat="1">
      <c r="A187" s="40"/>
      <c r="B187" s="41"/>
      <c r="C187" s="42"/>
      <c r="D187" s="226" t="s">
        <v>571</v>
      </c>
      <c r="E187" s="42"/>
      <c r="F187" s="273" t="s">
        <v>1498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571</v>
      </c>
      <c r="AU187" s="19" t="s">
        <v>82</v>
      </c>
    </row>
    <row r="188" s="13" customFormat="1">
      <c r="A188" s="13"/>
      <c r="B188" s="224"/>
      <c r="C188" s="225"/>
      <c r="D188" s="226" t="s">
        <v>200</v>
      </c>
      <c r="E188" s="227" t="s">
        <v>19</v>
      </c>
      <c r="F188" s="228" t="s">
        <v>1461</v>
      </c>
      <c r="G188" s="225"/>
      <c r="H188" s="227" t="s">
        <v>19</v>
      </c>
      <c r="I188" s="229"/>
      <c r="J188" s="225"/>
      <c r="K188" s="225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200</v>
      </c>
      <c r="AU188" s="234" t="s">
        <v>82</v>
      </c>
      <c r="AV188" s="13" t="s">
        <v>80</v>
      </c>
      <c r="AW188" s="13" t="s">
        <v>33</v>
      </c>
      <c r="AX188" s="13" t="s">
        <v>72</v>
      </c>
      <c r="AY188" s="234" t="s">
        <v>188</v>
      </c>
    </row>
    <row r="189" s="14" customFormat="1">
      <c r="A189" s="14"/>
      <c r="B189" s="235"/>
      <c r="C189" s="236"/>
      <c r="D189" s="226" t="s">
        <v>200</v>
      </c>
      <c r="E189" s="237" t="s">
        <v>19</v>
      </c>
      <c r="F189" s="238" t="s">
        <v>82</v>
      </c>
      <c r="G189" s="236"/>
      <c r="H189" s="239">
        <v>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200</v>
      </c>
      <c r="AU189" s="245" t="s">
        <v>82</v>
      </c>
      <c r="AV189" s="14" t="s">
        <v>82</v>
      </c>
      <c r="AW189" s="14" t="s">
        <v>33</v>
      </c>
      <c r="AX189" s="14" t="s">
        <v>72</v>
      </c>
      <c r="AY189" s="245" t="s">
        <v>188</v>
      </c>
    </row>
    <row r="190" s="15" customFormat="1">
      <c r="A190" s="15"/>
      <c r="B190" s="246"/>
      <c r="C190" s="247"/>
      <c r="D190" s="226" t="s">
        <v>200</v>
      </c>
      <c r="E190" s="248" t="s">
        <v>19</v>
      </c>
      <c r="F190" s="249" t="s">
        <v>206</v>
      </c>
      <c r="G190" s="247"/>
      <c r="H190" s="250">
        <v>2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6" t="s">
        <v>200</v>
      </c>
      <c r="AU190" s="256" t="s">
        <v>82</v>
      </c>
      <c r="AV190" s="15" t="s">
        <v>196</v>
      </c>
      <c r="AW190" s="15" t="s">
        <v>33</v>
      </c>
      <c r="AX190" s="15" t="s">
        <v>80</v>
      </c>
      <c r="AY190" s="256" t="s">
        <v>188</v>
      </c>
    </row>
    <row r="191" s="2" customFormat="1" ht="16.5" customHeight="1">
      <c r="A191" s="40"/>
      <c r="B191" s="41"/>
      <c r="C191" s="257" t="s">
        <v>7</v>
      </c>
      <c r="D191" s="257" t="s">
        <v>300</v>
      </c>
      <c r="E191" s="258" t="s">
        <v>1533</v>
      </c>
      <c r="F191" s="259" t="s">
        <v>1534</v>
      </c>
      <c r="G191" s="260" t="s">
        <v>296</v>
      </c>
      <c r="H191" s="261">
        <v>1</v>
      </c>
      <c r="I191" s="262"/>
      <c r="J191" s="263">
        <f>ROUND(I191*H191,2)</f>
        <v>0</v>
      </c>
      <c r="K191" s="259" t="s">
        <v>19</v>
      </c>
      <c r="L191" s="264"/>
      <c r="M191" s="265" t="s">
        <v>19</v>
      </c>
      <c r="N191" s="266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250</v>
      </c>
      <c r="AT191" s="217" t="s">
        <v>300</v>
      </c>
      <c r="AU191" s="217" t="s">
        <v>82</v>
      </c>
      <c r="AY191" s="19" t="s">
        <v>188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196</v>
      </c>
      <c r="BM191" s="217" t="s">
        <v>2411</v>
      </c>
    </row>
    <row r="192" s="2" customFormat="1">
      <c r="A192" s="40"/>
      <c r="B192" s="41"/>
      <c r="C192" s="42"/>
      <c r="D192" s="226" t="s">
        <v>571</v>
      </c>
      <c r="E192" s="42"/>
      <c r="F192" s="273" t="s">
        <v>1498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571</v>
      </c>
      <c r="AU192" s="19" t="s">
        <v>82</v>
      </c>
    </row>
    <row r="193" s="13" customFormat="1">
      <c r="A193" s="13"/>
      <c r="B193" s="224"/>
      <c r="C193" s="225"/>
      <c r="D193" s="226" t="s">
        <v>200</v>
      </c>
      <c r="E193" s="227" t="s">
        <v>19</v>
      </c>
      <c r="F193" s="228" t="s">
        <v>1461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200</v>
      </c>
      <c r="AU193" s="234" t="s">
        <v>82</v>
      </c>
      <c r="AV193" s="13" t="s">
        <v>80</v>
      </c>
      <c r="AW193" s="13" t="s">
        <v>33</v>
      </c>
      <c r="AX193" s="13" t="s">
        <v>72</v>
      </c>
      <c r="AY193" s="234" t="s">
        <v>188</v>
      </c>
    </row>
    <row r="194" s="14" customFormat="1">
      <c r="A194" s="14"/>
      <c r="B194" s="235"/>
      <c r="C194" s="236"/>
      <c r="D194" s="226" t="s">
        <v>200</v>
      </c>
      <c r="E194" s="237" t="s">
        <v>19</v>
      </c>
      <c r="F194" s="238" t="s">
        <v>80</v>
      </c>
      <c r="G194" s="236"/>
      <c r="H194" s="239">
        <v>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200</v>
      </c>
      <c r="AU194" s="245" t="s">
        <v>82</v>
      </c>
      <c r="AV194" s="14" t="s">
        <v>82</v>
      </c>
      <c r="AW194" s="14" t="s">
        <v>33</v>
      </c>
      <c r="AX194" s="14" t="s">
        <v>72</v>
      </c>
      <c r="AY194" s="245" t="s">
        <v>188</v>
      </c>
    </row>
    <row r="195" s="15" customFormat="1">
      <c r="A195" s="15"/>
      <c r="B195" s="246"/>
      <c r="C195" s="247"/>
      <c r="D195" s="226" t="s">
        <v>200</v>
      </c>
      <c r="E195" s="248" t="s">
        <v>19</v>
      </c>
      <c r="F195" s="249" t="s">
        <v>206</v>
      </c>
      <c r="G195" s="247"/>
      <c r="H195" s="250">
        <v>1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200</v>
      </c>
      <c r="AU195" s="256" t="s">
        <v>82</v>
      </c>
      <c r="AV195" s="15" t="s">
        <v>196</v>
      </c>
      <c r="AW195" s="15" t="s">
        <v>33</v>
      </c>
      <c r="AX195" s="15" t="s">
        <v>80</v>
      </c>
      <c r="AY195" s="256" t="s">
        <v>188</v>
      </c>
    </row>
    <row r="196" s="2" customFormat="1" ht="16.5" customHeight="1">
      <c r="A196" s="40"/>
      <c r="B196" s="41"/>
      <c r="C196" s="257" t="s">
        <v>141</v>
      </c>
      <c r="D196" s="257" t="s">
        <v>300</v>
      </c>
      <c r="E196" s="258" t="s">
        <v>1536</v>
      </c>
      <c r="F196" s="259" t="s">
        <v>1537</v>
      </c>
      <c r="G196" s="260" t="s">
        <v>296</v>
      </c>
      <c r="H196" s="261">
        <v>2</v>
      </c>
      <c r="I196" s="262"/>
      <c r="J196" s="263">
        <f>ROUND(I196*H196,2)</f>
        <v>0</v>
      </c>
      <c r="K196" s="259" t="s">
        <v>19</v>
      </c>
      <c r="L196" s="264"/>
      <c r="M196" s="265" t="s">
        <v>19</v>
      </c>
      <c r="N196" s="266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250</v>
      </c>
      <c r="AT196" s="217" t="s">
        <v>300</v>
      </c>
      <c r="AU196" s="217" t="s">
        <v>82</v>
      </c>
      <c r="AY196" s="19" t="s">
        <v>188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196</v>
      </c>
      <c r="BM196" s="217" t="s">
        <v>2412</v>
      </c>
    </row>
    <row r="197" s="2" customFormat="1">
      <c r="A197" s="40"/>
      <c r="B197" s="41"/>
      <c r="C197" s="42"/>
      <c r="D197" s="226" t="s">
        <v>571</v>
      </c>
      <c r="E197" s="42"/>
      <c r="F197" s="273" t="s">
        <v>1498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571</v>
      </c>
      <c r="AU197" s="19" t="s">
        <v>82</v>
      </c>
    </row>
    <row r="198" s="13" customFormat="1">
      <c r="A198" s="13"/>
      <c r="B198" s="224"/>
      <c r="C198" s="225"/>
      <c r="D198" s="226" t="s">
        <v>200</v>
      </c>
      <c r="E198" s="227" t="s">
        <v>19</v>
      </c>
      <c r="F198" s="228" t="s">
        <v>1461</v>
      </c>
      <c r="G198" s="225"/>
      <c r="H198" s="227" t="s">
        <v>19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200</v>
      </c>
      <c r="AU198" s="234" t="s">
        <v>82</v>
      </c>
      <c r="AV198" s="13" t="s">
        <v>80</v>
      </c>
      <c r="AW198" s="13" t="s">
        <v>33</v>
      </c>
      <c r="AX198" s="13" t="s">
        <v>72</v>
      </c>
      <c r="AY198" s="234" t="s">
        <v>188</v>
      </c>
    </row>
    <row r="199" s="14" customFormat="1">
      <c r="A199" s="14"/>
      <c r="B199" s="235"/>
      <c r="C199" s="236"/>
      <c r="D199" s="226" t="s">
        <v>200</v>
      </c>
      <c r="E199" s="237" t="s">
        <v>19</v>
      </c>
      <c r="F199" s="238" t="s">
        <v>82</v>
      </c>
      <c r="G199" s="236"/>
      <c r="H199" s="239">
        <v>2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200</v>
      </c>
      <c r="AU199" s="245" t="s">
        <v>82</v>
      </c>
      <c r="AV199" s="14" t="s">
        <v>82</v>
      </c>
      <c r="AW199" s="14" t="s">
        <v>33</v>
      </c>
      <c r="AX199" s="14" t="s">
        <v>72</v>
      </c>
      <c r="AY199" s="245" t="s">
        <v>188</v>
      </c>
    </row>
    <row r="200" s="15" customFormat="1">
      <c r="A200" s="15"/>
      <c r="B200" s="246"/>
      <c r="C200" s="247"/>
      <c r="D200" s="226" t="s">
        <v>200</v>
      </c>
      <c r="E200" s="248" t="s">
        <v>19</v>
      </c>
      <c r="F200" s="249" t="s">
        <v>206</v>
      </c>
      <c r="G200" s="247"/>
      <c r="H200" s="250">
        <v>2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6" t="s">
        <v>200</v>
      </c>
      <c r="AU200" s="256" t="s">
        <v>82</v>
      </c>
      <c r="AV200" s="15" t="s">
        <v>196</v>
      </c>
      <c r="AW200" s="15" t="s">
        <v>33</v>
      </c>
      <c r="AX200" s="15" t="s">
        <v>80</v>
      </c>
      <c r="AY200" s="256" t="s">
        <v>188</v>
      </c>
    </row>
    <row r="201" s="2" customFormat="1" ht="16.5" customHeight="1">
      <c r="A201" s="40"/>
      <c r="B201" s="41"/>
      <c r="C201" s="257" t="s">
        <v>144</v>
      </c>
      <c r="D201" s="257" t="s">
        <v>300</v>
      </c>
      <c r="E201" s="258" t="s">
        <v>1539</v>
      </c>
      <c r="F201" s="259" t="s">
        <v>1540</v>
      </c>
      <c r="G201" s="260" t="s">
        <v>296</v>
      </c>
      <c r="H201" s="261">
        <v>2</v>
      </c>
      <c r="I201" s="262"/>
      <c r="J201" s="263">
        <f>ROUND(I201*H201,2)</f>
        <v>0</v>
      </c>
      <c r="K201" s="259" t="s">
        <v>19</v>
      </c>
      <c r="L201" s="264"/>
      <c r="M201" s="265" t="s">
        <v>19</v>
      </c>
      <c r="N201" s="266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250</v>
      </c>
      <c r="AT201" s="217" t="s">
        <v>300</v>
      </c>
      <c r="AU201" s="217" t="s">
        <v>82</v>
      </c>
      <c r="AY201" s="19" t="s">
        <v>188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196</v>
      </c>
      <c r="BM201" s="217" t="s">
        <v>2413</v>
      </c>
    </row>
    <row r="202" s="2" customFormat="1">
      <c r="A202" s="40"/>
      <c r="B202" s="41"/>
      <c r="C202" s="42"/>
      <c r="D202" s="226" t="s">
        <v>571</v>
      </c>
      <c r="E202" s="42"/>
      <c r="F202" s="273" t="s">
        <v>1498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571</v>
      </c>
      <c r="AU202" s="19" t="s">
        <v>82</v>
      </c>
    </row>
    <row r="203" s="13" customFormat="1">
      <c r="A203" s="13"/>
      <c r="B203" s="224"/>
      <c r="C203" s="225"/>
      <c r="D203" s="226" t="s">
        <v>200</v>
      </c>
      <c r="E203" s="227" t="s">
        <v>19</v>
      </c>
      <c r="F203" s="228" t="s">
        <v>1461</v>
      </c>
      <c r="G203" s="225"/>
      <c r="H203" s="227" t="s">
        <v>19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200</v>
      </c>
      <c r="AU203" s="234" t="s">
        <v>82</v>
      </c>
      <c r="AV203" s="13" t="s">
        <v>80</v>
      </c>
      <c r="AW203" s="13" t="s">
        <v>33</v>
      </c>
      <c r="AX203" s="13" t="s">
        <v>72</v>
      </c>
      <c r="AY203" s="234" t="s">
        <v>188</v>
      </c>
    </row>
    <row r="204" s="14" customFormat="1">
      <c r="A204" s="14"/>
      <c r="B204" s="235"/>
      <c r="C204" s="236"/>
      <c r="D204" s="226" t="s">
        <v>200</v>
      </c>
      <c r="E204" s="237" t="s">
        <v>19</v>
      </c>
      <c r="F204" s="238" t="s">
        <v>82</v>
      </c>
      <c r="G204" s="236"/>
      <c r="H204" s="239">
        <v>2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200</v>
      </c>
      <c r="AU204" s="245" t="s">
        <v>82</v>
      </c>
      <c r="AV204" s="14" t="s">
        <v>82</v>
      </c>
      <c r="AW204" s="14" t="s">
        <v>33</v>
      </c>
      <c r="AX204" s="14" t="s">
        <v>72</v>
      </c>
      <c r="AY204" s="245" t="s">
        <v>188</v>
      </c>
    </row>
    <row r="205" s="15" customFormat="1">
      <c r="A205" s="15"/>
      <c r="B205" s="246"/>
      <c r="C205" s="247"/>
      <c r="D205" s="226" t="s">
        <v>200</v>
      </c>
      <c r="E205" s="248" t="s">
        <v>19</v>
      </c>
      <c r="F205" s="249" t="s">
        <v>206</v>
      </c>
      <c r="G205" s="247"/>
      <c r="H205" s="250">
        <v>2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6" t="s">
        <v>200</v>
      </c>
      <c r="AU205" s="256" t="s">
        <v>82</v>
      </c>
      <c r="AV205" s="15" t="s">
        <v>196</v>
      </c>
      <c r="AW205" s="15" t="s">
        <v>33</v>
      </c>
      <c r="AX205" s="15" t="s">
        <v>80</v>
      </c>
      <c r="AY205" s="256" t="s">
        <v>188</v>
      </c>
    </row>
    <row r="206" s="2" customFormat="1" ht="16.5" customHeight="1">
      <c r="A206" s="40"/>
      <c r="B206" s="41"/>
      <c r="C206" s="257" t="s">
        <v>147</v>
      </c>
      <c r="D206" s="257" t="s">
        <v>300</v>
      </c>
      <c r="E206" s="258" t="s">
        <v>1542</v>
      </c>
      <c r="F206" s="259" t="s">
        <v>1543</v>
      </c>
      <c r="G206" s="260" t="s">
        <v>296</v>
      </c>
      <c r="H206" s="261">
        <v>1</v>
      </c>
      <c r="I206" s="262"/>
      <c r="J206" s="263">
        <f>ROUND(I206*H206,2)</f>
        <v>0</v>
      </c>
      <c r="K206" s="259" t="s">
        <v>19</v>
      </c>
      <c r="L206" s="264"/>
      <c r="M206" s="265" t="s">
        <v>19</v>
      </c>
      <c r="N206" s="266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250</v>
      </c>
      <c r="AT206" s="217" t="s">
        <v>300</v>
      </c>
      <c r="AU206" s="217" t="s">
        <v>82</v>
      </c>
      <c r="AY206" s="19" t="s">
        <v>188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196</v>
      </c>
      <c r="BM206" s="217" t="s">
        <v>2414</v>
      </c>
    </row>
    <row r="207" s="2" customFormat="1">
      <c r="A207" s="40"/>
      <c r="B207" s="41"/>
      <c r="C207" s="42"/>
      <c r="D207" s="226" t="s">
        <v>571</v>
      </c>
      <c r="E207" s="42"/>
      <c r="F207" s="273" t="s">
        <v>1498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571</v>
      </c>
      <c r="AU207" s="19" t="s">
        <v>82</v>
      </c>
    </row>
    <row r="208" s="13" customFormat="1">
      <c r="A208" s="13"/>
      <c r="B208" s="224"/>
      <c r="C208" s="225"/>
      <c r="D208" s="226" t="s">
        <v>200</v>
      </c>
      <c r="E208" s="227" t="s">
        <v>19</v>
      </c>
      <c r="F208" s="228" t="s">
        <v>1461</v>
      </c>
      <c r="G208" s="225"/>
      <c r="H208" s="227" t="s">
        <v>19</v>
      </c>
      <c r="I208" s="229"/>
      <c r="J208" s="225"/>
      <c r="K208" s="225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200</v>
      </c>
      <c r="AU208" s="234" t="s">
        <v>82</v>
      </c>
      <c r="AV208" s="13" t="s">
        <v>80</v>
      </c>
      <c r="AW208" s="13" t="s">
        <v>33</v>
      </c>
      <c r="AX208" s="13" t="s">
        <v>72</v>
      </c>
      <c r="AY208" s="234" t="s">
        <v>188</v>
      </c>
    </row>
    <row r="209" s="14" customFormat="1">
      <c r="A209" s="14"/>
      <c r="B209" s="235"/>
      <c r="C209" s="236"/>
      <c r="D209" s="226" t="s">
        <v>200</v>
      </c>
      <c r="E209" s="237" t="s">
        <v>19</v>
      </c>
      <c r="F209" s="238" t="s">
        <v>80</v>
      </c>
      <c r="G209" s="236"/>
      <c r="H209" s="239">
        <v>1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200</v>
      </c>
      <c r="AU209" s="245" t="s">
        <v>82</v>
      </c>
      <c r="AV209" s="14" t="s">
        <v>82</v>
      </c>
      <c r="AW209" s="14" t="s">
        <v>33</v>
      </c>
      <c r="AX209" s="14" t="s">
        <v>72</v>
      </c>
      <c r="AY209" s="245" t="s">
        <v>188</v>
      </c>
    </row>
    <row r="210" s="15" customFormat="1">
      <c r="A210" s="15"/>
      <c r="B210" s="246"/>
      <c r="C210" s="247"/>
      <c r="D210" s="226" t="s">
        <v>200</v>
      </c>
      <c r="E210" s="248" t="s">
        <v>19</v>
      </c>
      <c r="F210" s="249" t="s">
        <v>206</v>
      </c>
      <c r="G210" s="247"/>
      <c r="H210" s="250">
        <v>1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56" t="s">
        <v>200</v>
      </c>
      <c r="AU210" s="256" t="s">
        <v>82</v>
      </c>
      <c r="AV210" s="15" t="s">
        <v>196</v>
      </c>
      <c r="AW210" s="15" t="s">
        <v>33</v>
      </c>
      <c r="AX210" s="15" t="s">
        <v>80</v>
      </c>
      <c r="AY210" s="256" t="s">
        <v>188</v>
      </c>
    </row>
    <row r="211" s="2" customFormat="1" ht="16.5" customHeight="1">
      <c r="A211" s="40"/>
      <c r="B211" s="41"/>
      <c r="C211" s="257" t="s">
        <v>150</v>
      </c>
      <c r="D211" s="257" t="s">
        <v>300</v>
      </c>
      <c r="E211" s="258" t="s">
        <v>1548</v>
      </c>
      <c r="F211" s="259" t="s">
        <v>1549</v>
      </c>
      <c r="G211" s="260" t="s">
        <v>296</v>
      </c>
      <c r="H211" s="261">
        <v>1</v>
      </c>
      <c r="I211" s="262"/>
      <c r="J211" s="263">
        <f>ROUND(I211*H211,2)</f>
        <v>0</v>
      </c>
      <c r="K211" s="259" t="s">
        <v>19</v>
      </c>
      <c r="L211" s="264"/>
      <c r="M211" s="265" t="s">
        <v>19</v>
      </c>
      <c r="N211" s="266" t="s">
        <v>43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250</v>
      </c>
      <c r="AT211" s="217" t="s">
        <v>300</v>
      </c>
      <c r="AU211" s="217" t="s">
        <v>82</v>
      </c>
      <c r="AY211" s="19" t="s">
        <v>188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196</v>
      </c>
      <c r="BM211" s="217" t="s">
        <v>2415</v>
      </c>
    </row>
    <row r="212" s="2" customFormat="1">
      <c r="A212" s="40"/>
      <c r="B212" s="41"/>
      <c r="C212" s="42"/>
      <c r="D212" s="226" t="s">
        <v>571</v>
      </c>
      <c r="E212" s="42"/>
      <c r="F212" s="273" t="s">
        <v>1498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571</v>
      </c>
      <c r="AU212" s="19" t="s">
        <v>82</v>
      </c>
    </row>
    <row r="213" s="13" customFormat="1">
      <c r="A213" s="13"/>
      <c r="B213" s="224"/>
      <c r="C213" s="225"/>
      <c r="D213" s="226" t="s">
        <v>200</v>
      </c>
      <c r="E213" s="227" t="s">
        <v>19</v>
      </c>
      <c r="F213" s="228" t="s">
        <v>1461</v>
      </c>
      <c r="G213" s="225"/>
      <c r="H213" s="227" t="s">
        <v>19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200</v>
      </c>
      <c r="AU213" s="234" t="s">
        <v>82</v>
      </c>
      <c r="AV213" s="13" t="s">
        <v>80</v>
      </c>
      <c r="AW213" s="13" t="s">
        <v>33</v>
      </c>
      <c r="AX213" s="13" t="s">
        <v>72</v>
      </c>
      <c r="AY213" s="234" t="s">
        <v>188</v>
      </c>
    </row>
    <row r="214" s="14" customFormat="1">
      <c r="A214" s="14"/>
      <c r="B214" s="235"/>
      <c r="C214" s="236"/>
      <c r="D214" s="226" t="s">
        <v>200</v>
      </c>
      <c r="E214" s="237" t="s">
        <v>19</v>
      </c>
      <c r="F214" s="238" t="s">
        <v>80</v>
      </c>
      <c r="G214" s="236"/>
      <c r="H214" s="239">
        <v>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200</v>
      </c>
      <c r="AU214" s="245" t="s">
        <v>82</v>
      </c>
      <c r="AV214" s="14" t="s">
        <v>82</v>
      </c>
      <c r="AW214" s="14" t="s">
        <v>33</v>
      </c>
      <c r="AX214" s="14" t="s">
        <v>72</v>
      </c>
      <c r="AY214" s="245" t="s">
        <v>188</v>
      </c>
    </row>
    <row r="215" s="15" customFormat="1">
      <c r="A215" s="15"/>
      <c r="B215" s="246"/>
      <c r="C215" s="247"/>
      <c r="D215" s="226" t="s">
        <v>200</v>
      </c>
      <c r="E215" s="248" t="s">
        <v>19</v>
      </c>
      <c r="F215" s="249" t="s">
        <v>206</v>
      </c>
      <c r="G215" s="247"/>
      <c r="H215" s="250">
        <v>1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200</v>
      </c>
      <c r="AU215" s="256" t="s">
        <v>82</v>
      </c>
      <c r="AV215" s="15" t="s">
        <v>196</v>
      </c>
      <c r="AW215" s="15" t="s">
        <v>33</v>
      </c>
      <c r="AX215" s="15" t="s">
        <v>80</v>
      </c>
      <c r="AY215" s="256" t="s">
        <v>188</v>
      </c>
    </row>
    <row r="216" s="2" customFormat="1" ht="24.15" customHeight="1">
      <c r="A216" s="40"/>
      <c r="B216" s="41"/>
      <c r="C216" s="206" t="s">
        <v>338</v>
      </c>
      <c r="D216" s="206" t="s">
        <v>191</v>
      </c>
      <c r="E216" s="207" t="s">
        <v>1551</v>
      </c>
      <c r="F216" s="208" t="s">
        <v>1552</v>
      </c>
      <c r="G216" s="209" t="s">
        <v>296</v>
      </c>
      <c r="H216" s="210">
        <v>14</v>
      </c>
      <c r="I216" s="211"/>
      <c r="J216" s="212">
        <f>ROUND(I216*H216,2)</f>
        <v>0</v>
      </c>
      <c r="K216" s="208" t="s">
        <v>195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196</v>
      </c>
      <c r="AT216" s="217" t="s">
        <v>191</v>
      </c>
      <c r="AU216" s="217" t="s">
        <v>82</v>
      </c>
      <c r="AY216" s="19" t="s">
        <v>188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196</v>
      </c>
      <c r="BM216" s="217" t="s">
        <v>2416</v>
      </c>
    </row>
    <row r="217" s="2" customFormat="1">
      <c r="A217" s="40"/>
      <c r="B217" s="41"/>
      <c r="C217" s="42"/>
      <c r="D217" s="219" t="s">
        <v>198</v>
      </c>
      <c r="E217" s="42"/>
      <c r="F217" s="220" t="s">
        <v>1554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198</v>
      </c>
      <c r="AU217" s="19" t="s">
        <v>82</v>
      </c>
    </row>
    <row r="218" s="13" customFormat="1">
      <c r="A218" s="13"/>
      <c r="B218" s="224"/>
      <c r="C218" s="225"/>
      <c r="D218" s="226" t="s">
        <v>200</v>
      </c>
      <c r="E218" s="227" t="s">
        <v>19</v>
      </c>
      <c r="F218" s="228" t="s">
        <v>1461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200</v>
      </c>
      <c r="AU218" s="234" t="s">
        <v>82</v>
      </c>
      <c r="AV218" s="13" t="s">
        <v>80</v>
      </c>
      <c r="AW218" s="13" t="s">
        <v>33</v>
      </c>
      <c r="AX218" s="13" t="s">
        <v>72</v>
      </c>
      <c r="AY218" s="234" t="s">
        <v>188</v>
      </c>
    </row>
    <row r="219" s="14" customFormat="1">
      <c r="A219" s="14"/>
      <c r="B219" s="235"/>
      <c r="C219" s="236"/>
      <c r="D219" s="226" t="s">
        <v>200</v>
      </c>
      <c r="E219" s="237" t="s">
        <v>19</v>
      </c>
      <c r="F219" s="238" t="s">
        <v>119</v>
      </c>
      <c r="G219" s="236"/>
      <c r="H219" s="239">
        <v>14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200</v>
      </c>
      <c r="AU219" s="245" t="s">
        <v>82</v>
      </c>
      <c r="AV219" s="14" t="s">
        <v>82</v>
      </c>
      <c r="AW219" s="14" t="s">
        <v>33</v>
      </c>
      <c r="AX219" s="14" t="s">
        <v>72</v>
      </c>
      <c r="AY219" s="245" t="s">
        <v>188</v>
      </c>
    </row>
    <row r="220" s="15" customFormat="1">
      <c r="A220" s="15"/>
      <c r="B220" s="246"/>
      <c r="C220" s="247"/>
      <c r="D220" s="226" t="s">
        <v>200</v>
      </c>
      <c r="E220" s="248" t="s">
        <v>19</v>
      </c>
      <c r="F220" s="249" t="s">
        <v>206</v>
      </c>
      <c r="G220" s="247"/>
      <c r="H220" s="250">
        <v>14</v>
      </c>
      <c r="I220" s="251"/>
      <c r="J220" s="247"/>
      <c r="K220" s="247"/>
      <c r="L220" s="252"/>
      <c r="M220" s="253"/>
      <c r="N220" s="254"/>
      <c r="O220" s="254"/>
      <c r="P220" s="254"/>
      <c r="Q220" s="254"/>
      <c r="R220" s="254"/>
      <c r="S220" s="254"/>
      <c r="T220" s="25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56" t="s">
        <v>200</v>
      </c>
      <c r="AU220" s="256" t="s">
        <v>82</v>
      </c>
      <c r="AV220" s="15" t="s">
        <v>196</v>
      </c>
      <c r="AW220" s="15" t="s">
        <v>33</v>
      </c>
      <c r="AX220" s="15" t="s">
        <v>80</v>
      </c>
      <c r="AY220" s="256" t="s">
        <v>188</v>
      </c>
    </row>
    <row r="221" s="2" customFormat="1" ht="16.5" customHeight="1">
      <c r="A221" s="40"/>
      <c r="B221" s="41"/>
      <c r="C221" s="257" t="s">
        <v>342</v>
      </c>
      <c r="D221" s="257" t="s">
        <v>300</v>
      </c>
      <c r="E221" s="258" t="s">
        <v>1555</v>
      </c>
      <c r="F221" s="259" t="s">
        <v>1556</v>
      </c>
      <c r="G221" s="260" t="s">
        <v>296</v>
      </c>
      <c r="H221" s="261">
        <v>14</v>
      </c>
      <c r="I221" s="262"/>
      <c r="J221" s="263">
        <f>ROUND(I221*H221,2)</f>
        <v>0</v>
      </c>
      <c r="K221" s="259" t="s">
        <v>19</v>
      </c>
      <c r="L221" s="264"/>
      <c r="M221" s="265" t="s">
        <v>19</v>
      </c>
      <c r="N221" s="266" t="s">
        <v>43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250</v>
      </c>
      <c r="AT221" s="217" t="s">
        <v>300</v>
      </c>
      <c r="AU221" s="217" t="s">
        <v>82</v>
      </c>
      <c r="AY221" s="19" t="s">
        <v>188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196</v>
      </c>
      <c r="BM221" s="217" t="s">
        <v>2417</v>
      </c>
    </row>
    <row r="222" s="2" customFormat="1">
      <c r="A222" s="40"/>
      <c r="B222" s="41"/>
      <c r="C222" s="42"/>
      <c r="D222" s="226" t="s">
        <v>571</v>
      </c>
      <c r="E222" s="42"/>
      <c r="F222" s="273" t="s">
        <v>1498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571</v>
      </c>
      <c r="AU222" s="19" t="s">
        <v>82</v>
      </c>
    </row>
    <row r="223" s="13" customFormat="1">
      <c r="A223" s="13"/>
      <c r="B223" s="224"/>
      <c r="C223" s="225"/>
      <c r="D223" s="226" t="s">
        <v>200</v>
      </c>
      <c r="E223" s="227" t="s">
        <v>19</v>
      </c>
      <c r="F223" s="228" t="s">
        <v>1461</v>
      </c>
      <c r="G223" s="225"/>
      <c r="H223" s="227" t="s">
        <v>19</v>
      </c>
      <c r="I223" s="229"/>
      <c r="J223" s="225"/>
      <c r="K223" s="225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200</v>
      </c>
      <c r="AU223" s="234" t="s">
        <v>82</v>
      </c>
      <c r="AV223" s="13" t="s">
        <v>80</v>
      </c>
      <c r="AW223" s="13" t="s">
        <v>33</v>
      </c>
      <c r="AX223" s="13" t="s">
        <v>72</v>
      </c>
      <c r="AY223" s="234" t="s">
        <v>188</v>
      </c>
    </row>
    <row r="224" s="14" customFormat="1">
      <c r="A224" s="14"/>
      <c r="B224" s="235"/>
      <c r="C224" s="236"/>
      <c r="D224" s="226" t="s">
        <v>200</v>
      </c>
      <c r="E224" s="237" t="s">
        <v>19</v>
      </c>
      <c r="F224" s="238" t="s">
        <v>119</v>
      </c>
      <c r="G224" s="236"/>
      <c r="H224" s="239">
        <v>14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200</v>
      </c>
      <c r="AU224" s="245" t="s">
        <v>82</v>
      </c>
      <c r="AV224" s="14" t="s">
        <v>82</v>
      </c>
      <c r="AW224" s="14" t="s">
        <v>33</v>
      </c>
      <c r="AX224" s="14" t="s">
        <v>72</v>
      </c>
      <c r="AY224" s="245" t="s">
        <v>188</v>
      </c>
    </row>
    <row r="225" s="15" customFormat="1">
      <c r="A225" s="15"/>
      <c r="B225" s="246"/>
      <c r="C225" s="247"/>
      <c r="D225" s="226" t="s">
        <v>200</v>
      </c>
      <c r="E225" s="248" t="s">
        <v>19</v>
      </c>
      <c r="F225" s="249" t="s">
        <v>206</v>
      </c>
      <c r="G225" s="247"/>
      <c r="H225" s="250">
        <v>14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200</v>
      </c>
      <c r="AU225" s="256" t="s">
        <v>82</v>
      </c>
      <c r="AV225" s="15" t="s">
        <v>196</v>
      </c>
      <c r="AW225" s="15" t="s">
        <v>33</v>
      </c>
      <c r="AX225" s="15" t="s">
        <v>80</v>
      </c>
      <c r="AY225" s="256" t="s">
        <v>188</v>
      </c>
    </row>
    <row r="226" s="2" customFormat="1" ht="24.15" customHeight="1">
      <c r="A226" s="40"/>
      <c r="B226" s="41"/>
      <c r="C226" s="206" t="s">
        <v>349</v>
      </c>
      <c r="D226" s="206" t="s">
        <v>191</v>
      </c>
      <c r="E226" s="207" t="s">
        <v>1558</v>
      </c>
      <c r="F226" s="208" t="s">
        <v>1559</v>
      </c>
      <c r="G226" s="209" t="s">
        <v>296</v>
      </c>
      <c r="H226" s="210">
        <v>7</v>
      </c>
      <c r="I226" s="211"/>
      <c r="J226" s="212">
        <f>ROUND(I226*H226,2)</f>
        <v>0</v>
      </c>
      <c r="K226" s="208" t="s">
        <v>195</v>
      </c>
      <c r="L226" s="46"/>
      <c r="M226" s="213" t="s">
        <v>19</v>
      </c>
      <c r="N226" s="214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196</v>
      </c>
      <c r="AT226" s="217" t="s">
        <v>191</v>
      </c>
      <c r="AU226" s="217" t="s">
        <v>82</v>
      </c>
      <c r="AY226" s="19" t="s">
        <v>188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196</v>
      </c>
      <c r="BM226" s="217" t="s">
        <v>2418</v>
      </c>
    </row>
    <row r="227" s="2" customFormat="1">
      <c r="A227" s="40"/>
      <c r="B227" s="41"/>
      <c r="C227" s="42"/>
      <c r="D227" s="219" t="s">
        <v>198</v>
      </c>
      <c r="E227" s="42"/>
      <c r="F227" s="220" t="s">
        <v>1561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198</v>
      </c>
      <c r="AU227" s="19" t="s">
        <v>82</v>
      </c>
    </row>
    <row r="228" s="13" customFormat="1">
      <c r="A228" s="13"/>
      <c r="B228" s="224"/>
      <c r="C228" s="225"/>
      <c r="D228" s="226" t="s">
        <v>200</v>
      </c>
      <c r="E228" s="227" t="s">
        <v>19</v>
      </c>
      <c r="F228" s="228" t="s">
        <v>1461</v>
      </c>
      <c r="G228" s="225"/>
      <c r="H228" s="227" t="s">
        <v>19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200</v>
      </c>
      <c r="AU228" s="234" t="s">
        <v>82</v>
      </c>
      <c r="AV228" s="13" t="s">
        <v>80</v>
      </c>
      <c r="AW228" s="13" t="s">
        <v>33</v>
      </c>
      <c r="AX228" s="13" t="s">
        <v>72</v>
      </c>
      <c r="AY228" s="234" t="s">
        <v>188</v>
      </c>
    </row>
    <row r="229" s="14" customFormat="1">
      <c r="A229" s="14"/>
      <c r="B229" s="235"/>
      <c r="C229" s="236"/>
      <c r="D229" s="226" t="s">
        <v>200</v>
      </c>
      <c r="E229" s="237" t="s">
        <v>19</v>
      </c>
      <c r="F229" s="238" t="s">
        <v>241</v>
      </c>
      <c r="G229" s="236"/>
      <c r="H229" s="239">
        <v>7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200</v>
      </c>
      <c r="AU229" s="245" t="s">
        <v>82</v>
      </c>
      <c r="AV229" s="14" t="s">
        <v>82</v>
      </c>
      <c r="AW229" s="14" t="s">
        <v>33</v>
      </c>
      <c r="AX229" s="14" t="s">
        <v>72</v>
      </c>
      <c r="AY229" s="245" t="s">
        <v>188</v>
      </c>
    </row>
    <row r="230" s="15" customFormat="1">
      <c r="A230" s="15"/>
      <c r="B230" s="246"/>
      <c r="C230" s="247"/>
      <c r="D230" s="226" t="s">
        <v>200</v>
      </c>
      <c r="E230" s="248" t="s">
        <v>19</v>
      </c>
      <c r="F230" s="249" t="s">
        <v>206</v>
      </c>
      <c r="G230" s="247"/>
      <c r="H230" s="250">
        <v>7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6" t="s">
        <v>200</v>
      </c>
      <c r="AU230" s="256" t="s">
        <v>82</v>
      </c>
      <c r="AV230" s="15" t="s">
        <v>196</v>
      </c>
      <c r="AW230" s="15" t="s">
        <v>33</v>
      </c>
      <c r="AX230" s="15" t="s">
        <v>80</v>
      </c>
      <c r="AY230" s="256" t="s">
        <v>188</v>
      </c>
    </row>
    <row r="231" s="2" customFormat="1" ht="16.5" customHeight="1">
      <c r="A231" s="40"/>
      <c r="B231" s="41"/>
      <c r="C231" s="257" t="s">
        <v>354</v>
      </c>
      <c r="D231" s="257" t="s">
        <v>300</v>
      </c>
      <c r="E231" s="258" t="s">
        <v>1562</v>
      </c>
      <c r="F231" s="259" t="s">
        <v>1563</v>
      </c>
      <c r="G231" s="260" t="s">
        <v>296</v>
      </c>
      <c r="H231" s="261">
        <v>7</v>
      </c>
      <c r="I231" s="262"/>
      <c r="J231" s="263">
        <f>ROUND(I231*H231,2)</f>
        <v>0</v>
      </c>
      <c r="K231" s="259" t="s">
        <v>19</v>
      </c>
      <c r="L231" s="264"/>
      <c r="M231" s="265" t="s">
        <v>19</v>
      </c>
      <c r="N231" s="266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250</v>
      </c>
      <c r="AT231" s="217" t="s">
        <v>300</v>
      </c>
      <c r="AU231" s="217" t="s">
        <v>82</v>
      </c>
      <c r="AY231" s="19" t="s">
        <v>188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196</v>
      </c>
      <c r="BM231" s="217" t="s">
        <v>2419</v>
      </c>
    </row>
    <row r="232" s="2" customFormat="1">
      <c r="A232" s="40"/>
      <c r="B232" s="41"/>
      <c r="C232" s="42"/>
      <c r="D232" s="226" t="s">
        <v>571</v>
      </c>
      <c r="E232" s="42"/>
      <c r="F232" s="273" t="s">
        <v>1498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571</v>
      </c>
      <c r="AU232" s="19" t="s">
        <v>82</v>
      </c>
    </row>
    <row r="233" s="13" customFormat="1">
      <c r="A233" s="13"/>
      <c r="B233" s="224"/>
      <c r="C233" s="225"/>
      <c r="D233" s="226" t="s">
        <v>200</v>
      </c>
      <c r="E233" s="227" t="s">
        <v>19</v>
      </c>
      <c r="F233" s="228" t="s">
        <v>1461</v>
      </c>
      <c r="G233" s="225"/>
      <c r="H233" s="227" t="s">
        <v>19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200</v>
      </c>
      <c r="AU233" s="234" t="s">
        <v>82</v>
      </c>
      <c r="AV233" s="13" t="s">
        <v>80</v>
      </c>
      <c r="AW233" s="13" t="s">
        <v>33</v>
      </c>
      <c r="AX233" s="13" t="s">
        <v>72</v>
      </c>
      <c r="AY233" s="234" t="s">
        <v>188</v>
      </c>
    </row>
    <row r="234" s="14" customFormat="1">
      <c r="A234" s="14"/>
      <c r="B234" s="235"/>
      <c r="C234" s="236"/>
      <c r="D234" s="226" t="s">
        <v>200</v>
      </c>
      <c r="E234" s="237" t="s">
        <v>19</v>
      </c>
      <c r="F234" s="238" t="s">
        <v>241</v>
      </c>
      <c r="G234" s="236"/>
      <c r="H234" s="239">
        <v>7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200</v>
      </c>
      <c r="AU234" s="245" t="s">
        <v>82</v>
      </c>
      <c r="AV234" s="14" t="s">
        <v>82</v>
      </c>
      <c r="AW234" s="14" t="s">
        <v>33</v>
      </c>
      <c r="AX234" s="14" t="s">
        <v>72</v>
      </c>
      <c r="AY234" s="245" t="s">
        <v>188</v>
      </c>
    </row>
    <row r="235" s="15" customFormat="1">
      <c r="A235" s="15"/>
      <c r="B235" s="246"/>
      <c r="C235" s="247"/>
      <c r="D235" s="226" t="s">
        <v>200</v>
      </c>
      <c r="E235" s="248" t="s">
        <v>19</v>
      </c>
      <c r="F235" s="249" t="s">
        <v>206</v>
      </c>
      <c r="G235" s="247"/>
      <c r="H235" s="250">
        <v>7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200</v>
      </c>
      <c r="AU235" s="256" t="s">
        <v>82</v>
      </c>
      <c r="AV235" s="15" t="s">
        <v>196</v>
      </c>
      <c r="AW235" s="15" t="s">
        <v>33</v>
      </c>
      <c r="AX235" s="15" t="s">
        <v>80</v>
      </c>
      <c r="AY235" s="256" t="s">
        <v>188</v>
      </c>
    </row>
    <row r="236" s="2" customFormat="1" ht="16.5" customHeight="1">
      <c r="A236" s="40"/>
      <c r="B236" s="41"/>
      <c r="C236" s="257" t="s">
        <v>361</v>
      </c>
      <c r="D236" s="257" t="s">
        <v>300</v>
      </c>
      <c r="E236" s="258" t="s">
        <v>1565</v>
      </c>
      <c r="F236" s="259" t="s">
        <v>1566</v>
      </c>
      <c r="G236" s="260" t="s">
        <v>1567</v>
      </c>
      <c r="H236" s="261">
        <v>1</v>
      </c>
      <c r="I236" s="262"/>
      <c r="J236" s="263">
        <f>ROUND(I236*H236,2)</f>
        <v>0</v>
      </c>
      <c r="K236" s="259" t="s">
        <v>19</v>
      </c>
      <c r="L236" s="264"/>
      <c r="M236" s="265" t="s">
        <v>19</v>
      </c>
      <c r="N236" s="266" t="s">
        <v>43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250</v>
      </c>
      <c r="AT236" s="217" t="s">
        <v>300</v>
      </c>
      <c r="AU236" s="217" t="s">
        <v>82</v>
      </c>
      <c r="AY236" s="19" t="s">
        <v>188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196</v>
      </c>
      <c r="BM236" s="217" t="s">
        <v>2420</v>
      </c>
    </row>
    <row r="237" s="2" customFormat="1">
      <c r="A237" s="40"/>
      <c r="B237" s="41"/>
      <c r="C237" s="42"/>
      <c r="D237" s="226" t="s">
        <v>571</v>
      </c>
      <c r="E237" s="42"/>
      <c r="F237" s="273" t="s">
        <v>1498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571</v>
      </c>
      <c r="AU237" s="19" t="s">
        <v>82</v>
      </c>
    </row>
    <row r="238" s="13" customFormat="1">
      <c r="A238" s="13"/>
      <c r="B238" s="224"/>
      <c r="C238" s="225"/>
      <c r="D238" s="226" t="s">
        <v>200</v>
      </c>
      <c r="E238" s="227" t="s">
        <v>19</v>
      </c>
      <c r="F238" s="228" t="s">
        <v>1461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200</v>
      </c>
      <c r="AU238" s="234" t="s">
        <v>82</v>
      </c>
      <c r="AV238" s="13" t="s">
        <v>80</v>
      </c>
      <c r="AW238" s="13" t="s">
        <v>33</v>
      </c>
      <c r="AX238" s="13" t="s">
        <v>72</v>
      </c>
      <c r="AY238" s="234" t="s">
        <v>188</v>
      </c>
    </row>
    <row r="239" s="14" customFormat="1">
      <c r="A239" s="14"/>
      <c r="B239" s="235"/>
      <c r="C239" s="236"/>
      <c r="D239" s="226" t="s">
        <v>200</v>
      </c>
      <c r="E239" s="237" t="s">
        <v>19</v>
      </c>
      <c r="F239" s="238" t="s">
        <v>80</v>
      </c>
      <c r="G239" s="236"/>
      <c r="H239" s="239">
        <v>1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200</v>
      </c>
      <c r="AU239" s="245" t="s">
        <v>82</v>
      </c>
      <c r="AV239" s="14" t="s">
        <v>82</v>
      </c>
      <c r="AW239" s="14" t="s">
        <v>33</v>
      </c>
      <c r="AX239" s="14" t="s">
        <v>72</v>
      </c>
      <c r="AY239" s="245" t="s">
        <v>188</v>
      </c>
    </row>
    <row r="240" s="15" customFormat="1">
      <c r="A240" s="15"/>
      <c r="B240" s="246"/>
      <c r="C240" s="247"/>
      <c r="D240" s="226" t="s">
        <v>200</v>
      </c>
      <c r="E240" s="248" t="s">
        <v>19</v>
      </c>
      <c r="F240" s="249" t="s">
        <v>206</v>
      </c>
      <c r="G240" s="247"/>
      <c r="H240" s="250">
        <v>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6" t="s">
        <v>200</v>
      </c>
      <c r="AU240" s="256" t="s">
        <v>82</v>
      </c>
      <c r="AV240" s="15" t="s">
        <v>196</v>
      </c>
      <c r="AW240" s="15" t="s">
        <v>33</v>
      </c>
      <c r="AX240" s="15" t="s">
        <v>80</v>
      </c>
      <c r="AY240" s="256" t="s">
        <v>188</v>
      </c>
    </row>
    <row r="241" s="2" customFormat="1" ht="16.5" customHeight="1">
      <c r="A241" s="40"/>
      <c r="B241" s="41"/>
      <c r="C241" s="206" t="s">
        <v>367</v>
      </c>
      <c r="D241" s="206" t="s">
        <v>191</v>
      </c>
      <c r="E241" s="207" t="s">
        <v>1569</v>
      </c>
      <c r="F241" s="208" t="s">
        <v>1570</v>
      </c>
      <c r="G241" s="209" t="s">
        <v>1571</v>
      </c>
      <c r="H241" s="210">
        <v>5</v>
      </c>
      <c r="I241" s="211"/>
      <c r="J241" s="212">
        <f>ROUND(I241*H241,2)</f>
        <v>0</v>
      </c>
      <c r="K241" s="208" t="s">
        <v>195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196</v>
      </c>
      <c r="AT241" s="217" t="s">
        <v>191</v>
      </c>
      <c r="AU241" s="217" t="s">
        <v>82</v>
      </c>
      <c r="AY241" s="19" t="s">
        <v>188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196</v>
      </c>
      <c r="BM241" s="217" t="s">
        <v>2421</v>
      </c>
    </row>
    <row r="242" s="2" customFormat="1">
      <c r="A242" s="40"/>
      <c r="B242" s="41"/>
      <c r="C242" s="42"/>
      <c r="D242" s="219" t="s">
        <v>198</v>
      </c>
      <c r="E242" s="42"/>
      <c r="F242" s="220" t="s">
        <v>1573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198</v>
      </c>
      <c r="AU242" s="19" t="s">
        <v>82</v>
      </c>
    </row>
    <row r="243" s="2" customFormat="1" ht="16.5" customHeight="1">
      <c r="A243" s="40"/>
      <c r="B243" s="41"/>
      <c r="C243" s="206" t="s">
        <v>303</v>
      </c>
      <c r="D243" s="206" t="s">
        <v>191</v>
      </c>
      <c r="E243" s="207" t="s">
        <v>1574</v>
      </c>
      <c r="F243" s="208" t="s">
        <v>1575</v>
      </c>
      <c r="G243" s="209" t="s">
        <v>1571</v>
      </c>
      <c r="H243" s="210">
        <v>16</v>
      </c>
      <c r="I243" s="211"/>
      <c r="J243" s="212">
        <f>ROUND(I243*H243,2)</f>
        <v>0</v>
      </c>
      <c r="K243" s="208" t="s">
        <v>19</v>
      </c>
      <c r="L243" s="46"/>
      <c r="M243" s="213" t="s">
        <v>19</v>
      </c>
      <c r="N243" s="214" t="s">
        <v>43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196</v>
      </c>
      <c r="AT243" s="217" t="s">
        <v>191</v>
      </c>
      <c r="AU243" s="217" t="s">
        <v>82</v>
      </c>
      <c r="AY243" s="19" t="s">
        <v>188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80</v>
      </c>
      <c r="BK243" s="218">
        <f>ROUND(I243*H243,2)</f>
        <v>0</v>
      </c>
      <c r="BL243" s="19" t="s">
        <v>196</v>
      </c>
      <c r="BM243" s="217" t="s">
        <v>2422</v>
      </c>
    </row>
    <row r="244" s="2" customFormat="1" ht="16.5" customHeight="1">
      <c r="A244" s="40"/>
      <c r="B244" s="41"/>
      <c r="C244" s="257" t="s">
        <v>376</v>
      </c>
      <c r="D244" s="257" t="s">
        <v>300</v>
      </c>
      <c r="E244" s="258" t="s">
        <v>1577</v>
      </c>
      <c r="F244" s="259" t="s">
        <v>1578</v>
      </c>
      <c r="G244" s="260" t="s">
        <v>1567</v>
      </c>
      <c r="H244" s="261">
        <v>1</v>
      </c>
      <c r="I244" s="262"/>
      <c r="J244" s="263">
        <f>ROUND(I244*H244,2)</f>
        <v>0</v>
      </c>
      <c r="K244" s="259" t="s">
        <v>19</v>
      </c>
      <c r="L244" s="264"/>
      <c r="M244" s="265" t="s">
        <v>19</v>
      </c>
      <c r="N244" s="266" t="s">
        <v>43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250</v>
      </c>
      <c r="AT244" s="217" t="s">
        <v>300</v>
      </c>
      <c r="AU244" s="217" t="s">
        <v>82</v>
      </c>
      <c r="AY244" s="19" t="s">
        <v>188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196</v>
      </c>
      <c r="BM244" s="217" t="s">
        <v>2423</v>
      </c>
    </row>
    <row r="245" s="12" customFormat="1" ht="22.8" customHeight="1">
      <c r="A245" s="12"/>
      <c r="B245" s="190"/>
      <c r="C245" s="191"/>
      <c r="D245" s="192" t="s">
        <v>71</v>
      </c>
      <c r="E245" s="204" t="s">
        <v>1580</v>
      </c>
      <c r="F245" s="204" t="s">
        <v>1581</v>
      </c>
      <c r="G245" s="191"/>
      <c r="H245" s="191"/>
      <c r="I245" s="194"/>
      <c r="J245" s="205">
        <f>BK245</f>
        <v>0</v>
      </c>
      <c r="K245" s="191"/>
      <c r="L245" s="196"/>
      <c r="M245" s="197"/>
      <c r="N245" s="198"/>
      <c r="O245" s="198"/>
      <c r="P245" s="199">
        <f>SUM(P246:P310)</f>
        <v>0</v>
      </c>
      <c r="Q245" s="198"/>
      <c r="R245" s="199">
        <f>SUM(R246:R310)</f>
        <v>0</v>
      </c>
      <c r="S245" s="198"/>
      <c r="T245" s="200">
        <f>SUM(T246:T310)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1" t="s">
        <v>80</v>
      </c>
      <c r="AT245" s="202" t="s">
        <v>71</v>
      </c>
      <c r="AU245" s="202" t="s">
        <v>80</v>
      </c>
      <c r="AY245" s="201" t="s">
        <v>188</v>
      </c>
      <c r="BK245" s="203">
        <f>SUM(BK246:BK310)</f>
        <v>0</v>
      </c>
    </row>
    <row r="246" s="2" customFormat="1" ht="16.5" customHeight="1">
      <c r="A246" s="40"/>
      <c r="B246" s="41"/>
      <c r="C246" s="257" t="s">
        <v>383</v>
      </c>
      <c r="D246" s="257" t="s">
        <v>300</v>
      </c>
      <c r="E246" s="258" t="s">
        <v>1582</v>
      </c>
      <c r="F246" s="259" t="s">
        <v>1583</v>
      </c>
      <c r="G246" s="260" t="s">
        <v>296</v>
      </c>
      <c r="H246" s="261">
        <v>1</v>
      </c>
      <c r="I246" s="262"/>
      <c r="J246" s="263">
        <f>ROUND(I246*H246,2)</f>
        <v>0</v>
      </c>
      <c r="K246" s="259" t="s">
        <v>19</v>
      </c>
      <c r="L246" s="264"/>
      <c r="M246" s="265" t="s">
        <v>19</v>
      </c>
      <c r="N246" s="266" t="s">
        <v>43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250</v>
      </c>
      <c r="AT246" s="217" t="s">
        <v>300</v>
      </c>
      <c r="AU246" s="217" t="s">
        <v>82</v>
      </c>
      <c r="AY246" s="19" t="s">
        <v>188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196</v>
      </c>
      <c r="BM246" s="217" t="s">
        <v>2424</v>
      </c>
    </row>
    <row r="247" s="13" customFormat="1">
      <c r="A247" s="13"/>
      <c r="B247" s="224"/>
      <c r="C247" s="225"/>
      <c r="D247" s="226" t="s">
        <v>200</v>
      </c>
      <c r="E247" s="227" t="s">
        <v>19</v>
      </c>
      <c r="F247" s="228" t="s">
        <v>1461</v>
      </c>
      <c r="G247" s="225"/>
      <c r="H247" s="227" t="s">
        <v>19</v>
      </c>
      <c r="I247" s="229"/>
      <c r="J247" s="225"/>
      <c r="K247" s="225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200</v>
      </c>
      <c r="AU247" s="234" t="s">
        <v>82</v>
      </c>
      <c r="AV247" s="13" t="s">
        <v>80</v>
      </c>
      <c r="AW247" s="13" t="s">
        <v>33</v>
      </c>
      <c r="AX247" s="13" t="s">
        <v>72</v>
      </c>
      <c r="AY247" s="234" t="s">
        <v>188</v>
      </c>
    </row>
    <row r="248" s="14" customFormat="1">
      <c r="A248" s="14"/>
      <c r="B248" s="235"/>
      <c r="C248" s="236"/>
      <c r="D248" s="226" t="s">
        <v>200</v>
      </c>
      <c r="E248" s="237" t="s">
        <v>19</v>
      </c>
      <c r="F248" s="238" t="s">
        <v>80</v>
      </c>
      <c r="G248" s="236"/>
      <c r="H248" s="239">
        <v>1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200</v>
      </c>
      <c r="AU248" s="245" t="s">
        <v>82</v>
      </c>
      <c r="AV248" s="14" t="s">
        <v>82</v>
      </c>
      <c r="AW248" s="14" t="s">
        <v>33</v>
      </c>
      <c r="AX248" s="14" t="s">
        <v>72</v>
      </c>
      <c r="AY248" s="245" t="s">
        <v>188</v>
      </c>
    </row>
    <row r="249" s="15" customFormat="1">
      <c r="A249" s="15"/>
      <c r="B249" s="246"/>
      <c r="C249" s="247"/>
      <c r="D249" s="226" t="s">
        <v>200</v>
      </c>
      <c r="E249" s="248" t="s">
        <v>19</v>
      </c>
      <c r="F249" s="249" t="s">
        <v>206</v>
      </c>
      <c r="G249" s="247"/>
      <c r="H249" s="250">
        <v>1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200</v>
      </c>
      <c r="AU249" s="256" t="s">
        <v>82</v>
      </c>
      <c r="AV249" s="15" t="s">
        <v>196</v>
      </c>
      <c r="AW249" s="15" t="s">
        <v>33</v>
      </c>
      <c r="AX249" s="15" t="s">
        <v>80</v>
      </c>
      <c r="AY249" s="256" t="s">
        <v>188</v>
      </c>
    </row>
    <row r="250" s="2" customFormat="1" ht="24.15" customHeight="1">
      <c r="A250" s="40"/>
      <c r="B250" s="41"/>
      <c r="C250" s="206" t="s">
        <v>388</v>
      </c>
      <c r="D250" s="206" t="s">
        <v>191</v>
      </c>
      <c r="E250" s="207" t="s">
        <v>1585</v>
      </c>
      <c r="F250" s="208" t="s">
        <v>1586</v>
      </c>
      <c r="G250" s="209" t="s">
        <v>357</v>
      </c>
      <c r="H250" s="210">
        <v>50</v>
      </c>
      <c r="I250" s="211"/>
      <c r="J250" s="212">
        <f>ROUND(I250*H250,2)</f>
        <v>0</v>
      </c>
      <c r="K250" s="208" t="s">
        <v>195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196</v>
      </c>
      <c r="AT250" s="217" t="s">
        <v>191</v>
      </c>
      <c r="AU250" s="217" t="s">
        <v>82</v>
      </c>
      <c r="AY250" s="19" t="s">
        <v>188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196</v>
      </c>
      <c r="BM250" s="217" t="s">
        <v>2425</v>
      </c>
    </row>
    <row r="251" s="2" customFormat="1">
      <c r="A251" s="40"/>
      <c r="B251" s="41"/>
      <c r="C251" s="42"/>
      <c r="D251" s="219" t="s">
        <v>198</v>
      </c>
      <c r="E251" s="42"/>
      <c r="F251" s="220" t="s">
        <v>1588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198</v>
      </c>
      <c r="AU251" s="19" t="s">
        <v>82</v>
      </c>
    </row>
    <row r="252" s="13" customFormat="1">
      <c r="A252" s="13"/>
      <c r="B252" s="224"/>
      <c r="C252" s="225"/>
      <c r="D252" s="226" t="s">
        <v>200</v>
      </c>
      <c r="E252" s="227" t="s">
        <v>19</v>
      </c>
      <c r="F252" s="228" t="s">
        <v>1461</v>
      </c>
      <c r="G252" s="225"/>
      <c r="H252" s="227" t="s">
        <v>19</v>
      </c>
      <c r="I252" s="229"/>
      <c r="J252" s="225"/>
      <c r="K252" s="225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200</v>
      </c>
      <c r="AU252" s="234" t="s">
        <v>82</v>
      </c>
      <c r="AV252" s="13" t="s">
        <v>80</v>
      </c>
      <c r="AW252" s="13" t="s">
        <v>33</v>
      </c>
      <c r="AX252" s="13" t="s">
        <v>72</v>
      </c>
      <c r="AY252" s="234" t="s">
        <v>188</v>
      </c>
    </row>
    <row r="253" s="14" customFormat="1">
      <c r="A253" s="14"/>
      <c r="B253" s="235"/>
      <c r="C253" s="236"/>
      <c r="D253" s="226" t="s">
        <v>200</v>
      </c>
      <c r="E253" s="237" t="s">
        <v>19</v>
      </c>
      <c r="F253" s="238" t="s">
        <v>2426</v>
      </c>
      <c r="G253" s="236"/>
      <c r="H253" s="239">
        <v>50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200</v>
      </c>
      <c r="AU253" s="245" t="s">
        <v>82</v>
      </c>
      <c r="AV253" s="14" t="s">
        <v>82</v>
      </c>
      <c r="AW253" s="14" t="s">
        <v>33</v>
      </c>
      <c r="AX253" s="14" t="s">
        <v>72</v>
      </c>
      <c r="AY253" s="245" t="s">
        <v>188</v>
      </c>
    </row>
    <row r="254" s="15" customFormat="1">
      <c r="A254" s="15"/>
      <c r="B254" s="246"/>
      <c r="C254" s="247"/>
      <c r="D254" s="226" t="s">
        <v>200</v>
      </c>
      <c r="E254" s="248" t="s">
        <v>19</v>
      </c>
      <c r="F254" s="249" t="s">
        <v>206</v>
      </c>
      <c r="G254" s="247"/>
      <c r="H254" s="250">
        <v>50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6" t="s">
        <v>200</v>
      </c>
      <c r="AU254" s="256" t="s">
        <v>82</v>
      </c>
      <c r="AV254" s="15" t="s">
        <v>196</v>
      </c>
      <c r="AW254" s="15" t="s">
        <v>33</v>
      </c>
      <c r="AX254" s="15" t="s">
        <v>80</v>
      </c>
      <c r="AY254" s="256" t="s">
        <v>188</v>
      </c>
    </row>
    <row r="255" s="2" customFormat="1" ht="21.75" customHeight="1">
      <c r="A255" s="40"/>
      <c r="B255" s="41"/>
      <c r="C255" s="257" t="s">
        <v>393</v>
      </c>
      <c r="D255" s="257" t="s">
        <v>300</v>
      </c>
      <c r="E255" s="258" t="s">
        <v>1590</v>
      </c>
      <c r="F255" s="259" t="s">
        <v>1591</v>
      </c>
      <c r="G255" s="260" t="s">
        <v>357</v>
      </c>
      <c r="H255" s="261">
        <v>23</v>
      </c>
      <c r="I255" s="262"/>
      <c r="J255" s="263">
        <f>ROUND(I255*H255,2)</f>
        <v>0</v>
      </c>
      <c r="K255" s="259" t="s">
        <v>19</v>
      </c>
      <c r="L255" s="264"/>
      <c r="M255" s="265" t="s">
        <v>19</v>
      </c>
      <c r="N255" s="266" t="s">
        <v>43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250</v>
      </c>
      <c r="AT255" s="217" t="s">
        <v>300</v>
      </c>
      <c r="AU255" s="217" t="s">
        <v>82</v>
      </c>
      <c r="AY255" s="19" t="s">
        <v>188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196</v>
      </c>
      <c r="BM255" s="217" t="s">
        <v>2427</v>
      </c>
    </row>
    <row r="256" s="2" customFormat="1">
      <c r="A256" s="40"/>
      <c r="B256" s="41"/>
      <c r="C256" s="42"/>
      <c r="D256" s="226" t="s">
        <v>571</v>
      </c>
      <c r="E256" s="42"/>
      <c r="F256" s="273" t="s">
        <v>1469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571</v>
      </c>
      <c r="AU256" s="19" t="s">
        <v>82</v>
      </c>
    </row>
    <row r="257" s="13" customFormat="1">
      <c r="A257" s="13"/>
      <c r="B257" s="224"/>
      <c r="C257" s="225"/>
      <c r="D257" s="226" t="s">
        <v>200</v>
      </c>
      <c r="E257" s="227" t="s">
        <v>19</v>
      </c>
      <c r="F257" s="228" t="s">
        <v>1461</v>
      </c>
      <c r="G257" s="225"/>
      <c r="H257" s="227" t="s">
        <v>19</v>
      </c>
      <c r="I257" s="229"/>
      <c r="J257" s="225"/>
      <c r="K257" s="225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200</v>
      </c>
      <c r="AU257" s="234" t="s">
        <v>82</v>
      </c>
      <c r="AV257" s="13" t="s">
        <v>80</v>
      </c>
      <c r="AW257" s="13" t="s">
        <v>33</v>
      </c>
      <c r="AX257" s="13" t="s">
        <v>72</v>
      </c>
      <c r="AY257" s="234" t="s">
        <v>188</v>
      </c>
    </row>
    <row r="258" s="14" customFormat="1">
      <c r="A258" s="14"/>
      <c r="B258" s="235"/>
      <c r="C258" s="236"/>
      <c r="D258" s="226" t="s">
        <v>200</v>
      </c>
      <c r="E258" s="237" t="s">
        <v>19</v>
      </c>
      <c r="F258" s="238" t="s">
        <v>144</v>
      </c>
      <c r="G258" s="236"/>
      <c r="H258" s="239">
        <v>23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200</v>
      </c>
      <c r="AU258" s="245" t="s">
        <v>82</v>
      </c>
      <c r="AV258" s="14" t="s">
        <v>82</v>
      </c>
      <c r="AW258" s="14" t="s">
        <v>33</v>
      </c>
      <c r="AX258" s="14" t="s">
        <v>72</v>
      </c>
      <c r="AY258" s="245" t="s">
        <v>188</v>
      </c>
    </row>
    <row r="259" s="15" customFormat="1">
      <c r="A259" s="15"/>
      <c r="B259" s="246"/>
      <c r="C259" s="247"/>
      <c r="D259" s="226" t="s">
        <v>200</v>
      </c>
      <c r="E259" s="248" t="s">
        <v>19</v>
      </c>
      <c r="F259" s="249" t="s">
        <v>206</v>
      </c>
      <c r="G259" s="247"/>
      <c r="H259" s="250">
        <v>23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200</v>
      </c>
      <c r="AU259" s="256" t="s">
        <v>82</v>
      </c>
      <c r="AV259" s="15" t="s">
        <v>196</v>
      </c>
      <c r="AW259" s="15" t="s">
        <v>33</v>
      </c>
      <c r="AX259" s="15" t="s">
        <v>80</v>
      </c>
      <c r="AY259" s="256" t="s">
        <v>188</v>
      </c>
    </row>
    <row r="260" s="2" customFormat="1" ht="21.75" customHeight="1">
      <c r="A260" s="40"/>
      <c r="B260" s="41"/>
      <c r="C260" s="257" t="s">
        <v>398</v>
      </c>
      <c r="D260" s="257" t="s">
        <v>300</v>
      </c>
      <c r="E260" s="258" t="s">
        <v>1593</v>
      </c>
      <c r="F260" s="259" t="s">
        <v>1594</v>
      </c>
      <c r="G260" s="260" t="s">
        <v>357</v>
      </c>
      <c r="H260" s="261">
        <v>27</v>
      </c>
      <c r="I260" s="262"/>
      <c r="J260" s="263">
        <f>ROUND(I260*H260,2)</f>
        <v>0</v>
      </c>
      <c r="K260" s="259" t="s">
        <v>19</v>
      </c>
      <c r="L260" s="264"/>
      <c r="M260" s="265" t="s">
        <v>19</v>
      </c>
      <c r="N260" s="266" t="s">
        <v>43</v>
      </c>
      <c r="O260" s="86"/>
      <c r="P260" s="215">
        <f>O260*H260</f>
        <v>0</v>
      </c>
      <c r="Q260" s="215">
        <v>0</v>
      </c>
      <c r="R260" s="215">
        <f>Q260*H260</f>
        <v>0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250</v>
      </c>
      <c r="AT260" s="217" t="s">
        <v>300</v>
      </c>
      <c r="AU260" s="217" t="s">
        <v>82</v>
      </c>
      <c r="AY260" s="19" t="s">
        <v>188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80</v>
      </c>
      <c r="BK260" s="218">
        <f>ROUND(I260*H260,2)</f>
        <v>0</v>
      </c>
      <c r="BL260" s="19" t="s">
        <v>196</v>
      </c>
      <c r="BM260" s="217" t="s">
        <v>2428</v>
      </c>
    </row>
    <row r="261" s="2" customFormat="1">
      <c r="A261" s="40"/>
      <c r="B261" s="41"/>
      <c r="C261" s="42"/>
      <c r="D261" s="226" t="s">
        <v>571</v>
      </c>
      <c r="E261" s="42"/>
      <c r="F261" s="273" t="s">
        <v>1469</v>
      </c>
      <c r="G261" s="42"/>
      <c r="H261" s="42"/>
      <c r="I261" s="221"/>
      <c r="J261" s="42"/>
      <c r="K261" s="42"/>
      <c r="L261" s="46"/>
      <c r="M261" s="222"/>
      <c r="N261" s="22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571</v>
      </c>
      <c r="AU261" s="19" t="s">
        <v>82</v>
      </c>
    </row>
    <row r="262" s="13" customFormat="1">
      <c r="A262" s="13"/>
      <c r="B262" s="224"/>
      <c r="C262" s="225"/>
      <c r="D262" s="226" t="s">
        <v>200</v>
      </c>
      <c r="E262" s="227" t="s">
        <v>19</v>
      </c>
      <c r="F262" s="228" t="s">
        <v>1461</v>
      </c>
      <c r="G262" s="225"/>
      <c r="H262" s="227" t="s">
        <v>19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200</v>
      </c>
      <c r="AU262" s="234" t="s">
        <v>82</v>
      </c>
      <c r="AV262" s="13" t="s">
        <v>80</v>
      </c>
      <c r="AW262" s="13" t="s">
        <v>33</v>
      </c>
      <c r="AX262" s="13" t="s">
        <v>72</v>
      </c>
      <c r="AY262" s="234" t="s">
        <v>188</v>
      </c>
    </row>
    <row r="263" s="14" customFormat="1">
      <c r="A263" s="14"/>
      <c r="B263" s="235"/>
      <c r="C263" s="236"/>
      <c r="D263" s="226" t="s">
        <v>200</v>
      </c>
      <c r="E263" s="237" t="s">
        <v>19</v>
      </c>
      <c r="F263" s="238" t="s">
        <v>342</v>
      </c>
      <c r="G263" s="236"/>
      <c r="H263" s="239">
        <v>27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200</v>
      </c>
      <c r="AU263" s="245" t="s">
        <v>82</v>
      </c>
      <c r="AV263" s="14" t="s">
        <v>82</v>
      </c>
      <c r="AW263" s="14" t="s">
        <v>33</v>
      </c>
      <c r="AX263" s="14" t="s">
        <v>72</v>
      </c>
      <c r="AY263" s="245" t="s">
        <v>188</v>
      </c>
    </row>
    <row r="264" s="15" customFormat="1">
      <c r="A264" s="15"/>
      <c r="B264" s="246"/>
      <c r="C264" s="247"/>
      <c r="D264" s="226" t="s">
        <v>200</v>
      </c>
      <c r="E264" s="248" t="s">
        <v>19</v>
      </c>
      <c r="F264" s="249" t="s">
        <v>206</v>
      </c>
      <c r="G264" s="247"/>
      <c r="H264" s="250">
        <v>27</v>
      </c>
      <c r="I264" s="251"/>
      <c r="J264" s="247"/>
      <c r="K264" s="247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200</v>
      </c>
      <c r="AU264" s="256" t="s">
        <v>82</v>
      </c>
      <c r="AV264" s="15" t="s">
        <v>196</v>
      </c>
      <c r="AW264" s="15" t="s">
        <v>33</v>
      </c>
      <c r="AX264" s="15" t="s">
        <v>80</v>
      </c>
      <c r="AY264" s="256" t="s">
        <v>188</v>
      </c>
    </row>
    <row r="265" s="2" customFormat="1" ht="16.5" customHeight="1">
      <c r="A265" s="40"/>
      <c r="B265" s="41"/>
      <c r="C265" s="206" t="s">
        <v>403</v>
      </c>
      <c r="D265" s="206" t="s">
        <v>191</v>
      </c>
      <c r="E265" s="207" t="s">
        <v>1596</v>
      </c>
      <c r="F265" s="208" t="s">
        <v>1597</v>
      </c>
      <c r="G265" s="209" t="s">
        <v>357</v>
      </c>
      <c r="H265" s="210">
        <v>64</v>
      </c>
      <c r="I265" s="211"/>
      <c r="J265" s="212">
        <f>ROUND(I265*H265,2)</f>
        <v>0</v>
      </c>
      <c r="K265" s="208" t="s">
        <v>195</v>
      </c>
      <c r="L265" s="46"/>
      <c r="M265" s="213" t="s">
        <v>19</v>
      </c>
      <c r="N265" s="214" t="s">
        <v>43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196</v>
      </c>
      <c r="AT265" s="217" t="s">
        <v>191</v>
      </c>
      <c r="AU265" s="217" t="s">
        <v>82</v>
      </c>
      <c r="AY265" s="19" t="s">
        <v>188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196</v>
      </c>
      <c r="BM265" s="217" t="s">
        <v>2429</v>
      </c>
    </row>
    <row r="266" s="2" customFormat="1">
      <c r="A266" s="40"/>
      <c r="B266" s="41"/>
      <c r="C266" s="42"/>
      <c r="D266" s="219" t="s">
        <v>198</v>
      </c>
      <c r="E266" s="42"/>
      <c r="F266" s="220" t="s">
        <v>1599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198</v>
      </c>
      <c r="AU266" s="19" t="s">
        <v>82</v>
      </c>
    </row>
    <row r="267" s="2" customFormat="1">
      <c r="A267" s="40"/>
      <c r="B267" s="41"/>
      <c r="C267" s="42"/>
      <c r="D267" s="226" t="s">
        <v>1600</v>
      </c>
      <c r="E267" s="42"/>
      <c r="F267" s="273" t="s">
        <v>1601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1600</v>
      </c>
      <c r="AU267" s="19" t="s">
        <v>82</v>
      </c>
    </row>
    <row r="268" s="13" customFormat="1">
      <c r="A268" s="13"/>
      <c r="B268" s="224"/>
      <c r="C268" s="225"/>
      <c r="D268" s="226" t="s">
        <v>200</v>
      </c>
      <c r="E268" s="227" t="s">
        <v>19</v>
      </c>
      <c r="F268" s="228" t="s">
        <v>1461</v>
      </c>
      <c r="G268" s="225"/>
      <c r="H268" s="227" t="s">
        <v>19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200</v>
      </c>
      <c r="AU268" s="234" t="s">
        <v>82</v>
      </c>
      <c r="AV268" s="13" t="s">
        <v>80</v>
      </c>
      <c r="AW268" s="13" t="s">
        <v>33</v>
      </c>
      <c r="AX268" s="13" t="s">
        <v>72</v>
      </c>
      <c r="AY268" s="234" t="s">
        <v>188</v>
      </c>
    </row>
    <row r="269" s="14" customFormat="1">
      <c r="A269" s="14"/>
      <c r="B269" s="235"/>
      <c r="C269" s="236"/>
      <c r="D269" s="226" t="s">
        <v>200</v>
      </c>
      <c r="E269" s="237" t="s">
        <v>19</v>
      </c>
      <c r="F269" s="238" t="s">
        <v>1665</v>
      </c>
      <c r="G269" s="236"/>
      <c r="H269" s="239">
        <v>64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200</v>
      </c>
      <c r="AU269" s="245" t="s">
        <v>82</v>
      </c>
      <c r="AV269" s="14" t="s">
        <v>82</v>
      </c>
      <c r="AW269" s="14" t="s">
        <v>33</v>
      </c>
      <c r="AX269" s="14" t="s">
        <v>72</v>
      </c>
      <c r="AY269" s="245" t="s">
        <v>188</v>
      </c>
    </row>
    <row r="270" s="15" customFormat="1">
      <c r="A270" s="15"/>
      <c r="B270" s="246"/>
      <c r="C270" s="247"/>
      <c r="D270" s="226" t="s">
        <v>200</v>
      </c>
      <c r="E270" s="248" t="s">
        <v>19</v>
      </c>
      <c r="F270" s="249" t="s">
        <v>206</v>
      </c>
      <c r="G270" s="247"/>
      <c r="H270" s="250">
        <v>64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6" t="s">
        <v>200</v>
      </c>
      <c r="AU270" s="256" t="s">
        <v>82</v>
      </c>
      <c r="AV270" s="15" t="s">
        <v>196</v>
      </c>
      <c r="AW270" s="15" t="s">
        <v>33</v>
      </c>
      <c r="AX270" s="15" t="s">
        <v>80</v>
      </c>
      <c r="AY270" s="256" t="s">
        <v>188</v>
      </c>
    </row>
    <row r="271" s="2" customFormat="1" ht="16.5" customHeight="1">
      <c r="A271" s="40"/>
      <c r="B271" s="41"/>
      <c r="C271" s="257" t="s">
        <v>408</v>
      </c>
      <c r="D271" s="257" t="s">
        <v>300</v>
      </c>
      <c r="E271" s="258" t="s">
        <v>1602</v>
      </c>
      <c r="F271" s="259" t="s">
        <v>1603</v>
      </c>
      <c r="G271" s="260" t="s">
        <v>357</v>
      </c>
      <c r="H271" s="261">
        <v>64</v>
      </c>
      <c r="I271" s="262"/>
      <c r="J271" s="263">
        <f>ROUND(I271*H271,2)</f>
        <v>0</v>
      </c>
      <c r="K271" s="259" t="s">
        <v>19</v>
      </c>
      <c r="L271" s="264"/>
      <c r="M271" s="265" t="s">
        <v>19</v>
      </c>
      <c r="N271" s="266" t="s">
        <v>43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250</v>
      </c>
      <c r="AT271" s="217" t="s">
        <v>300</v>
      </c>
      <c r="AU271" s="217" t="s">
        <v>82</v>
      </c>
      <c r="AY271" s="19" t="s">
        <v>188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80</v>
      </c>
      <c r="BK271" s="218">
        <f>ROUND(I271*H271,2)</f>
        <v>0</v>
      </c>
      <c r="BL271" s="19" t="s">
        <v>196</v>
      </c>
      <c r="BM271" s="217" t="s">
        <v>2430</v>
      </c>
    </row>
    <row r="272" s="2" customFormat="1">
      <c r="A272" s="40"/>
      <c r="B272" s="41"/>
      <c r="C272" s="42"/>
      <c r="D272" s="226" t="s">
        <v>571</v>
      </c>
      <c r="E272" s="42"/>
      <c r="F272" s="273" t="s">
        <v>1469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571</v>
      </c>
      <c r="AU272" s="19" t="s">
        <v>82</v>
      </c>
    </row>
    <row r="273" s="13" customFormat="1">
      <c r="A273" s="13"/>
      <c r="B273" s="224"/>
      <c r="C273" s="225"/>
      <c r="D273" s="226" t="s">
        <v>200</v>
      </c>
      <c r="E273" s="227" t="s">
        <v>19</v>
      </c>
      <c r="F273" s="228" t="s">
        <v>1461</v>
      </c>
      <c r="G273" s="225"/>
      <c r="H273" s="227" t="s">
        <v>19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200</v>
      </c>
      <c r="AU273" s="234" t="s">
        <v>82</v>
      </c>
      <c r="AV273" s="13" t="s">
        <v>80</v>
      </c>
      <c r="AW273" s="13" t="s">
        <v>33</v>
      </c>
      <c r="AX273" s="13" t="s">
        <v>72</v>
      </c>
      <c r="AY273" s="234" t="s">
        <v>188</v>
      </c>
    </row>
    <row r="274" s="14" customFormat="1">
      <c r="A274" s="14"/>
      <c r="B274" s="235"/>
      <c r="C274" s="236"/>
      <c r="D274" s="226" t="s">
        <v>200</v>
      </c>
      <c r="E274" s="237" t="s">
        <v>19</v>
      </c>
      <c r="F274" s="238" t="s">
        <v>1665</v>
      </c>
      <c r="G274" s="236"/>
      <c r="H274" s="239">
        <v>64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200</v>
      </c>
      <c r="AU274" s="245" t="s">
        <v>82</v>
      </c>
      <c r="AV274" s="14" t="s">
        <v>82</v>
      </c>
      <c r="AW274" s="14" t="s">
        <v>33</v>
      </c>
      <c r="AX274" s="14" t="s">
        <v>72</v>
      </c>
      <c r="AY274" s="245" t="s">
        <v>188</v>
      </c>
    </row>
    <row r="275" s="15" customFormat="1">
      <c r="A275" s="15"/>
      <c r="B275" s="246"/>
      <c r="C275" s="247"/>
      <c r="D275" s="226" t="s">
        <v>200</v>
      </c>
      <c r="E275" s="248" t="s">
        <v>19</v>
      </c>
      <c r="F275" s="249" t="s">
        <v>206</v>
      </c>
      <c r="G275" s="247"/>
      <c r="H275" s="250">
        <v>64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6" t="s">
        <v>200</v>
      </c>
      <c r="AU275" s="256" t="s">
        <v>82</v>
      </c>
      <c r="AV275" s="15" t="s">
        <v>196</v>
      </c>
      <c r="AW275" s="15" t="s">
        <v>33</v>
      </c>
      <c r="AX275" s="15" t="s">
        <v>80</v>
      </c>
      <c r="AY275" s="256" t="s">
        <v>188</v>
      </c>
    </row>
    <row r="276" s="2" customFormat="1" ht="24.15" customHeight="1">
      <c r="A276" s="40"/>
      <c r="B276" s="41"/>
      <c r="C276" s="206" t="s">
        <v>414</v>
      </c>
      <c r="D276" s="206" t="s">
        <v>191</v>
      </c>
      <c r="E276" s="207" t="s">
        <v>1605</v>
      </c>
      <c r="F276" s="208" t="s">
        <v>1606</v>
      </c>
      <c r="G276" s="209" t="s">
        <v>296</v>
      </c>
      <c r="H276" s="210">
        <v>1</v>
      </c>
      <c r="I276" s="211"/>
      <c r="J276" s="212">
        <f>ROUND(I276*H276,2)</f>
        <v>0</v>
      </c>
      <c r="K276" s="208" t="s">
        <v>195</v>
      </c>
      <c r="L276" s="46"/>
      <c r="M276" s="213" t="s">
        <v>19</v>
      </c>
      <c r="N276" s="214" t="s">
        <v>43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196</v>
      </c>
      <c r="AT276" s="217" t="s">
        <v>191</v>
      </c>
      <c r="AU276" s="217" t="s">
        <v>82</v>
      </c>
      <c r="AY276" s="19" t="s">
        <v>188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80</v>
      </c>
      <c r="BK276" s="218">
        <f>ROUND(I276*H276,2)</f>
        <v>0</v>
      </c>
      <c r="BL276" s="19" t="s">
        <v>196</v>
      </c>
      <c r="BM276" s="217" t="s">
        <v>2431</v>
      </c>
    </row>
    <row r="277" s="2" customFormat="1">
      <c r="A277" s="40"/>
      <c r="B277" s="41"/>
      <c r="C277" s="42"/>
      <c r="D277" s="219" t="s">
        <v>198</v>
      </c>
      <c r="E277" s="42"/>
      <c r="F277" s="220" t="s">
        <v>1608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198</v>
      </c>
      <c r="AU277" s="19" t="s">
        <v>82</v>
      </c>
    </row>
    <row r="278" s="13" customFormat="1">
      <c r="A278" s="13"/>
      <c r="B278" s="224"/>
      <c r="C278" s="225"/>
      <c r="D278" s="226" t="s">
        <v>200</v>
      </c>
      <c r="E278" s="227" t="s">
        <v>19</v>
      </c>
      <c r="F278" s="228" t="s">
        <v>1461</v>
      </c>
      <c r="G278" s="225"/>
      <c r="H278" s="227" t="s">
        <v>19</v>
      </c>
      <c r="I278" s="229"/>
      <c r="J278" s="225"/>
      <c r="K278" s="225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200</v>
      </c>
      <c r="AU278" s="234" t="s">
        <v>82</v>
      </c>
      <c r="AV278" s="13" t="s">
        <v>80</v>
      </c>
      <c r="AW278" s="13" t="s">
        <v>33</v>
      </c>
      <c r="AX278" s="13" t="s">
        <v>72</v>
      </c>
      <c r="AY278" s="234" t="s">
        <v>188</v>
      </c>
    </row>
    <row r="279" s="14" customFormat="1">
      <c r="A279" s="14"/>
      <c r="B279" s="235"/>
      <c r="C279" s="236"/>
      <c r="D279" s="226" t="s">
        <v>200</v>
      </c>
      <c r="E279" s="237" t="s">
        <v>19</v>
      </c>
      <c r="F279" s="238" t="s">
        <v>80</v>
      </c>
      <c r="G279" s="236"/>
      <c r="H279" s="239">
        <v>1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200</v>
      </c>
      <c r="AU279" s="245" t="s">
        <v>82</v>
      </c>
      <c r="AV279" s="14" t="s">
        <v>82</v>
      </c>
      <c r="AW279" s="14" t="s">
        <v>33</v>
      </c>
      <c r="AX279" s="14" t="s">
        <v>72</v>
      </c>
      <c r="AY279" s="245" t="s">
        <v>188</v>
      </c>
    </row>
    <row r="280" s="15" customFormat="1">
      <c r="A280" s="15"/>
      <c r="B280" s="246"/>
      <c r="C280" s="247"/>
      <c r="D280" s="226" t="s">
        <v>200</v>
      </c>
      <c r="E280" s="248" t="s">
        <v>19</v>
      </c>
      <c r="F280" s="249" t="s">
        <v>206</v>
      </c>
      <c r="G280" s="247"/>
      <c r="H280" s="250">
        <v>1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6" t="s">
        <v>200</v>
      </c>
      <c r="AU280" s="256" t="s">
        <v>82</v>
      </c>
      <c r="AV280" s="15" t="s">
        <v>196</v>
      </c>
      <c r="AW280" s="15" t="s">
        <v>33</v>
      </c>
      <c r="AX280" s="15" t="s">
        <v>80</v>
      </c>
      <c r="AY280" s="256" t="s">
        <v>188</v>
      </c>
    </row>
    <row r="281" s="2" customFormat="1" ht="16.5" customHeight="1">
      <c r="A281" s="40"/>
      <c r="B281" s="41"/>
      <c r="C281" s="257" t="s">
        <v>419</v>
      </c>
      <c r="D281" s="257" t="s">
        <v>300</v>
      </c>
      <c r="E281" s="258" t="s">
        <v>1609</v>
      </c>
      <c r="F281" s="259" t="s">
        <v>1610</v>
      </c>
      <c r="G281" s="260" t="s">
        <v>296</v>
      </c>
      <c r="H281" s="261">
        <v>1</v>
      </c>
      <c r="I281" s="262"/>
      <c r="J281" s="263">
        <f>ROUND(I281*H281,2)</f>
        <v>0</v>
      </c>
      <c r="K281" s="259" t="s">
        <v>19</v>
      </c>
      <c r="L281" s="264"/>
      <c r="M281" s="265" t="s">
        <v>19</v>
      </c>
      <c r="N281" s="266" t="s">
        <v>43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250</v>
      </c>
      <c r="AT281" s="217" t="s">
        <v>300</v>
      </c>
      <c r="AU281" s="217" t="s">
        <v>82</v>
      </c>
      <c r="AY281" s="19" t="s">
        <v>188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196</v>
      </c>
      <c r="BM281" s="217" t="s">
        <v>2432</v>
      </c>
    </row>
    <row r="282" s="2" customFormat="1">
      <c r="A282" s="40"/>
      <c r="B282" s="41"/>
      <c r="C282" s="42"/>
      <c r="D282" s="226" t="s">
        <v>571</v>
      </c>
      <c r="E282" s="42"/>
      <c r="F282" s="273" t="s">
        <v>1498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571</v>
      </c>
      <c r="AU282" s="19" t="s">
        <v>82</v>
      </c>
    </row>
    <row r="283" s="13" customFormat="1">
      <c r="A283" s="13"/>
      <c r="B283" s="224"/>
      <c r="C283" s="225"/>
      <c r="D283" s="226" t="s">
        <v>200</v>
      </c>
      <c r="E283" s="227" t="s">
        <v>19</v>
      </c>
      <c r="F283" s="228" t="s">
        <v>1461</v>
      </c>
      <c r="G283" s="225"/>
      <c r="H283" s="227" t="s">
        <v>19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200</v>
      </c>
      <c r="AU283" s="234" t="s">
        <v>82</v>
      </c>
      <c r="AV283" s="13" t="s">
        <v>80</v>
      </c>
      <c r="AW283" s="13" t="s">
        <v>33</v>
      </c>
      <c r="AX283" s="13" t="s">
        <v>72</v>
      </c>
      <c r="AY283" s="234" t="s">
        <v>188</v>
      </c>
    </row>
    <row r="284" s="14" customFormat="1">
      <c r="A284" s="14"/>
      <c r="B284" s="235"/>
      <c r="C284" s="236"/>
      <c r="D284" s="226" t="s">
        <v>200</v>
      </c>
      <c r="E284" s="237" t="s">
        <v>19</v>
      </c>
      <c r="F284" s="238" t="s">
        <v>80</v>
      </c>
      <c r="G284" s="236"/>
      <c r="H284" s="239">
        <v>1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200</v>
      </c>
      <c r="AU284" s="245" t="s">
        <v>82</v>
      </c>
      <c r="AV284" s="14" t="s">
        <v>82</v>
      </c>
      <c r="AW284" s="14" t="s">
        <v>33</v>
      </c>
      <c r="AX284" s="14" t="s">
        <v>72</v>
      </c>
      <c r="AY284" s="245" t="s">
        <v>188</v>
      </c>
    </row>
    <row r="285" s="15" customFormat="1">
      <c r="A285" s="15"/>
      <c r="B285" s="246"/>
      <c r="C285" s="247"/>
      <c r="D285" s="226" t="s">
        <v>200</v>
      </c>
      <c r="E285" s="248" t="s">
        <v>19</v>
      </c>
      <c r="F285" s="249" t="s">
        <v>206</v>
      </c>
      <c r="G285" s="247"/>
      <c r="H285" s="250">
        <v>1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6" t="s">
        <v>200</v>
      </c>
      <c r="AU285" s="256" t="s">
        <v>82</v>
      </c>
      <c r="AV285" s="15" t="s">
        <v>196</v>
      </c>
      <c r="AW285" s="15" t="s">
        <v>33</v>
      </c>
      <c r="AX285" s="15" t="s">
        <v>80</v>
      </c>
      <c r="AY285" s="256" t="s">
        <v>188</v>
      </c>
    </row>
    <row r="286" s="2" customFormat="1" ht="16.5" customHeight="1">
      <c r="A286" s="40"/>
      <c r="B286" s="41"/>
      <c r="C286" s="257" t="s">
        <v>424</v>
      </c>
      <c r="D286" s="257" t="s">
        <v>300</v>
      </c>
      <c r="E286" s="258" t="s">
        <v>1612</v>
      </c>
      <c r="F286" s="259" t="s">
        <v>1613</v>
      </c>
      <c r="G286" s="260" t="s">
        <v>296</v>
      </c>
      <c r="H286" s="261">
        <v>1</v>
      </c>
      <c r="I286" s="262"/>
      <c r="J286" s="263">
        <f>ROUND(I286*H286,2)</f>
        <v>0</v>
      </c>
      <c r="K286" s="259" t="s">
        <v>19</v>
      </c>
      <c r="L286" s="264"/>
      <c r="M286" s="265" t="s">
        <v>19</v>
      </c>
      <c r="N286" s="266" t="s">
        <v>43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250</v>
      </c>
      <c r="AT286" s="217" t="s">
        <v>300</v>
      </c>
      <c r="AU286" s="217" t="s">
        <v>82</v>
      </c>
      <c r="AY286" s="19" t="s">
        <v>188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80</v>
      </c>
      <c r="BK286" s="218">
        <f>ROUND(I286*H286,2)</f>
        <v>0</v>
      </c>
      <c r="BL286" s="19" t="s">
        <v>196</v>
      </c>
      <c r="BM286" s="217" t="s">
        <v>2433</v>
      </c>
    </row>
    <row r="287" s="2" customFormat="1">
      <c r="A287" s="40"/>
      <c r="B287" s="41"/>
      <c r="C287" s="42"/>
      <c r="D287" s="226" t="s">
        <v>571</v>
      </c>
      <c r="E287" s="42"/>
      <c r="F287" s="273" t="s">
        <v>1498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571</v>
      </c>
      <c r="AU287" s="19" t="s">
        <v>82</v>
      </c>
    </row>
    <row r="288" s="13" customFormat="1">
      <c r="A288" s="13"/>
      <c r="B288" s="224"/>
      <c r="C288" s="225"/>
      <c r="D288" s="226" t="s">
        <v>200</v>
      </c>
      <c r="E288" s="227" t="s">
        <v>19</v>
      </c>
      <c r="F288" s="228" t="s">
        <v>1461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200</v>
      </c>
      <c r="AU288" s="234" t="s">
        <v>82</v>
      </c>
      <c r="AV288" s="13" t="s">
        <v>80</v>
      </c>
      <c r="AW288" s="13" t="s">
        <v>33</v>
      </c>
      <c r="AX288" s="13" t="s">
        <v>72</v>
      </c>
      <c r="AY288" s="234" t="s">
        <v>188</v>
      </c>
    </row>
    <row r="289" s="14" customFormat="1">
      <c r="A289" s="14"/>
      <c r="B289" s="235"/>
      <c r="C289" s="236"/>
      <c r="D289" s="226" t="s">
        <v>200</v>
      </c>
      <c r="E289" s="237" t="s">
        <v>19</v>
      </c>
      <c r="F289" s="238" t="s">
        <v>80</v>
      </c>
      <c r="G289" s="236"/>
      <c r="H289" s="239">
        <v>1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200</v>
      </c>
      <c r="AU289" s="245" t="s">
        <v>82</v>
      </c>
      <c r="AV289" s="14" t="s">
        <v>82</v>
      </c>
      <c r="AW289" s="14" t="s">
        <v>33</v>
      </c>
      <c r="AX289" s="14" t="s">
        <v>72</v>
      </c>
      <c r="AY289" s="245" t="s">
        <v>188</v>
      </c>
    </row>
    <row r="290" s="15" customFormat="1">
      <c r="A290" s="15"/>
      <c r="B290" s="246"/>
      <c r="C290" s="247"/>
      <c r="D290" s="226" t="s">
        <v>200</v>
      </c>
      <c r="E290" s="248" t="s">
        <v>19</v>
      </c>
      <c r="F290" s="249" t="s">
        <v>206</v>
      </c>
      <c r="G290" s="247"/>
      <c r="H290" s="250">
        <v>1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6" t="s">
        <v>200</v>
      </c>
      <c r="AU290" s="256" t="s">
        <v>82</v>
      </c>
      <c r="AV290" s="15" t="s">
        <v>196</v>
      </c>
      <c r="AW290" s="15" t="s">
        <v>33</v>
      </c>
      <c r="AX290" s="15" t="s">
        <v>80</v>
      </c>
      <c r="AY290" s="256" t="s">
        <v>188</v>
      </c>
    </row>
    <row r="291" s="2" customFormat="1" ht="16.5" customHeight="1">
      <c r="A291" s="40"/>
      <c r="B291" s="41"/>
      <c r="C291" s="257" t="s">
        <v>429</v>
      </c>
      <c r="D291" s="257" t="s">
        <v>300</v>
      </c>
      <c r="E291" s="258" t="s">
        <v>1615</v>
      </c>
      <c r="F291" s="259" t="s">
        <v>1616</v>
      </c>
      <c r="G291" s="260" t="s">
        <v>296</v>
      </c>
      <c r="H291" s="261">
        <v>1</v>
      </c>
      <c r="I291" s="262"/>
      <c r="J291" s="263">
        <f>ROUND(I291*H291,2)</f>
        <v>0</v>
      </c>
      <c r="K291" s="259" t="s">
        <v>19</v>
      </c>
      <c r="L291" s="264"/>
      <c r="M291" s="265" t="s">
        <v>19</v>
      </c>
      <c r="N291" s="266" t="s">
        <v>43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250</v>
      </c>
      <c r="AT291" s="217" t="s">
        <v>300</v>
      </c>
      <c r="AU291" s="217" t="s">
        <v>82</v>
      </c>
      <c r="AY291" s="19" t="s">
        <v>188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80</v>
      </c>
      <c r="BK291" s="218">
        <f>ROUND(I291*H291,2)</f>
        <v>0</v>
      </c>
      <c r="BL291" s="19" t="s">
        <v>196</v>
      </c>
      <c r="BM291" s="217" t="s">
        <v>2434</v>
      </c>
    </row>
    <row r="292" s="2" customFormat="1">
      <c r="A292" s="40"/>
      <c r="B292" s="41"/>
      <c r="C292" s="42"/>
      <c r="D292" s="226" t="s">
        <v>571</v>
      </c>
      <c r="E292" s="42"/>
      <c r="F292" s="273" t="s">
        <v>1498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571</v>
      </c>
      <c r="AU292" s="19" t="s">
        <v>82</v>
      </c>
    </row>
    <row r="293" s="13" customFormat="1">
      <c r="A293" s="13"/>
      <c r="B293" s="224"/>
      <c r="C293" s="225"/>
      <c r="D293" s="226" t="s">
        <v>200</v>
      </c>
      <c r="E293" s="227" t="s">
        <v>19</v>
      </c>
      <c r="F293" s="228" t="s">
        <v>1461</v>
      </c>
      <c r="G293" s="225"/>
      <c r="H293" s="227" t="s">
        <v>19</v>
      </c>
      <c r="I293" s="229"/>
      <c r="J293" s="225"/>
      <c r="K293" s="225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200</v>
      </c>
      <c r="AU293" s="234" t="s">
        <v>82</v>
      </c>
      <c r="AV293" s="13" t="s">
        <v>80</v>
      </c>
      <c r="AW293" s="13" t="s">
        <v>33</v>
      </c>
      <c r="AX293" s="13" t="s">
        <v>72</v>
      </c>
      <c r="AY293" s="234" t="s">
        <v>188</v>
      </c>
    </row>
    <row r="294" s="14" customFormat="1">
      <c r="A294" s="14"/>
      <c r="B294" s="235"/>
      <c r="C294" s="236"/>
      <c r="D294" s="226" t="s">
        <v>200</v>
      </c>
      <c r="E294" s="237" t="s">
        <v>19</v>
      </c>
      <c r="F294" s="238" t="s">
        <v>80</v>
      </c>
      <c r="G294" s="236"/>
      <c r="H294" s="239">
        <v>1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200</v>
      </c>
      <c r="AU294" s="245" t="s">
        <v>82</v>
      </c>
      <c r="AV294" s="14" t="s">
        <v>82</v>
      </c>
      <c r="AW294" s="14" t="s">
        <v>33</v>
      </c>
      <c r="AX294" s="14" t="s">
        <v>72</v>
      </c>
      <c r="AY294" s="245" t="s">
        <v>188</v>
      </c>
    </row>
    <row r="295" s="15" customFormat="1">
      <c r="A295" s="15"/>
      <c r="B295" s="246"/>
      <c r="C295" s="247"/>
      <c r="D295" s="226" t="s">
        <v>200</v>
      </c>
      <c r="E295" s="248" t="s">
        <v>19</v>
      </c>
      <c r="F295" s="249" t="s">
        <v>206</v>
      </c>
      <c r="G295" s="247"/>
      <c r="H295" s="250">
        <v>1</v>
      </c>
      <c r="I295" s="251"/>
      <c r="J295" s="247"/>
      <c r="K295" s="247"/>
      <c r="L295" s="252"/>
      <c r="M295" s="253"/>
      <c r="N295" s="254"/>
      <c r="O295" s="254"/>
      <c r="P295" s="254"/>
      <c r="Q295" s="254"/>
      <c r="R295" s="254"/>
      <c r="S295" s="254"/>
      <c r="T295" s="25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6" t="s">
        <v>200</v>
      </c>
      <c r="AU295" s="256" t="s">
        <v>82</v>
      </c>
      <c r="AV295" s="15" t="s">
        <v>196</v>
      </c>
      <c r="AW295" s="15" t="s">
        <v>33</v>
      </c>
      <c r="AX295" s="15" t="s">
        <v>80</v>
      </c>
      <c r="AY295" s="256" t="s">
        <v>188</v>
      </c>
    </row>
    <row r="296" s="2" customFormat="1" ht="16.5" customHeight="1">
      <c r="A296" s="40"/>
      <c r="B296" s="41"/>
      <c r="C296" s="206" t="s">
        <v>436</v>
      </c>
      <c r="D296" s="206" t="s">
        <v>191</v>
      </c>
      <c r="E296" s="207" t="s">
        <v>1618</v>
      </c>
      <c r="F296" s="208" t="s">
        <v>1619</v>
      </c>
      <c r="G296" s="209" t="s">
        <v>296</v>
      </c>
      <c r="H296" s="210">
        <v>2</v>
      </c>
      <c r="I296" s="211"/>
      <c r="J296" s="212">
        <f>ROUND(I296*H296,2)</f>
        <v>0</v>
      </c>
      <c r="K296" s="208" t="s">
        <v>195</v>
      </c>
      <c r="L296" s="46"/>
      <c r="M296" s="213" t="s">
        <v>19</v>
      </c>
      <c r="N296" s="214" t="s">
        <v>43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196</v>
      </c>
      <c r="AT296" s="217" t="s">
        <v>191</v>
      </c>
      <c r="AU296" s="217" t="s">
        <v>82</v>
      </c>
      <c r="AY296" s="19" t="s">
        <v>188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196</v>
      </c>
      <c r="BM296" s="217" t="s">
        <v>2435</v>
      </c>
    </row>
    <row r="297" s="2" customFormat="1">
      <c r="A297" s="40"/>
      <c r="B297" s="41"/>
      <c r="C297" s="42"/>
      <c r="D297" s="219" t="s">
        <v>198</v>
      </c>
      <c r="E297" s="42"/>
      <c r="F297" s="220" t="s">
        <v>1621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198</v>
      </c>
      <c r="AU297" s="19" t="s">
        <v>82</v>
      </c>
    </row>
    <row r="298" s="13" customFormat="1">
      <c r="A298" s="13"/>
      <c r="B298" s="224"/>
      <c r="C298" s="225"/>
      <c r="D298" s="226" t="s">
        <v>200</v>
      </c>
      <c r="E298" s="227" t="s">
        <v>19</v>
      </c>
      <c r="F298" s="228" t="s">
        <v>1461</v>
      </c>
      <c r="G298" s="225"/>
      <c r="H298" s="227" t="s">
        <v>19</v>
      </c>
      <c r="I298" s="229"/>
      <c r="J298" s="225"/>
      <c r="K298" s="225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200</v>
      </c>
      <c r="AU298" s="234" t="s">
        <v>82</v>
      </c>
      <c r="AV298" s="13" t="s">
        <v>80</v>
      </c>
      <c r="AW298" s="13" t="s">
        <v>33</v>
      </c>
      <c r="AX298" s="13" t="s">
        <v>72</v>
      </c>
      <c r="AY298" s="234" t="s">
        <v>188</v>
      </c>
    </row>
    <row r="299" s="14" customFormat="1">
      <c r="A299" s="14"/>
      <c r="B299" s="235"/>
      <c r="C299" s="236"/>
      <c r="D299" s="226" t="s">
        <v>200</v>
      </c>
      <c r="E299" s="237" t="s">
        <v>19</v>
      </c>
      <c r="F299" s="238" t="s">
        <v>82</v>
      </c>
      <c r="G299" s="236"/>
      <c r="H299" s="239">
        <v>2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200</v>
      </c>
      <c r="AU299" s="245" t="s">
        <v>82</v>
      </c>
      <c r="AV299" s="14" t="s">
        <v>82</v>
      </c>
      <c r="AW299" s="14" t="s">
        <v>33</v>
      </c>
      <c r="AX299" s="14" t="s">
        <v>72</v>
      </c>
      <c r="AY299" s="245" t="s">
        <v>188</v>
      </c>
    </row>
    <row r="300" s="15" customFormat="1">
      <c r="A300" s="15"/>
      <c r="B300" s="246"/>
      <c r="C300" s="247"/>
      <c r="D300" s="226" t="s">
        <v>200</v>
      </c>
      <c r="E300" s="248" t="s">
        <v>19</v>
      </c>
      <c r="F300" s="249" t="s">
        <v>206</v>
      </c>
      <c r="G300" s="247"/>
      <c r="H300" s="250">
        <v>2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6" t="s">
        <v>200</v>
      </c>
      <c r="AU300" s="256" t="s">
        <v>82</v>
      </c>
      <c r="AV300" s="15" t="s">
        <v>196</v>
      </c>
      <c r="AW300" s="15" t="s">
        <v>33</v>
      </c>
      <c r="AX300" s="15" t="s">
        <v>80</v>
      </c>
      <c r="AY300" s="256" t="s">
        <v>188</v>
      </c>
    </row>
    <row r="301" s="2" customFormat="1" ht="16.5" customHeight="1">
      <c r="A301" s="40"/>
      <c r="B301" s="41"/>
      <c r="C301" s="257" t="s">
        <v>443</v>
      </c>
      <c r="D301" s="257" t="s">
        <v>300</v>
      </c>
      <c r="E301" s="258" t="s">
        <v>1622</v>
      </c>
      <c r="F301" s="259" t="s">
        <v>1623</v>
      </c>
      <c r="G301" s="260" t="s">
        <v>296</v>
      </c>
      <c r="H301" s="261">
        <v>2</v>
      </c>
      <c r="I301" s="262"/>
      <c r="J301" s="263">
        <f>ROUND(I301*H301,2)</f>
        <v>0</v>
      </c>
      <c r="K301" s="259" t="s">
        <v>19</v>
      </c>
      <c r="L301" s="264"/>
      <c r="M301" s="265" t="s">
        <v>19</v>
      </c>
      <c r="N301" s="266" t="s">
        <v>43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250</v>
      </c>
      <c r="AT301" s="217" t="s">
        <v>300</v>
      </c>
      <c r="AU301" s="217" t="s">
        <v>82</v>
      </c>
      <c r="AY301" s="19" t="s">
        <v>188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196</v>
      </c>
      <c r="BM301" s="217" t="s">
        <v>2436</v>
      </c>
    </row>
    <row r="302" s="2" customFormat="1">
      <c r="A302" s="40"/>
      <c r="B302" s="41"/>
      <c r="C302" s="42"/>
      <c r="D302" s="226" t="s">
        <v>571</v>
      </c>
      <c r="E302" s="42"/>
      <c r="F302" s="273" t="s">
        <v>1498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571</v>
      </c>
      <c r="AU302" s="19" t="s">
        <v>82</v>
      </c>
    </row>
    <row r="303" s="13" customFormat="1">
      <c r="A303" s="13"/>
      <c r="B303" s="224"/>
      <c r="C303" s="225"/>
      <c r="D303" s="226" t="s">
        <v>200</v>
      </c>
      <c r="E303" s="227" t="s">
        <v>19</v>
      </c>
      <c r="F303" s="228" t="s">
        <v>1461</v>
      </c>
      <c r="G303" s="225"/>
      <c r="H303" s="227" t="s">
        <v>19</v>
      </c>
      <c r="I303" s="229"/>
      <c r="J303" s="225"/>
      <c r="K303" s="225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200</v>
      </c>
      <c r="AU303" s="234" t="s">
        <v>82</v>
      </c>
      <c r="AV303" s="13" t="s">
        <v>80</v>
      </c>
      <c r="AW303" s="13" t="s">
        <v>33</v>
      </c>
      <c r="AX303" s="13" t="s">
        <v>72</v>
      </c>
      <c r="AY303" s="234" t="s">
        <v>188</v>
      </c>
    </row>
    <row r="304" s="14" customFormat="1">
      <c r="A304" s="14"/>
      <c r="B304" s="235"/>
      <c r="C304" s="236"/>
      <c r="D304" s="226" t="s">
        <v>200</v>
      </c>
      <c r="E304" s="237" t="s">
        <v>19</v>
      </c>
      <c r="F304" s="238" t="s">
        <v>82</v>
      </c>
      <c r="G304" s="236"/>
      <c r="H304" s="239">
        <v>2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5" t="s">
        <v>200</v>
      </c>
      <c r="AU304" s="245" t="s">
        <v>82</v>
      </c>
      <c r="AV304" s="14" t="s">
        <v>82</v>
      </c>
      <c r="AW304" s="14" t="s">
        <v>33</v>
      </c>
      <c r="AX304" s="14" t="s">
        <v>72</v>
      </c>
      <c r="AY304" s="245" t="s">
        <v>188</v>
      </c>
    </row>
    <row r="305" s="15" customFormat="1">
      <c r="A305" s="15"/>
      <c r="B305" s="246"/>
      <c r="C305" s="247"/>
      <c r="D305" s="226" t="s">
        <v>200</v>
      </c>
      <c r="E305" s="248" t="s">
        <v>19</v>
      </c>
      <c r="F305" s="249" t="s">
        <v>206</v>
      </c>
      <c r="G305" s="247"/>
      <c r="H305" s="250">
        <v>2</v>
      </c>
      <c r="I305" s="251"/>
      <c r="J305" s="247"/>
      <c r="K305" s="247"/>
      <c r="L305" s="252"/>
      <c r="M305" s="253"/>
      <c r="N305" s="254"/>
      <c r="O305" s="254"/>
      <c r="P305" s="254"/>
      <c r="Q305" s="254"/>
      <c r="R305" s="254"/>
      <c r="S305" s="254"/>
      <c r="T305" s="25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6" t="s">
        <v>200</v>
      </c>
      <c r="AU305" s="256" t="s">
        <v>82</v>
      </c>
      <c r="AV305" s="15" t="s">
        <v>196</v>
      </c>
      <c r="AW305" s="15" t="s">
        <v>33</v>
      </c>
      <c r="AX305" s="15" t="s">
        <v>80</v>
      </c>
      <c r="AY305" s="256" t="s">
        <v>188</v>
      </c>
    </row>
    <row r="306" s="2" customFormat="1" ht="24.15" customHeight="1">
      <c r="A306" s="40"/>
      <c r="B306" s="41"/>
      <c r="C306" s="257" t="s">
        <v>448</v>
      </c>
      <c r="D306" s="257" t="s">
        <v>300</v>
      </c>
      <c r="E306" s="258" t="s">
        <v>1625</v>
      </c>
      <c r="F306" s="259" t="s">
        <v>1626</v>
      </c>
      <c r="G306" s="260" t="s">
        <v>1567</v>
      </c>
      <c r="H306" s="261">
        <v>1</v>
      </c>
      <c r="I306" s="262"/>
      <c r="J306" s="263">
        <f>ROUND(I306*H306,2)</f>
        <v>0</v>
      </c>
      <c r="K306" s="259" t="s">
        <v>19</v>
      </c>
      <c r="L306" s="264"/>
      <c r="M306" s="265" t="s">
        <v>19</v>
      </c>
      <c r="N306" s="266" t="s">
        <v>43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250</v>
      </c>
      <c r="AT306" s="217" t="s">
        <v>300</v>
      </c>
      <c r="AU306" s="217" t="s">
        <v>82</v>
      </c>
      <c r="AY306" s="19" t="s">
        <v>188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80</v>
      </c>
      <c r="BK306" s="218">
        <f>ROUND(I306*H306,2)</f>
        <v>0</v>
      </c>
      <c r="BL306" s="19" t="s">
        <v>196</v>
      </c>
      <c r="BM306" s="217" t="s">
        <v>2437</v>
      </c>
    </row>
    <row r="307" s="2" customFormat="1">
      <c r="A307" s="40"/>
      <c r="B307" s="41"/>
      <c r="C307" s="42"/>
      <c r="D307" s="226" t="s">
        <v>571</v>
      </c>
      <c r="E307" s="42"/>
      <c r="F307" s="273" t="s">
        <v>1628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571</v>
      </c>
      <c r="AU307" s="19" t="s">
        <v>82</v>
      </c>
    </row>
    <row r="308" s="13" customFormat="1">
      <c r="A308" s="13"/>
      <c r="B308" s="224"/>
      <c r="C308" s="225"/>
      <c r="D308" s="226" t="s">
        <v>200</v>
      </c>
      <c r="E308" s="227" t="s">
        <v>19</v>
      </c>
      <c r="F308" s="228" t="s">
        <v>1461</v>
      </c>
      <c r="G308" s="225"/>
      <c r="H308" s="227" t="s">
        <v>19</v>
      </c>
      <c r="I308" s="229"/>
      <c r="J308" s="225"/>
      <c r="K308" s="225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200</v>
      </c>
      <c r="AU308" s="234" t="s">
        <v>82</v>
      </c>
      <c r="AV308" s="13" t="s">
        <v>80</v>
      </c>
      <c r="AW308" s="13" t="s">
        <v>33</v>
      </c>
      <c r="AX308" s="13" t="s">
        <v>72</v>
      </c>
      <c r="AY308" s="234" t="s">
        <v>188</v>
      </c>
    </row>
    <row r="309" s="14" customFormat="1">
      <c r="A309" s="14"/>
      <c r="B309" s="235"/>
      <c r="C309" s="236"/>
      <c r="D309" s="226" t="s">
        <v>200</v>
      </c>
      <c r="E309" s="237" t="s">
        <v>19</v>
      </c>
      <c r="F309" s="238" t="s">
        <v>80</v>
      </c>
      <c r="G309" s="236"/>
      <c r="H309" s="239">
        <v>1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200</v>
      </c>
      <c r="AU309" s="245" t="s">
        <v>82</v>
      </c>
      <c r="AV309" s="14" t="s">
        <v>82</v>
      </c>
      <c r="AW309" s="14" t="s">
        <v>33</v>
      </c>
      <c r="AX309" s="14" t="s">
        <v>72</v>
      </c>
      <c r="AY309" s="245" t="s">
        <v>188</v>
      </c>
    </row>
    <row r="310" s="15" customFormat="1">
      <c r="A310" s="15"/>
      <c r="B310" s="246"/>
      <c r="C310" s="247"/>
      <c r="D310" s="226" t="s">
        <v>200</v>
      </c>
      <c r="E310" s="248" t="s">
        <v>19</v>
      </c>
      <c r="F310" s="249" t="s">
        <v>206</v>
      </c>
      <c r="G310" s="247"/>
      <c r="H310" s="250">
        <v>1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6" t="s">
        <v>200</v>
      </c>
      <c r="AU310" s="256" t="s">
        <v>82</v>
      </c>
      <c r="AV310" s="15" t="s">
        <v>196</v>
      </c>
      <c r="AW310" s="15" t="s">
        <v>33</v>
      </c>
      <c r="AX310" s="15" t="s">
        <v>80</v>
      </c>
      <c r="AY310" s="256" t="s">
        <v>188</v>
      </c>
    </row>
    <row r="311" s="12" customFormat="1" ht="22.8" customHeight="1">
      <c r="A311" s="12"/>
      <c r="B311" s="190"/>
      <c r="C311" s="191"/>
      <c r="D311" s="192" t="s">
        <v>71</v>
      </c>
      <c r="E311" s="204" t="s">
        <v>1629</v>
      </c>
      <c r="F311" s="204" t="s">
        <v>1630</v>
      </c>
      <c r="G311" s="191"/>
      <c r="H311" s="191"/>
      <c r="I311" s="194"/>
      <c r="J311" s="205">
        <f>BK311</f>
        <v>0</v>
      </c>
      <c r="K311" s="191"/>
      <c r="L311" s="196"/>
      <c r="M311" s="197"/>
      <c r="N311" s="198"/>
      <c r="O311" s="198"/>
      <c r="P311" s="199">
        <f>P312</f>
        <v>0</v>
      </c>
      <c r="Q311" s="198"/>
      <c r="R311" s="199">
        <f>R312</f>
        <v>0</v>
      </c>
      <c r="S311" s="198"/>
      <c r="T311" s="200">
        <f>T312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1" t="s">
        <v>231</v>
      </c>
      <c r="AT311" s="202" t="s">
        <v>71</v>
      </c>
      <c r="AU311" s="202" t="s">
        <v>80</v>
      </c>
      <c r="AY311" s="201" t="s">
        <v>188</v>
      </c>
      <c r="BK311" s="203">
        <f>BK312</f>
        <v>0</v>
      </c>
    </row>
    <row r="312" s="12" customFormat="1" ht="20.88" customHeight="1">
      <c r="A312" s="12"/>
      <c r="B312" s="190"/>
      <c r="C312" s="191"/>
      <c r="D312" s="192" t="s">
        <v>71</v>
      </c>
      <c r="E312" s="204" t="s">
        <v>542</v>
      </c>
      <c r="F312" s="204" t="s">
        <v>543</v>
      </c>
      <c r="G312" s="191"/>
      <c r="H312" s="191"/>
      <c r="I312" s="194"/>
      <c r="J312" s="205">
        <f>BK312</f>
        <v>0</v>
      </c>
      <c r="K312" s="191"/>
      <c r="L312" s="196"/>
      <c r="M312" s="197"/>
      <c r="N312" s="198"/>
      <c r="O312" s="198"/>
      <c r="P312" s="199">
        <f>SUM(P313:P316)</f>
        <v>0</v>
      </c>
      <c r="Q312" s="198"/>
      <c r="R312" s="199">
        <f>SUM(R313:R316)</f>
        <v>0</v>
      </c>
      <c r="S312" s="198"/>
      <c r="T312" s="200">
        <f>SUM(T313:T316)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1" t="s">
        <v>231</v>
      </c>
      <c r="AT312" s="202" t="s">
        <v>71</v>
      </c>
      <c r="AU312" s="202" t="s">
        <v>82</v>
      </c>
      <c r="AY312" s="201" t="s">
        <v>188</v>
      </c>
      <c r="BK312" s="203">
        <f>SUM(BK313:BK316)</f>
        <v>0</v>
      </c>
    </row>
    <row r="313" s="2" customFormat="1" ht="24.15" customHeight="1">
      <c r="A313" s="40"/>
      <c r="B313" s="41"/>
      <c r="C313" s="206" t="s">
        <v>453</v>
      </c>
      <c r="D313" s="206" t="s">
        <v>191</v>
      </c>
      <c r="E313" s="207" t="s">
        <v>1631</v>
      </c>
      <c r="F313" s="208" t="s">
        <v>1632</v>
      </c>
      <c r="G313" s="209" t="s">
        <v>296</v>
      </c>
      <c r="H313" s="210">
        <v>1</v>
      </c>
      <c r="I313" s="211"/>
      <c r="J313" s="212">
        <f>ROUND(I313*H313,2)</f>
        <v>0</v>
      </c>
      <c r="K313" s="208" t="s">
        <v>195</v>
      </c>
      <c r="L313" s="46"/>
      <c r="M313" s="213" t="s">
        <v>19</v>
      </c>
      <c r="N313" s="214" t="s">
        <v>43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196</v>
      </c>
      <c r="AT313" s="217" t="s">
        <v>191</v>
      </c>
      <c r="AU313" s="217" t="s">
        <v>216</v>
      </c>
      <c r="AY313" s="19" t="s">
        <v>188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80</v>
      </c>
      <c r="BK313" s="218">
        <f>ROUND(I313*H313,2)</f>
        <v>0</v>
      </c>
      <c r="BL313" s="19" t="s">
        <v>196</v>
      </c>
      <c r="BM313" s="217" t="s">
        <v>2438</v>
      </c>
    </row>
    <row r="314" s="2" customFormat="1">
      <c r="A314" s="40"/>
      <c r="B314" s="41"/>
      <c r="C314" s="42"/>
      <c r="D314" s="219" t="s">
        <v>198</v>
      </c>
      <c r="E314" s="42"/>
      <c r="F314" s="220" t="s">
        <v>1634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198</v>
      </c>
      <c r="AU314" s="19" t="s">
        <v>216</v>
      </c>
    </row>
    <row r="315" s="2" customFormat="1" ht="16.5" customHeight="1">
      <c r="A315" s="40"/>
      <c r="B315" s="41"/>
      <c r="C315" s="206" t="s">
        <v>461</v>
      </c>
      <c r="D315" s="206" t="s">
        <v>191</v>
      </c>
      <c r="E315" s="207" t="s">
        <v>1635</v>
      </c>
      <c r="F315" s="208" t="s">
        <v>1636</v>
      </c>
      <c r="G315" s="209" t="s">
        <v>1567</v>
      </c>
      <c r="H315" s="210">
        <v>1</v>
      </c>
      <c r="I315" s="211"/>
      <c r="J315" s="212">
        <f>ROUND(I315*H315,2)</f>
        <v>0</v>
      </c>
      <c r="K315" s="208" t="s">
        <v>19</v>
      </c>
      <c r="L315" s="46"/>
      <c r="M315" s="213" t="s">
        <v>19</v>
      </c>
      <c r="N315" s="214" t="s">
        <v>43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196</v>
      </c>
      <c r="AT315" s="217" t="s">
        <v>191</v>
      </c>
      <c r="AU315" s="217" t="s">
        <v>216</v>
      </c>
      <c r="AY315" s="19" t="s">
        <v>188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80</v>
      </c>
      <c r="BK315" s="218">
        <f>ROUND(I315*H315,2)</f>
        <v>0</v>
      </c>
      <c r="BL315" s="19" t="s">
        <v>196</v>
      </c>
      <c r="BM315" s="217" t="s">
        <v>2439</v>
      </c>
    </row>
    <row r="316" s="2" customFormat="1" ht="16.5" customHeight="1">
      <c r="A316" s="40"/>
      <c r="B316" s="41"/>
      <c r="C316" s="206" t="s">
        <v>467</v>
      </c>
      <c r="D316" s="206" t="s">
        <v>191</v>
      </c>
      <c r="E316" s="207" t="s">
        <v>1638</v>
      </c>
      <c r="F316" s="208" t="s">
        <v>1639</v>
      </c>
      <c r="G316" s="209" t="s">
        <v>307</v>
      </c>
      <c r="H316" s="267"/>
      <c r="I316" s="211"/>
      <c r="J316" s="212">
        <f>ROUND(I316*H316,2)</f>
        <v>0</v>
      </c>
      <c r="K316" s="208" t="s">
        <v>19</v>
      </c>
      <c r="L316" s="46"/>
      <c r="M316" s="213" t="s">
        <v>19</v>
      </c>
      <c r="N316" s="214" t="s">
        <v>43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196</v>
      </c>
      <c r="AT316" s="217" t="s">
        <v>191</v>
      </c>
      <c r="AU316" s="217" t="s">
        <v>216</v>
      </c>
      <c r="AY316" s="19" t="s">
        <v>188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80</v>
      </c>
      <c r="BK316" s="218">
        <f>ROUND(I316*H316,2)</f>
        <v>0</v>
      </c>
      <c r="BL316" s="19" t="s">
        <v>196</v>
      </c>
      <c r="BM316" s="217" t="s">
        <v>2440</v>
      </c>
    </row>
    <row r="317" s="12" customFormat="1" ht="25.92" customHeight="1">
      <c r="A317" s="12"/>
      <c r="B317" s="190"/>
      <c r="C317" s="191"/>
      <c r="D317" s="192" t="s">
        <v>71</v>
      </c>
      <c r="E317" s="193" t="s">
        <v>186</v>
      </c>
      <c r="F317" s="193" t="s">
        <v>187</v>
      </c>
      <c r="G317" s="191"/>
      <c r="H317" s="191"/>
      <c r="I317" s="194"/>
      <c r="J317" s="195">
        <f>BK317</f>
        <v>0</v>
      </c>
      <c r="K317" s="191"/>
      <c r="L317" s="196"/>
      <c r="M317" s="197"/>
      <c r="N317" s="198"/>
      <c r="O317" s="198"/>
      <c r="P317" s="199">
        <f>P318+P325</f>
        <v>0</v>
      </c>
      <c r="Q317" s="198"/>
      <c r="R317" s="199">
        <f>R318+R325</f>
        <v>3.0000000000000001E-05</v>
      </c>
      <c r="S317" s="198"/>
      <c r="T317" s="200">
        <f>T318+T325</f>
        <v>0.0011999999999999999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1" t="s">
        <v>80</v>
      </c>
      <c r="AT317" s="202" t="s">
        <v>71</v>
      </c>
      <c r="AU317" s="202" t="s">
        <v>72</v>
      </c>
      <c r="AY317" s="201" t="s">
        <v>188</v>
      </c>
      <c r="BK317" s="203">
        <f>BK318+BK325</f>
        <v>0</v>
      </c>
    </row>
    <row r="318" s="12" customFormat="1" ht="22.8" customHeight="1">
      <c r="A318" s="12"/>
      <c r="B318" s="190"/>
      <c r="C318" s="191"/>
      <c r="D318" s="192" t="s">
        <v>71</v>
      </c>
      <c r="E318" s="204" t="s">
        <v>229</v>
      </c>
      <c r="F318" s="204" t="s">
        <v>230</v>
      </c>
      <c r="G318" s="191"/>
      <c r="H318" s="191"/>
      <c r="I318" s="194"/>
      <c r="J318" s="205">
        <f>BK318</f>
        <v>0</v>
      </c>
      <c r="K318" s="191"/>
      <c r="L318" s="196"/>
      <c r="M318" s="197"/>
      <c r="N318" s="198"/>
      <c r="O318" s="198"/>
      <c r="P318" s="199">
        <f>SUM(P319:P324)</f>
        <v>0</v>
      </c>
      <c r="Q318" s="198"/>
      <c r="R318" s="199">
        <f>SUM(R319:R324)</f>
        <v>3.0000000000000001E-05</v>
      </c>
      <c r="S318" s="198"/>
      <c r="T318" s="200">
        <f>SUM(T319:T324)</f>
        <v>0.0011999999999999999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1" t="s">
        <v>80</v>
      </c>
      <c r="AT318" s="202" t="s">
        <v>71</v>
      </c>
      <c r="AU318" s="202" t="s">
        <v>80</v>
      </c>
      <c r="AY318" s="201" t="s">
        <v>188</v>
      </c>
      <c r="BK318" s="203">
        <f>SUM(BK319:BK324)</f>
        <v>0</v>
      </c>
    </row>
    <row r="319" s="2" customFormat="1" ht="16.5" customHeight="1">
      <c r="A319" s="40"/>
      <c r="B319" s="41"/>
      <c r="C319" s="206" t="s">
        <v>471</v>
      </c>
      <c r="D319" s="206" t="s">
        <v>191</v>
      </c>
      <c r="E319" s="207" t="s">
        <v>1641</v>
      </c>
      <c r="F319" s="208" t="s">
        <v>1642</v>
      </c>
      <c r="G319" s="209" t="s">
        <v>357</v>
      </c>
      <c r="H319" s="210">
        <v>0.59999999999999998</v>
      </c>
      <c r="I319" s="211"/>
      <c r="J319" s="212">
        <f>ROUND(I319*H319,2)</f>
        <v>0</v>
      </c>
      <c r="K319" s="208" t="s">
        <v>195</v>
      </c>
      <c r="L319" s="46"/>
      <c r="M319" s="213" t="s">
        <v>19</v>
      </c>
      <c r="N319" s="214" t="s">
        <v>43</v>
      </c>
      <c r="O319" s="86"/>
      <c r="P319" s="215">
        <f>O319*H319</f>
        <v>0</v>
      </c>
      <c r="Q319" s="215">
        <v>2.0000000000000002E-05</v>
      </c>
      <c r="R319" s="215">
        <f>Q319*H319</f>
        <v>1.2E-05</v>
      </c>
      <c r="S319" s="215">
        <v>0.001</v>
      </c>
      <c r="T319" s="216">
        <f>S319*H319</f>
        <v>0.00059999999999999995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196</v>
      </c>
      <c r="AT319" s="217" t="s">
        <v>191</v>
      </c>
      <c r="AU319" s="217" t="s">
        <v>82</v>
      </c>
      <c r="AY319" s="19" t="s">
        <v>188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80</v>
      </c>
      <c r="BK319" s="218">
        <f>ROUND(I319*H319,2)</f>
        <v>0</v>
      </c>
      <c r="BL319" s="19" t="s">
        <v>196</v>
      </c>
      <c r="BM319" s="217" t="s">
        <v>2441</v>
      </c>
    </row>
    <row r="320" s="2" customFormat="1">
      <c r="A320" s="40"/>
      <c r="B320" s="41"/>
      <c r="C320" s="42"/>
      <c r="D320" s="219" t="s">
        <v>198</v>
      </c>
      <c r="E320" s="42"/>
      <c r="F320" s="220" t="s">
        <v>1644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198</v>
      </c>
      <c r="AU320" s="19" t="s">
        <v>82</v>
      </c>
    </row>
    <row r="321" s="14" customFormat="1">
      <c r="A321" s="14"/>
      <c r="B321" s="235"/>
      <c r="C321" s="236"/>
      <c r="D321" s="226" t="s">
        <v>200</v>
      </c>
      <c r="E321" s="237" t="s">
        <v>19</v>
      </c>
      <c r="F321" s="238" t="s">
        <v>2229</v>
      </c>
      <c r="G321" s="236"/>
      <c r="H321" s="239">
        <v>0.59999999999999998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200</v>
      </c>
      <c r="AU321" s="245" t="s">
        <v>82</v>
      </c>
      <c r="AV321" s="14" t="s">
        <v>82</v>
      </c>
      <c r="AW321" s="14" t="s">
        <v>33</v>
      </c>
      <c r="AX321" s="14" t="s">
        <v>80</v>
      </c>
      <c r="AY321" s="245" t="s">
        <v>188</v>
      </c>
    </row>
    <row r="322" s="2" customFormat="1" ht="16.5" customHeight="1">
      <c r="A322" s="40"/>
      <c r="B322" s="41"/>
      <c r="C322" s="206" t="s">
        <v>475</v>
      </c>
      <c r="D322" s="206" t="s">
        <v>191</v>
      </c>
      <c r="E322" s="207" t="s">
        <v>1646</v>
      </c>
      <c r="F322" s="208" t="s">
        <v>1647</v>
      </c>
      <c r="G322" s="209" t="s">
        <v>357</v>
      </c>
      <c r="H322" s="210">
        <v>0.29999999999999999</v>
      </c>
      <c r="I322" s="211"/>
      <c r="J322" s="212">
        <f>ROUND(I322*H322,2)</f>
        <v>0</v>
      </c>
      <c r="K322" s="208" t="s">
        <v>195</v>
      </c>
      <c r="L322" s="46"/>
      <c r="M322" s="213" t="s">
        <v>19</v>
      </c>
      <c r="N322" s="214" t="s">
        <v>43</v>
      </c>
      <c r="O322" s="86"/>
      <c r="P322" s="215">
        <f>O322*H322</f>
        <v>0</v>
      </c>
      <c r="Q322" s="215">
        <v>6.0000000000000002E-05</v>
      </c>
      <c r="R322" s="215">
        <f>Q322*H322</f>
        <v>1.8E-05</v>
      </c>
      <c r="S322" s="215">
        <v>0.002</v>
      </c>
      <c r="T322" s="216">
        <f>S322*H322</f>
        <v>0.00059999999999999995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196</v>
      </c>
      <c r="AT322" s="217" t="s">
        <v>191</v>
      </c>
      <c r="AU322" s="217" t="s">
        <v>82</v>
      </c>
      <c r="AY322" s="19" t="s">
        <v>188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80</v>
      </c>
      <c r="BK322" s="218">
        <f>ROUND(I322*H322,2)</f>
        <v>0</v>
      </c>
      <c r="BL322" s="19" t="s">
        <v>196</v>
      </c>
      <c r="BM322" s="217" t="s">
        <v>2442</v>
      </c>
    </row>
    <row r="323" s="2" customFormat="1">
      <c r="A323" s="40"/>
      <c r="B323" s="41"/>
      <c r="C323" s="42"/>
      <c r="D323" s="219" t="s">
        <v>198</v>
      </c>
      <c r="E323" s="42"/>
      <c r="F323" s="220" t="s">
        <v>1649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198</v>
      </c>
      <c r="AU323" s="19" t="s">
        <v>82</v>
      </c>
    </row>
    <row r="324" s="14" customFormat="1">
      <c r="A324" s="14"/>
      <c r="B324" s="235"/>
      <c r="C324" s="236"/>
      <c r="D324" s="226" t="s">
        <v>200</v>
      </c>
      <c r="E324" s="237" t="s">
        <v>19</v>
      </c>
      <c r="F324" s="238" t="s">
        <v>2030</v>
      </c>
      <c r="G324" s="236"/>
      <c r="H324" s="239">
        <v>0.29999999999999999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200</v>
      </c>
      <c r="AU324" s="245" t="s">
        <v>82</v>
      </c>
      <c r="AV324" s="14" t="s">
        <v>82</v>
      </c>
      <c r="AW324" s="14" t="s">
        <v>33</v>
      </c>
      <c r="AX324" s="14" t="s">
        <v>80</v>
      </c>
      <c r="AY324" s="245" t="s">
        <v>188</v>
      </c>
    </row>
    <row r="325" s="12" customFormat="1" ht="22.8" customHeight="1">
      <c r="A325" s="12"/>
      <c r="B325" s="190"/>
      <c r="C325" s="191"/>
      <c r="D325" s="192" t="s">
        <v>71</v>
      </c>
      <c r="E325" s="204" t="s">
        <v>256</v>
      </c>
      <c r="F325" s="204" t="s">
        <v>257</v>
      </c>
      <c r="G325" s="191"/>
      <c r="H325" s="191"/>
      <c r="I325" s="194"/>
      <c r="J325" s="205">
        <f>BK325</f>
        <v>0</v>
      </c>
      <c r="K325" s="191"/>
      <c r="L325" s="196"/>
      <c r="M325" s="197"/>
      <c r="N325" s="198"/>
      <c r="O325" s="198"/>
      <c r="P325" s="199">
        <f>SUM(P326:P336)</f>
        <v>0</v>
      </c>
      <c r="Q325" s="198"/>
      <c r="R325" s="199">
        <f>SUM(R326:R336)</f>
        <v>0</v>
      </c>
      <c r="S325" s="198"/>
      <c r="T325" s="200">
        <f>SUM(T326:T336)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1" t="s">
        <v>80</v>
      </c>
      <c r="AT325" s="202" t="s">
        <v>71</v>
      </c>
      <c r="AU325" s="202" t="s">
        <v>80</v>
      </c>
      <c r="AY325" s="201" t="s">
        <v>188</v>
      </c>
      <c r="BK325" s="203">
        <f>SUM(BK326:BK336)</f>
        <v>0</v>
      </c>
    </row>
    <row r="326" s="2" customFormat="1" ht="16.5" customHeight="1">
      <c r="A326" s="40"/>
      <c r="B326" s="41"/>
      <c r="C326" s="206" t="s">
        <v>482</v>
      </c>
      <c r="D326" s="206" t="s">
        <v>191</v>
      </c>
      <c r="E326" s="207" t="s">
        <v>258</v>
      </c>
      <c r="F326" s="208" t="s">
        <v>259</v>
      </c>
      <c r="G326" s="209" t="s">
        <v>260</v>
      </c>
      <c r="H326" s="210">
        <v>0.001</v>
      </c>
      <c r="I326" s="211"/>
      <c r="J326" s="212">
        <f>ROUND(I326*H326,2)</f>
        <v>0</v>
      </c>
      <c r="K326" s="208" t="s">
        <v>195</v>
      </c>
      <c r="L326" s="46"/>
      <c r="M326" s="213" t="s">
        <v>19</v>
      </c>
      <c r="N326" s="214" t="s">
        <v>43</v>
      </c>
      <c r="O326" s="86"/>
      <c r="P326" s="215">
        <f>O326*H326</f>
        <v>0</v>
      </c>
      <c r="Q326" s="215">
        <v>0</v>
      </c>
      <c r="R326" s="215">
        <f>Q326*H326</f>
        <v>0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196</v>
      </c>
      <c r="AT326" s="217" t="s">
        <v>191</v>
      </c>
      <c r="AU326" s="217" t="s">
        <v>82</v>
      </c>
      <c r="AY326" s="19" t="s">
        <v>188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80</v>
      </c>
      <c r="BK326" s="218">
        <f>ROUND(I326*H326,2)</f>
        <v>0</v>
      </c>
      <c r="BL326" s="19" t="s">
        <v>196</v>
      </c>
      <c r="BM326" s="217" t="s">
        <v>2443</v>
      </c>
    </row>
    <row r="327" s="2" customFormat="1">
      <c r="A327" s="40"/>
      <c r="B327" s="41"/>
      <c r="C327" s="42"/>
      <c r="D327" s="219" t="s">
        <v>198</v>
      </c>
      <c r="E327" s="42"/>
      <c r="F327" s="220" t="s">
        <v>262</v>
      </c>
      <c r="G327" s="42"/>
      <c r="H327" s="42"/>
      <c r="I327" s="221"/>
      <c r="J327" s="42"/>
      <c r="K327" s="42"/>
      <c r="L327" s="46"/>
      <c r="M327" s="222"/>
      <c r="N327" s="223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198</v>
      </c>
      <c r="AU327" s="19" t="s">
        <v>82</v>
      </c>
    </row>
    <row r="328" s="2" customFormat="1" ht="24.15" customHeight="1">
      <c r="A328" s="40"/>
      <c r="B328" s="41"/>
      <c r="C328" s="206" t="s">
        <v>492</v>
      </c>
      <c r="D328" s="206" t="s">
        <v>191</v>
      </c>
      <c r="E328" s="207" t="s">
        <v>263</v>
      </c>
      <c r="F328" s="208" t="s">
        <v>264</v>
      </c>
      <c r="G328" s="209" t="s">
        <v>260</v>
      </c>
      <c r="H328" s="210">
        <v>0.001</v>
      </c>
      <c r="I328" s="211"/>
      <c r="J328" s="212">
        <f>ROUND(I328*H328,2)</f>
        <v>0</v>
      </c>
      <c r="K328" s="208" t="s">
        <v>195</v>
      </c>
      <c r="L328" s="46"/>
      <c r="M328" s="213" t="s">
        <v>19</v>
      </c>
      <c r="N328" s="214" t="s">
        <v>43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196</v>
      </c>
      <c r="AT328" s="217" t="s">
        <v>191</v>
      </c>
      <c r="AU328" s="217" t="s">
        <v>82</v>
      </c>
      <c r="AY328" s="19" t="s">
        <v>188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80</v>
      </c>
      <c r="BK328" s="218">
        <f>ROUND(I328*H328,2)</f>
        <v>0</v>
      </c>
      <c r="BL328" s="19" t="s">
        <v>196</v>
      </c>
      <c r="BM328" s="217" t="s">
        <v>2444</v>
      </c>
    </row>
    <row r="329" s="2" customFormat="1">
      <c r="A329" s="40"/>
      <c r="B329" s="41"/>
      <c r="C329" s="42"/>
      <c r="D329" s="219" t="s">
        <v>198</v>
      </c>
      <c r="E329" s="42"/>
      <c r="F329" s="220" t="s">
        <v>266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198</v>
      </c>
      <c r="AU329" s="19" t="s">
        <v>82</v>
      </c>
    </row>
    <row r="330" s="2" customFormat="1" ht="21.75" customHeight="1">
      <c r="A330" s="40"/>
      <c r="B330" s="41"/>
      <c r="C330" s="206" t="s">
        <v>501</v>
      </c>
      <c r="D330" s="206" t="s">
        <v>191</v>
      </c>
      <c r="E330" s="207" t="s">
        <v>267</v>
      </c>
      <c r="F330" s="208" t="s">
        <v>268</v>
      </c>
      <c r="G330" s="209" t="s">
        <v>260</v>
      </c>
      <c r="H330" s="210">
        <v>0.001</v>
      </c>
      <c r="I330" s="211"/>
      <c r="J330" s="212">
        <f>ROUND(I330*H330,2)</f>
        <v>0</v>
      </c>
      <c r="K330" s="208" t="s">
        <v>195</v>
      </c>
      <c r="L330" s="46"/>
      <c r="M330" s="213" t="s">
        <v>19</v>
      </c>
      <c r="N330" s="214" t="s">
        <v>43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196</v>
      </c>
      <c r="AT330" s="217" t="s">
        <v>191</v>
      </c>
      <c r="AU330" s="217" t="s">
        <v>82</v>
      </c>
      <c r="AY330" s="19" t="s">
        <v>188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80</v>
      </c>
      <c r="BK330" s="218">
        <f>ROUND(I330*H330,2)</f>
        <v>0</v>
      </c>
      <c r="BL330" s="19" t="s">
        <v>196</v>
      </c>
      <c r="BM330" s="217" t="s">
        <v>2445</v>
      </c>
    </row>
    <row r="331" s="2" customFormat="1">
      <c r="A331" s="40"/>
      <c r="B331" s="41"/>
      <c r="C331" s="42"/>
      <c r="D331" s="219" t="s">
        <v>198</v>
      </c>
      <c r="E331" s="42"/>
      <c r="F331" s="220" t="s">
        <v>270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198</v>
      </c>
      <c r="AU331" s="19" t="s">
        <v>82</v>
      </c>
    </row>
    <row r="332" s="2" customFormat="1" ht="24.15" customHeight="1">
      <c r="A332" s="40"/>
      <c r="B332" s="41"/>
      <c r="C332" s="206" t="s">
        <v>510</v>
      </c>
      <c r="D332" s="206" t="s">
        <v>191</v>
      </c>
      <c r="E332" s="207" t="s">
        <v>271</v>
      </c>
      <c r="F332" s="208" t="s">
        <v>272</v>
      </c>
      <c r="G332" s="209" t="s">
        <v>260</v>
      </c>
      <c r="H332" s="210">
        <v>0.0060000000000000001</v>
      </c>
      <c r="I332" s="211"/>
      <c r="J332" s="212">
        <f>ROUND(I332*H332,2)</f>
        <v>0</v>
      </c>
      <c r="K332" s="208" t="s">
        <v>195</v>
      </c>
      <c r="L332" s="46"/>
      <c r="M332" s="213" t="s">
        <v>19</v>
      </c>
      <c r="N332" s="214" t="s">
        <v>43</v>
      </c>
      <c r="O332" s="86"/>
      <c r="P332" s="215">
        <f>O332*H332</f>
        <v>0</v>
      </c>
      <c r="Q332" s="215">
        <v>0</v>
      </c>
      <c r="R332" s="215">
        <f>Q332*H332</f>
        <v>0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196</v>
      </c>
      <c r="AT332" s="217" t="s">
        <v>191</v>
      </c>
      <c r="AU332" s="217" t="s">
        <v>82</v>
      </c>
      <c r="AY332" s="19" t="s">
        <v>188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80</v>
      </c>
      <c r="BK332" s="218">
        <f>ROUND(I332*H332,2)</f>
        <v>0</v>
      </c>
      <c r="BL332" s="19" t="s">
        <v>196</v>
      </c>
      <c r="BM332" s="217" t="s">
        <v>2446</v>
      </c>
    </row>
    <row r="333" s="2" customFormat="1">
      <c r="A333" s="40"/>
      <c r="B333" s="41"/>
      <c r="C333" s="42"/>
      <c r="D333" s="219" t="s">
        <v>198</v>
      </c>
      <c r="E333" s="42"/>
      <c r="F333" s="220" t="s">
        <v>274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198</v>
      </c>
      <c r="AU333" s="19" t="s">
        <v>82</v>
      </c>
    </row>
    <row r="334" s="14" customFormat="1">
      <c r="A334" s="14"/>
      <c r="B334" s="235"/>
      <c r="C334" s="236"/>
      <c r="D334" s="226" t="s">
        <v>200</v>
      </c>
      <c r="E334" s="237" t="s">
        <v>19</v>
      </c>
      <c r="F334" s="238" t="s">
        <v>1655</v>
      </c>
      <c r="G334" s="236"/>
      <c r="H334" s="239">
        <v>0.0060000000000000001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200</v>
      </c>
      <c r="AU334" s="245" t="s">
        <v>82</v>
      </c>
      <c r="AV334" s="14" t="s">
        <v>82</v>
      </c>
      <c r="AW334" s="14" t="s">
        <v>33</v>
      </c>
      <c r="AX334" s="14" t="s">
        <v>80</v>
      </c>
      <c r="AY334" s="245" t="s">
        <v>188</v>
      </c>
    </row>
    <row r="335" s="2" customFormat="1" ht="24.15" customHeight="1">
      <c r="A335" s="40"/>
      <c r="B335" s="41"/>
      <c r="C335" s="206" t="s">
        <v>515</v>
      </c>
      <c r="D335" s="206" t="s">
        <v>191</v>
      </c>
      <c r="E335" s="207" t="s">
        <v>1656</v>
      </c>
      <c r="F335" s="208" t="s">
        <v>1657</v>
      </c>
      <c r="G335" s="209" t="s">
        <v>260</v>
      </c>
      <c r="H335" s="210">
        <v>0.001</v>
      </c>
      <c r="I335" s="211"/>
      <c r="J335" s="212">
        <f>ROUND(I335*H335,2)</f>
        <v>0</v>
      </c>
      <c r="K335" s="208" t="s">
        <v>195</v>
      </c>
      <c r="L335" s="46"/>
      <c r="M335" s="213" t="s">
        <v>19</v>
      </c>
      <c r="N335" s="214" t="s">
        <v>43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196</v>
      </c>
      <c r="AT335" s="217" t="s">
        <v>191</v>
      </c>
      <c r="AU335" s="217" t="s">
        <v>82</v>
      </c>
      <c r="AY335" s="19" t="s">
        <v>188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80</v>
      </c>
      <c r="BK335" s="218">
        <f>ROUND(I335*H335,2)</f>
        <v>0</v>
      </c>
      <c r="BL335" s="19" t="s">
        <v>196</v>
      </c>
      <c r="BM335" s="217" t="s">
        <v>2447</v>
      </c>
    </row>
    <row r="336" s="2" customFormat="1">
      <c r="A336" s="40"/>
      <c r="B336" s="41"/>
      <c r="C336" s="42"/>
      <c r="D336" s="219" t="s">
        <v>198</v>
      </c>
      <c r="E336" s="42"/>
      <c r="F336" s="220" t="s">
        <v>1659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198</v>
      </c>
      <c r="AU336" s="19" t="s">
        <v>82</v>
      </c>
    </row>
    <row r="337" s="12" customFormat="1" ht="25.92" customHeight="1">
      <c r="A337" s="12"/>
      <c r="B337" s="190"/>
      <c r="C337" s="191"/>
      <c r="D337" s="192" t="s">
        <v>71</v>
      </c>
      <c r="E337" s="193" t="s">
        <v>300</v>
      </c>
      <c r="F337" s="193" t="s">
        <v>1660</v>
      </c>
      <c r="G337" s="191"/>
      <c r="H337" s="191"/>
      <c r="I337" s="194"/>
      <c r="J337" s="195">
        <f>BK337</f>
        <v>0</v>
      </c>
      <c r="K337" s="191"/>
      <c r="L337" s="196"/>
      <c r="M337" s="197"/>
      <c r="N337" s="198"/>
      <c r="O337" s="198"/>
      <c r="P337" s="199">
        <f>P338</f>
        <v>0</v>
      </c>
      <c r="Q337" s="198"/>
      <c r="R337" s="199">
        <f>R338</f>
        <v>0.029179999999999998</v>
      </c>
      <c r="S337" s="198"/>
      <c r="T337" s="200">
        <f>T338</f>
        <v>0.34600000000000003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01" t="s">
        <v>216</v>
      </c>
      <c r="AT337" s="202" t="s">
        <v>71</v>
      </c>
      <c r="AU337" s="202" t="s">
        <v>72</v>
      </c>
      <c r="AY337" s="201" t="s">
        <v>188</v>
      </c>
      <c r="BK337" s="203">
        <f>BK338</f>
        <v>0</v>
      </c>
    </row>
    <row r="338" s="12" customFormat="1" ht="22.8" customHeight="1">
      <c r="A338" s="12"/>
      <c r="B338" s="190"/>
      <c r="C338" s="191"/>
      <c r="D338" s="192" t="s">
        <v>71</v>
      </c>
      <c r="E338" s="204" t="s">
        <v>1661</v>
      </c>
      <c r="F338" s="204" t="s">
        <v>1662</v>
      </c>
      <c r="G338" s="191"/>
      <c r="H338" s="191"/>
      <c r="I338" s="194"/>
      <c r="J338" s="205">
        <f>BK338</f>
        <v>0</v>
      </c>
      <c r="K338" s="191"/>
      <c r="L338" s="196"/>
      <c r="M338" s="197"/>
      <c r="N338" s="198"/>
      <c r="O338" s="198"/>
      <c r="P338" s="199">
        <f>SUM(P339:P367)</f>
        <v>0</v>
      </c>
      <c r="Q338" s="198"/>
      <c r="R338" s="199">
        <f>SUM(R339:R367)</f>
        <v>0.029179999999999998</v>
      </c>
      <c r="S338" s="198"/>
      <c r="T338" s="200">
        <f>SUM(T339:T367)</f>
        <v>0.34600000000000003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1" t="s">
        <v>216</v>
      </c>
      <c r="AT338" s="202" t="s">
        <v>71</v>
      </c>
      <c r="AU338" s="202" t="s">
        <v>80</v>
      </c>
      <c r="AY338" s="201" t="s">
        <v>188</v>
      </c>
      <c r="BK338" s="203">
        <f>SUM(BK339:BK367)</f>
        <v>0</v>
      </c>
    </row>
    <row r="339" s="2" customFormat="1" ht="16.5" customHeight="1">
      <c r="A339" s="40"/>
      <c r="B339" s="41"/>
      <c r="C339" s="206" t="s">
        <v>522</v>
      </c>
      <c r="D339" s="206" t="s">
        <v>191</v>
      </c>
      <c r="E339" s="207" t="s">
        <v>1663</v>
      </c>
      <c r="F339" s="208" t="s">
        <v>1664</v>
      </c>
      <c r="G339" s="209" t="s">
        <v>357</v>
      </c>
      <c r="H339" s="210">
        <v>60</v>
      </c>
      <c r="I339" s="211"/>
      <c r="J339" s="212">
        <f>ROUND(I339*H339,2)</f>
        <v>0</v>
      </c>
      <c r="K339" s="208" t="s">
        <v>195</v>
      </c>
      <c r="L339" s="46"/>
      <c r="M339" s="213" t="s">
        <v>19</v>
      </c>
      <c r="N339" s="214" t="s">
        <v>43</v>
      </c>
      <c r="O339" s="86"/>
      <c r="P339" s="215">
        <f>O339*H339</f>
        <v>0</v>
      </c>
      <c r="Q339" s="215">
        <v>0.00014999999999999999</v>
      </c>
      <c r="R339" s="215">
        <f>Q339*H339</f>
        <v>0.0089999999999999993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1665</v>
      </c>
      <c r="AT339" s="217" t="s">
        <v>191</v>
      </c>
      <c r="AU339" s="217" t="s">
        <v>82</v>
      </c>
      <c r="AY339" s="19" t="s">
        <v>188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80</v>
      </c>
      <c r="BK339" s="218">
        <f>ROUND(I339*H339,2)</f>
        <v>0</v>
      </c>
      <c r="BL339" s="19" t="s">
        <v>1665</v>
      </c>
      <c r="BM339" s="217" t="s">
        <v>2448</v>
      </c>
    </row>
    <row r="340" s="2" customFormat="1">
      <c r="A340" s="40"/>
      <c r="B340" s="41"/>
      <c r="C340" s="42"/>
      <c r="D340" s="219" t="s">
        <v>198</v>
      </c>
      <c r="E340" s="42"/>
      <c r="F340" s="220" t="s">
        <v>1667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198</v>
      </c>
      <c r="AU340" s="19" t="s">
        <v>82</v>
      </c>
    </row>
    <row r="341" s="2" customFormat="1" ht="16.5" customHeight="1">
      <c r="A341" s="40"/>
      <c r="B341" s="41"/>
      <c r="C341" s="206" t="s">
        <v>527</v>
      </c>
      <c r="D341" s="206" t="s">
        <v>191</v>
      </c>
      <c r="E341" s="207" t="s">
        <v>1668</v>
      </c>
      <c r="F341" s="208" t="s">
        <v>1669</v>
      </c>
      <c r="G341" s="209" t="s">
        <v>357</v>
      </c>
      <c r="H341" s="210">
        <v>10</v>
      </c>
      <c r="I341" s="211"/>
      <c r="J341" s="212">
        <f>ROUND(I341*H341,2)</f>
        <v>0</v>
      </c>
      <c r="K341" s="208" t="s">
        <v>195</v>
      </c>
      <c r="L341" s="46"/>
      <c r="M341" s="213" t="s">
        <v>19</v>
      </c>
      <c r="N341" s="214" t="s">
        <v>43</v>
      </c>
      <c r="O341" s="86"/>
      <c r="P341" s="215">
        <f>O341*H341</f>
        <v>0</v>
      </c>
      <c r="Q341" s="215">
        <v>0.00035</v>
      </c>
      <c r="R341" s="215">
        <f>Q341*H341</f>
        <v>0.0035000000000000001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1665</v>
      </c>
      <c r="AT341" s="217" t="s">
        <v>191</v>
      </c>
      <c r="AU341" s="217" t="s">
        <v>82</v>
      </c>
      <c r="AY341" s="19" t="s">
        <v>188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80</v>
      </c>
      <c r="BK341" s="218">
        <f>ROUND(I341*H341,2)</f>
        <v>0</v>
      </c>
      <c r="BL341" s="19" t="s">
        <v>1665</v>
      </c>
      <c r="BM341" s="217" t="s">
        <v>2449</v>
      </c>
    </row>
    <row r="342" s="2" customFormat="1">
      <c r="A342" s="40"/>
      <c r="B342" s="41"/>
      <c r="C342" s="42"/>
      <c r="D342" s="219" t="s">
        <v>198</v>
      </c>
      <c r="E342" s="42"/>
      <c r="F342" s="220" t="s">
        <v>1671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198</v>
      </c>
      <c r="AU342" s="19" t="s">
        <v>82</v>
      </c>
    </row>
    <row r="343" s="2" customFormat="1" ht="16.5" customHeight="1">
      <c r="A343" s="40"/>
      <c r="B343" s="41"/>
      <c r="C343" s="206" t="s">
        <v>532</v>
      </c>
      <c r="D343" s="206" t="s">
        <v>191</v>
      </c>
      <c r="E343" s="207" t="s">
        <v>1672</v>
      </c>
      <c r="F343" s="208" t="s">
        <v>1673</v>
      </c>
      <c r="G343" s="209" t="s">
        <v>357</v>
      </c>
      <c r="H343" s="210">
        <v>24</v>
      </c>
      <c r="I343" s="211"/>
      <c r="J343" s="212">
        <f>ROUND(I343*H343,2)</f>
        <v>0</v>
      </c>
      <c r="K343" s="208" t="s">
        <v>195</v>
      </c>
      <c r="L343" s="46"/>
      <c r="M343" s="213" t="s">
        <v>19</v>
      </c>
      <c r="N343" s="214" t="s">
        <v>43</v>
      </c>
      <c r="O343" s="86"/>
      <c r="P343" s="215">
        <f>O343*H343</f>
        <v>0</v>
      </c>
      <c r="Q343" s="215">
        <v>0.00042000000000000002</v>
      </c>
      <c r="R343" s="215">
        <f>Q343*H343</f>
        <v>0.01008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1665</v>
      </c>
      <c r="AT343" s="217" t="s">
        <v>191</v>
      </c>
      <c r="AU343" s="217" t="s">
        <v>82</v>
      </c>
      <c r="AY343" s="19" t="s">
        <v>188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80</v>
      </c>
      <c r="BK343" s="218">
        <f>ROUND(I343*H343,2)</f>
        <v>0</v>
      </c>
      <c r="BL343" s="19" t="s">
        <v>1665</v>
      </c>
      <c r="BM343" s="217" t="s">
        <v>2450</v>
      </c>
    </row>
    <row r="344" s="2" customFormat="1">
      <c r="A344" s="40"/>
      <c r="B344" s="41"/>
      <c r="C344" s="42"/>
      <c r="D344" s="219" t="s">
        <v>198</v>
      </c>
      <c r="E344" s="42"/>
      <c r="F344" s="220" t="s">
        <v>1675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198</v>
      </c>
      <c r="AU344" s="19" t="s">
        <v>82</v>
      </c>
    </row>
    <row r="345" s="2" customFormat="1" ht="21.75" customHeight="1">
      <c r="A345" s="40"/>
      <c r="B345" s="41"/>
      <c r="C345" s="206" t="s">
        <v>537</v>
      </c>
      <c r="D345" s="206" t="s">
        <v>191</v>
      </c>
      <c r="E345" s="207" t="s">
        <v>1676</v>
      </c>
      <c r="F345" s="208" t="s">
        <v>1677</v>
      </c>
      <c r="G345" s="209" t="s">
        <v>357</v>
      </c>
      <c r="H345" s="210">
        <v>11</v>
      </c>
      <c r="I345" s="211"/>
      <c r="J345" s="212">
        <f>ROUND(I345*H345,2)</f>
        <v>0</v>
      </c>
      <c r="K345" s="208" t="s">
        <v>195</v>
      </c>
      <c r="L345" s="46"/>
      <c r="M345" s="213" t="s">
        <v>19</v>
      </c>
      <c r="N345" s="214" t="s">
        <v>43</v>
      </c>
      <c r="O345" s="86"/>
      <c r="P345" s="215">
        <f>O345*H345</f>
        <v>0</v>
      </c>
      <c r="Q345" s="215">
        <v>0.00059999999999999995</v>
      </c>
      <c r="R345" s="215">
        <f>Q345*H345</f>
        <v>0.0065999999999999991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1665</v>
      </c>
      <c r="AT345" s="217" t="s">
        <v>191</v>
      </c>
      <c r="AU345" s="217" t="s">
        <v>82</v>
      </c>
      <c r="AY345" s="19" t="s">
        <v>188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80</v>
      </c>
      <c r="BK345" s="218">
        <f>ROUND(I345*H345,2)</f>
        <v>0</v>
      </c>
      <c r="BL345" s="19" t="s">
        <v>1665</v>
      </c>
      <c r="BM345" s="217" t="s">
        <v>2451</v>
      </c>
    </row>
    <row r="346" s="2" customFormat="1">
      <c r="A346" s="40"/>
      <c r="B346" s="41"/>
      <c r="C346" s="42"/>
      <c r="D346" s="219" t="s">
        <v>198</v>
      </c>
      <c r="E346" s="42"/>
      <c r="F346" s="220" t="s">
        <v>1679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198</v>
      </c>
      <c r="AU346" s="19" t="s">
        <v>82</v>
      </c>
    </row>
    <row r="347" s="2" customFormat="1" ht="16.5" customHeight="1">
      <c r="A347" s="40"/>
      <c r="B347" s="41"/>
      <c r="C347" s="206" t="s">
        <v>546</v>
      </c>
      <c r="D347" s="206" t="s">
        <v>191</v>
      </c>
      <c r="E347" s="207" t="s">
        <v>1681</v>
      </c>
      <c r="F347" s="208" t="s">
        <v>1682</v>
      </c>
      <c r="G347" s="209" t="s">
        <v>357</v>
      </c>
      <c r="H347" s="210">
        <v>60</v>
      </c>
      <c r="I347" s="211"/>
      <c r="J347" s="212">
        <f>ROUND(I347*H347,2)</f>
        <v>0</v>
      </c>
      <c r="K347" s="208" t="s">
        <v>195</v>
      </c>
      <c r="L347" s="46"/>
      <c r="M347" s="213" t="s">
        <v>19</v>
      </c>
      <c r="N347" s="214" t="s">
        <v>43</v>
      </c>
      <c r="O347" s="86"/>
      <c r="P347" s="215">
        <f>O347*H347</f>
        <v>0</v>
      </c>
      <c r="Q347" s="215">
        <v>0</v>
      </c>
      <c r="R347" s="215">
        <f>Q347*H347</f>
        <v>0</v>
      </c>
      <c r="S347" s="215">
        <v>0.002</v>
      </c>
      <c r="T347" s="216">
        <f>S347*H347</f>
        <v>0.12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1665</v>
      </c>
      <c r="AT347" s="217" t="s">
        <v>191</v>
      </c>
      <c r="AU347" s="217" t="s">
        <v>82</v>
      </c>
      <c r="AY347" s="19" t="s">
        <v>188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80</v>
      </c>
      <c r="BK347" s="218">
        <f>ROUND(I347*H347,2)</f>
        <v>0</v>
      </c>
      <c r="BL347" s="19" t="s">
        <v>1665</v>
      </c>
      <c r="BM347" s="217" t="s">
        <v>2452</v>
      </c>
    </row>
    <row r="348" s="2" customFormat="1">
      <c r="A348" s="40"/>
      <c r="B348" s="41"/>
      <c r="C348" s="42"/>
      <c r="D348" s="219" t="s">
        <v>198</v>
      </c>
      <c r="E348" s="42"/>
      <c r="F348" s="220" t="s">
        <v>1684</v>
      </c>
      <c r="G348" s="42"/>
      <c r="H348" s="42"/>
      <c r="I348" s="221"/>
      <c r="J348" s="42"/>
      <c r="K348" s="42"/>
      <c r="L348" s="46"/>
      <c r="M348" s="222"/>
      <c r="N348" s="223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198</v>
      </c>
      <c r="AU348" s="19" t="s">
        <v>82</v>
      </c>
    </row>
    <row r="349" s="2" customFormat="1" ht="21.75" customHeight="1">
      <c r="A349" s="40"/>
      <c r="B349" s="41"/>
      <c r="C349" s="206" t="s">
        <v>1680</v>
      </c>
      <c r="D349" s="206" t="s">
        <v>191</v>
      </c>
      <c r="E349" s="207" t="s">
        <v>1686</v>
      </c>
      <c r="F349" s="208" t="s">
        <v>1687</v>
      </c>
      <c r="G349" s="209" t="s">
        <v>357</v>
      </c>
      <c r="H349" s="210">
        <v>10</v>
      </c>
      <c r="I349" s="211"/>
      <c r="J349" s="212">
        <f>ROUND(I349*H349,2)</f>
        <v>0</v>
      </c>
      <c r="K349" s="208" t="s">
        <v>195</v>
      </c>
      <c r="L349" s="46"/>
      <c r="M349" s="213" t="s">
        <v>19</v>
      </c>
      <c r="N349" s="214" t="s">
        <v>43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0.0040000000000000001</v>
      </c>
      <c r="T349" s="216">
        <f>S349*H349</f>
        <v>0.040000000000000001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1665</v>
      </c>
      <c r="AT349" s="217" t="s">
        <v>191</v>
      </c>
      <c r="AU349" s="217" t="s">
        <v>82</v>
      </c>
      <c r="AY349" s="19" t="s">
        <v>188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80</v>
      </c>
      <c r="BK349" s="218">
        <f>ROUND(I349*H349,2)</f>
        <v>0</v>
      </c>
      <c r="BL349" s="19" t="s">
        <v>1665</v>
      </c>
      <c r="BM349" s="217" t="s">
        <v>2453</v>
      </c>
    </row>
    <row r="350" s="2" customFormat="1">
      <c r="A350" s="40"/>
      <c r="B350" s="41"/>
      <c r="C350" s="42"/>
      <c r="D350" s="219" t="s">
        <v>198</v>
      </c>
      <c r="E350" s="42"/>
      <c r="F350" s="220" t="s">
        <v>1689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198</v>
      </c>
      <c r="AU350" s="19" t="s">
        <v>82</v>
      </c>
    </row>
    <row r="351" s="2" customFormat="1" ht="21.75" customHeight="1">
      <c r="A351" s="40"/>
      <c r="B351" s="41"/>
      <c r="C351" s="206" t="s">
        <v>1685</v>
      </c>
      <c r="D351" s="206" t="s">
        <v>191</v>
      </c>
      <c r="E351" s="207" t="s">
        <v>1690</v>
      </c>
      <c r="F351" s="208" t="s">
        <v>1691</v>
      </c>
      <c r="G351" s="209" t="s">
        <v>357</v>
      </c>
      <c r="H351" s="210">
        <v>24</v>
      </c>
      <c r="I351" s="211"/>
      <c r="J351" s="212">
        <f>ROUND(I351*H351,2)</f>
        <v>0</v>
      </c>
      <c r="K351" s="208" t="s">
        <v>195</v>
      </c>
      <c r="L351" s="46"/>
      <c r="M351" s="213" t="s">
        <v>19</v>
      </c>
      <c r="N351" s="214" t="s">
        <v>43</v>
      </c>
      <c r="O351" s="86"/>
      <c r="P351" s="215">
        <f>O351*H351</f>
        <v>0</v>
      </c>
      <c r="Q351" s="215">
        <v>0</v>
      </c>
      <c r="R351" s="215">
        <f>Q351*H351</f>
        <v>0</v>
      </c>
      <c r="S351" s="215">
        <v>0.0050000000000000001</v>
      </c>
      <c r="T351" s="216">
        <f>S351*H351</f>
        <v>0.12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1665</v>
      </c>
      <c r="AT351" s="217" t="s">
        <v>191</v>
      </c>
      <c r="AU351" s="217" t="s">
        <v>82</v>
      </c>
      <c r="AY351" s="19" t="s">
        <v>188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80</v>
      </c>
      <c r="BK351" s="218">
        <f>ROUND(I351*H351,2)</f>
        <v>0</v>
      </c>
      <c r="BL351" s="19" t="s">
        <v>1665</v>
      </c>
      <c r="BM351" s="217" t="s">
        <v>2454</v>
      </c>
    </row>
    <row r="352" s="2" customFormat="1">
      <c r="A352" s="40"/>
      <c r="B352" s="41"/>
      <c r="C352" s="42"/>
      <c r="D352" s="219" t="s">
        <v>198</v>
      </c>
      <c r="E352" s="42"/>
      <c r="F352" s="220" t="s">
        <v>1693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198</v>
      </c>
      <c r="AU352" s="19" t="s">
        <v>82</v>
      </c>
    </row>
    <row r="353" s="2" customFormat="1" ht="21.75" customHeight="1">
      <c r="A353" s="40"/>
      <c r="B353" s="41"/>
      <c r="C353" s="206" t="s">
        <v>1665</v>
      </c>
      <c r="D353" s="206" t="s">
        <v>191</v>
      </c>
      <c r="E353" s="207" t="s">
        <v>1695</v>
      </c>
      <c r="F353" s="208" t="s">
        <v>1696</v>
      </c>
      <c r="G353" s="209" t="s">
        <v>357</v>
      </c>
      <c r="H353" s="210">
        <v>11</v>
      </c>
      <c r="I353" s="211"/>
      <c r="J353" s="212">
        <f>ROUND(I353*H353,2)</f>
        <v>0</v>
      </c>
      <c r="K353" s="208" t="s">
        <v>195</v>
      </c>
      <c r="L353" s="46"/>
      <c r="M353" s="213" t="s">
        <v>19</v>
      </c>
      <c r="N353" s="214" t="s">
        <v>43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0.0060000000000000001</v>
      </c>
      <c r="T353" s="216">
        <f>S353*H353</f>
        <v>0.066000000000000003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1665</v>
      </c>
      <c r="AT353" s="217" t="s">
        <v>191</v>
      </c>
      <c r="AU353" s="217" t="s">
        <v>82</v>
      </c>
      <c r="AY353" s="19" t="s">
        <v>188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80</v>
      </c>
      <c r="BK353" s="218">
        <f>ROUND(I353*H353,2)</f>
        <v>0</v>
      </c>
      <c r="BL353" s="19" t="s">
        <v>1665</v>
      </c>
      <c r="BM353" s="217" t="s">
        <v>2455</v>
      </c>
    </row>
    <row r="354" s="2" customFormat="1">
      <c r="A354" s="40"/>
      <c r="B354" s="41"/>
      <c r="C354" s="42"/>
      <c r="D354" s="219" t="s">
        <v>198</v>
      </c>
      <c r="E354" s="42"/>
      <c r="F354" s="220" t="s">
        <v>1698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198</v>
      </c>
      <c r="AU354" s="19" t="s">
        <v>82</v>
      </c>
    </row>
    <row r="355" s="2" customFormat="1" ht="16.5" customHeight="1">
      <c r="A355" s="40"/>
      <c r="B355" s="41"/>
      <c r="C355" s="206" t="s">
        <v>1694</v>
      </c>
      <c r="D355" s="206" t="s">
        <v>191</v>
      </c>
      <c r="E355" s="207" t="s">
        <v>1700</v>
      </c>
      <c r="F355" s="208" t="s">
        <v>1701</v>
      </c>
      <c r="G355" s="209" t="s">
        <v>260</v>
      </c>
      <c r="H355" s="210">
        <v>0.34599999999999997</v>
      </c>
      <c r="I355" s="211"/>
      <c r="J355" s="212">
        <f>ROUND(I355*H355,2)</f>
        <v>0</v>
      </c>
      <c r="K355" s="208" t="s">
        <v>195</v>
      </c>
      <c r="L355" s="46"/>
      <c r="M355" s="213" t="s">
        <v>19</v>
      </c>
      <c r="N355" s="214" t="s">
        <v>43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1665</v>
      </c>
      <c r="AT355" s="217" t="s">
        <v>191</v>
      </c>
      <c r="AU355" s="217" t="s">
        <v>82</v>
      </c>
      <c r="AY355" s="19" t="s">
        <v>188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80</v>
      </c>
      <c r="BK355" s="218">
        <f>ROUND(I355*H355,2)</f>
        <v>0</v>
      </c>
      <c r="BL355" s="19" t="s">
        <v>1665</v>
      </c>
      <c r="BM355" s="217" t="s">
        <v>2456</v>
      </c>
    </row>
    <row r="356" s="2" customFormat="1">
      <c r="A356" s="40"/>
      <c r="B356" s="41"/>
      <c r="C356" s="42"/>
      <c r="D356" s="219" t="s">
        <v>198</v>
      </c>
      <c r="E356" s="42"/>
      <c r="F356" s="220" t="s">
        <v>1703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198</v>
      </c>
      <c r="AU356" s="19" t="s">
        <v>82</v>
      </c>
    </row>
    <row r="357" s="2" customFormat="1" ht="21.75" customHeight="1">
      <c r="A357" s="40"/>
      <c r="B357" s="41"/>
      <c r="C357" s="206" t="s">
        <v>1699</v>
      </c>
      <c r="D357" s="206" t="s">
        <v>191</v>
      </c>
      <c r="E357" s="207" t="s">
        <v>1705</v>
      </c>
      <c r="F357" s="208" t="s">
        <v>1706</v>
      </c>
      <c r="G357" s="209" t="s">
        <v>260</v>
      </c>
      <c r="H357" s="210">
        <v>0.34599999999999997</v>
      </c>
      <c r="I357" s="211"/>
      <c r="J357" s="212">
        <f>ROUND(I357*H357,2)</f>
        <v>0</v>
      </c>
      <c r="K357" s="208" t="s">
        <v>195</v>
      </c>
      <c r="L357" s="46"/>
      <c r="M357" s="213" t="s">
        <v>19</v>
      </c>
      <c r="N357" s="214" t="s">
        <v>43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1665</v>
      </c>
      <c r="AT357" s="217" t="s">
        <v>191</v>
      </c>
      <c r="AU357" s="217" t="s">
        <v>82</v>
      </c>
      <c r="AY357" s="19" t="s">
        <v>188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80</v>
      </c>
      <c r="BK357" s="218">
        <f>ROUND(I357*H357,2)</f>
        <v>0</v>
      </c>
      <c r="BL357" s="19" t="s">
        <v>1665</v>
      </c>
      <c r="BM357" s="217" t="s">
        <v>2457</v>
      </c>
    </row>
    <row r="358" s="2" customFormat="1">
      <c r="A358" s="40"/>
      <c r="B358" s="41"/>
      <c r="C358" s="42"/>
      <c r="D358" s="219" t="s">
        <v>198</v>
      </c>
      <c r="E358" s="42"/>
      <c r="F358" s="220" t="s">
        <v>1708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198</v>
      </c>
      <c r="AU358" s="19" t="s">
        <v>82</v>
      </c>
    </row>
    <row r="359" s="2" customFormat="1" ht="16.5" customHeight="1">
      <c r="A359" s="40"/>
      <c r="B359" s="41"/>
      <c r="C359" s="206" t="s">
        <v>1704</v>
      </c>
      <c r="D359" s="206" t="s">
        <v>191</v>
      </c>
      <c r="E359" s="207" t="s">
        <v>1710</v>
      </c>
      <c r="F359" s="208" t="s">
        <v>1711</v>
      </c>
      <c r="G359" s="209" t="s">
        <v>260</v>
      </c>
      <c r="H359" s="210">
        <v>0.34599999999999997</v>
      </c>
      <c r="I359" s="211"/>
      <c r="J359" s="212">
        <f>ROUND(I359*H359,2)</f>
        <v>0</v>
      </c>
      <c r="K359" s="208" t="s">
        <v>195</v>
      </c>
      <c r="L359" s="46"/>
      <c r="M359" s="213" t="s">
        <v>19</v>
      </c>
      <c r="N359" s="214" t="s">
        <v>43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1665</v>
      </c>
      <c r="AT359" s="217" t="s">
        <v>191</v>
      </c>
      <c r="AU359" s="217" t="s">
        <v>82</v>
      </c>
      <c r="AY359" s="19" t="s">
        <v>188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80</v>
      </c>
      <c r="BK359" s="218">
        <f>ROUND(I359*H359,2)</f>
        <v>0</v>
      </c>
      <c r="BL359" s="19" t="s">
        <v>1665</v>
      </c>
      <c r="BM359" s="217" t="s">
        <v>2458</v>
      </c>
    </row>
    <row r="360" s="2" customFormat="1">
      <c r="A360" s="40"/>
      <c r="B360" s="41"/>
      <c r="C360" s="42"/>
      <c r="D360" s="219" t="s">
        <v>198</v>
      </c>
      <c r="E360" s="42"/>
      <c r="F360" s="220" t="s">
        <v>1713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198</v>
      </c>
      <c r="AU360" s="19" t="s">
        <v>82</v>
      </c>
    </row>
    <row r="361" s="2" customFormat="1" ht="21.75" customHeight="1">
      <c r="A361" s="40"/>
      <c r="B361" s="41"/>
      <c r="C361" s="206" t="s">
        <v>1709</v>
      </c>
      <c r="D361" s="206" t="s">
        <v>191</v>
      </c>
      <c r="E361" s="207" t="s">
        <v>1715</v>
      </c>
      <c r="F361" s="208" t="s">
        <v>1716</v>
      </c>
      <c r="G361" s="209" t="s">
        <v>260</v>
      </c>
      <c r="H361" s="210">
        <v>2.0760000000000001</v>
      </c>
      <c r="I361" s="211"/>
      <c r="J361" s="212">
        <f>ROUND(I361*H361,2)</f>
        <v>0</v>
      </c>
      <c r="K361" s="208" t="s">
        <v>195</v>
      </c>
      <c r="L361" s="46"/>
      <c r="M361" s="213" t="s">
        <v>19</v>
      </c>
      <c r="N361" s="214" t="s">
        <v>43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1665</v>
      </c>
      <c r="AT361" s="217" t="s">
        <v>191</v>
      </c>
      <c r="AU361" s="217" t="s">
        <v>82</v>
      </c>
      <c r="AY361" s="19" t="s">
        <v>188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80</v>
      </c>
      <c r="BK361" s="218">
        <f>ROUND(I361*H361,2)</f>
        <v>0</v>
      </c>
      <c r="BL361" s="19" t="s">
        <v>1665</v>
      </c>
      <c r="BM361" s="217" t="s">
        <v>2459</v>
      </c>
    </row>
    <row r="362" s="2" customFormat="1">
      <c r="A362" s="40"/>
      <c r="B362" s="41"/>
      <c r="C362" s="42"/>
      <c r="D362" s="219" t="s">
        <v>198</v>
      </c>
      <c r="E362" s="42"/>
      <c r="F362" s="220" t="s">
        <v>1718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198</v>
      </c>
      <c r="AU362" s="19" t="s">
        <v>82</v>
      </c>
    </row>
    <row r="363" s="14" customFormat="1">
      <c r="A363" s="14"/>
      <c r="B363" s="235"/>
      <c r="C363" s="236"/>
      <c r="D363" s="226" t="s">
        <v>200</v>
      </c>
      <c r="E363" s="237" t="s">
        <v>19</v>
      </c>
      <c r="F363" s="238" t="s">
        <v>2460</v>
      </c>
      <c r="G363" s="236"/>
      <c r="H363" s="239">
        <v>2.0760000000000001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200</v>
      </c>
      <c r="AU363" s="245" t="s">
        <v>82</v>
      </c>
      <c r="AV363" s="14" t="s">
        <v>82</v>
      </c>
      <c r="AW363" s="14" t="s">
        <v>33</v>
      </c>
      <c r="AX363" s="14" t="s">
        <v>80</v>
      </c>
      <c r="AY363" s="245" t="s">
        <v>188</v>
      </c>
    </row>
    <row r="364" s="2" customFormat="1" ht="24.15" customHeight="1">
      <c r="A364" s="40"/>
      <c r="B364" s="41"/>
      <c r="C364" s="206" t="s">
        <v>1714</v>
      </c>
      <c r="D364" s="206" t="s">
        <v>191</v>
      </c>
      <c r="E364" s="207" t="s">
        <v>1721</v>
      </c>
      <c r="F364" s="208" t="s">
        <v>1722</v>
      </c>
      <c r="G364" s="209" t="s">
        <v>260</v>
      </c>
      <c r="H364" s="210">
        <v>0.34599999999999997</v>
      </c>
      <c r="I364" s="211"/>
      <c r="J364" s="212">
        <f>ROUND(I364*H364,2)</f>
        <v>0</v>
      </c>
      <c r="K364" s="208" t="s">
        <v>195</v>
      </c>
      <c r="L364" s="46"/>
      <c r="M364" s="213" t="s">
        <v>19</v>
      </c>
      <c r="N364" s="214" t="s">
        <v>43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1665</v>
      </c>
      <c r="AT364" s="217" t="s">
        <v>191</v>
      </c>
      <c r="AU364" s="217" t="s">
        <v>82</v>
      </c>
      <c r="AY364" s="19" t="s">
        <v>188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80</v>
      </c>
      <c r="BK364" s="218">
        <f>ROUND(I364*H364,2)</f>
        <v>0</v>
      </c>
      <c r="BL364" s="19" t="s">
        <v>1665</v>
      </c>
      <c r="BM364" s="217" t="s">
        <v>2461</v>
      </c>
    </row>
    <row r="365" s="2" customFormat="1">
      <c r="A365" s="40"/>
      <c r="B365" s="41"/>
      <c r="C365" s="42"/>
      <c r="D365" s="219" t="s">
        <v>198</v>
      </c>
      <c r="E365" s="42"/>
      <c r="F365" s="220" t="s">
        <v>1724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198</v>
      </c>
      <c r="AU365" s="19" t="s">
        <v>82</v>
      </c>
    </row>
    <row r="366" s="2" customFormat="1" ht="16.5" customHeight="1">
      <c r="A366" s="40"/>
      <c r="B366" s="41"/>
      <c r="C366" s="206" t="s">
        <v>1720</v>
      </c>
      <c r="D366" s="206" t="s">
        <v>191</v>
      </c>
      <c r="E366" s="207" t="s">
        <v>1726</v>
      </c>
      <c r="F366" s="208" t="s">
        <v>1727</v>
      </c>
      <c r="G366" s="209" t="s">
        <v>260</v>
      </c>
      <c r="H366" s="210">
        <v>0.029000000000000001</v>
      </c>
      <c r="I366" s="211"/>
      <c r="J366" s="212">
        <f>ROUND(I366*H366,2)</f>
        <v>0</v>
      </c>
      <c r="K366" s="208" t="s">
        <v>195</v>
      </c>
      <c r="L366" s="46"/>
      <c r="M366" s="213" t="s">
        <v>19</v>
      </c>
      <c r="N366" s="214" t="s">
        <v>43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1665</v>
      </c>
      <c r="AT366" s="217" t="s">
        <v>191</v>
      </c>
      <c r="AU366" s="217" t="s">
        <v>82</v>
      </c>
      <c r="AY366" s="19" t="s">
        <v>188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80</v>
      </c>
      <c r="BK366" s="218">
        <f>ROUND(I366*H366,2)</f>
        <v>0</v>
      </c>
      <c r="BL366" s="19" t="s">
        <v>1665</v>
      </c>
      <c r="BM366" s="217" t="s">
        <v>2462</v>
      </c>
    </row>
    <row r="367" s="2" customFormat="1">
      <c r="A367" s="40"/>
      <c r="B367" s="41"/>
      <c r="C367" s="42"/>
      <c r="D367" s="219" t="s">
        <v>198</v>
      </c>
      <c r="E367" s="42"/>
      <c r="F367" s="220" t="s">
        <v>1729</v>
      </c>
      <c r="G367" s="42"/>
      <c r="H367" s="42"/>
      <c r="I367" s="221"/>
      <c r="J367" s="42"/>
      <c r="K367" s="42"/>
      <c r="L367" s="46"/>
      <c r="M367" s="274"/>
      <c r="N367" s="275"/>
      <c r="O367" s="270"/>
      <c r="P367" s="270"/>
      <c r="Q367" s="270"/>
      <c r="R367" s="270"/>
      <c r="S367" s="270"/>
      <c r="T367" s="276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198</v>
      </c>
      <c r="AU367" s="19" t="s">
        <v>82</v>
      </c>
    </row>
    <row r="368" s="2" customFormat="1" ht="6.96" customHeight="1">
      <c r="A368" s="40"/>
      <c r="B368" s="61"/>
      <c r="C368" s="62"/>
      <c r="D368" s="62"/>
      <c r="E368" s="62"/>
      <c r="F368" s="62"/>
      <c r="G368" s="62"/>
      <c r="H368" s="62"/>
      <c r="I368" s="62"/>
      <c r="J368" s="62"/>
      <c r="K368" s="62"/>
      <c r="L368" s="46"/>
      <c r="M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</sheetData>
  <sheetProtection sheet="1" autoFilter="0" formatColumns="0" formatRows="0" objects="1" scenarios="1" spinCount="100000" saltValue="JVXkQDWVwZC5MygVaY+JI6KzjGsYOspJdQt+IzWA5IURsXuc47sreXoQZEgeAlxcYAdxuC9RV5YyFw8tmDpufA==" hashValue="P1QEHbxhWfqc9Rng1QNRsyTILQHOrZ2GJbaMyX4uX7T7Eu0aMVBRy6foN7c2kGP18Piwh2WBt8AX9yBMnmHWvQ==" algorithmName="SHA-512" password="80EB"/>
  <autoFilter ref="C88:K36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7" r:id="rId1" display="https://podminky.urs.cz/item/CS_URS_2024_01/741122031"/>
    <hyperlink ref="F107" r:id="rId2" display="https://podminky.urs.cz/item/CS_URS_2024_01/741122016"/>
    <hyperlink ref="F117" r:id="rId3" display="https://podminky.urs.cz/item/CS_URS_2024_01/741122015"/>
    <hyperlink ref="F127" r:id="rId4" display="https://podminky.urs.cz/item/CS_URS_2024_01/741130001"/>
    <hyperlink ref="F132" r:id="rId5" display="https://podminky.urs.cz/item/CS_URS_2024_01/741372062"/>
    <hyperlink ref="F157" r:id="rId6" display="https://podminky.urs.cz/item/CS_URS_2024_01/741313001"/>
    <hyperlink ref="F167" r:id="rId7" display="https://podminky.urs.cz/item/CS_URS_2024_01/741313005"/>
    <hyperlink ref="F177" r:id="rId8" display="https://podminky.urs.cz/item/CS_URS_2024_01/741310121"/>
    <hyperlink ref="F217" r:id="rId9" display="https://podminky.urs.cz/item/CS_URS_2024_01/741112061"/>
    <hyperlink ref="F227" r:id="rId10" display="https://podminky.urs.cz/item/CS_URS_2024_01/741112001"/>
    <hyperlink ref="F242" r:id="rId11" display="https://podminky.urs.cz/item/CS_URS_2024_01/HZS2232"/>
    <hyperlink ref="F251" r:id="rId12" display="https://podminky.urs.cz/item/CS_URS_2024_01/741110062"/>
    <hyperlink ref="F266" r:id="rId13" display="https://podminky.urs.cz/item/CS_URS_2024_01/742121001"/>
    <hyperlink ref="F277" r:id="rId14" display="https://podminky.urs.cz/item/CS_URS_2024_01/742330041"/>
    <hyperlink ref="F297" r:id="rId15" display="https://podminky.urs.cz/item/CS_URS_2024_01/742110505"/>
    <hyperlink ref="F314" r:id="rId16" display="https://podminky.urs.cz/item/CS_URS_2024_01/741810001"/>
    <hyperlink ref="F320" r:id="rId17" display="https://podminky.urs.cz/item/CS_URS_2024_01/977131110"/>
    <hyperlink ref="F323" r:id="rId18" display="https://podminky.urs.cz/item/CS_URS_2024_01/977131117"/>
    <hyperlink ref="F327" r:id="rId19" display="https://podminky.urs.cz/item/CS_URS_2024_01/997002611"/>
    <hyperlink ref="F329" r:id="rId20" display="https://podminky.urs.cz/item/CS_URS_2024_01/997013212"/>
    <hyperlink ref="F331" r:id="rId21" display="https://podminky.urs.cz/item/CS_URS_2024_01/997013501"/>
    <hyperlink ref="F333" r:id="rId22" display="https://podminky.urs.cz/item/CS_URS_2024_01/997013509"/>
    <hyperlink ref="F336" r:id="rId23" display="https://podminky.urs.cz/item/CS_URS_2024_01/997013603"/>
    <hyperlink ref="F340" r:id="rId24" display="https://podminky.urs.cz/item/CS_URS_2024_01/460941211"/>
    <hyperlink ref="F342" r:id="rId25" display="https://podminky.urs.cz/item/CS_URS_2024_01/460941213"/>
    <hyperlink ref="F344" r:id="rId26" display="https://podminky.urs.cz/item/CS_URS_2024_01/460941221"/>
    <hyperlink ref="F346" r:id="rId27" display="https://podminky.urs.cz/item/CS_URS_2024_01/460941222"/>
    <hyperlink ref="F348" r:id="rId28" display="https://podminky.urs.cz/item/CS_URS_2024_01/468101411"/>
    <hyperlink ref="F350" r:id="rId29" display="https://podminky.urs.cz/item/CS_URS_2024_01/468101413"/>
    <hyperlink ref="F352" r:id="rId30" display="https://podminky.urs.cz/item/CS_URS_2024_01/468101421"/>
    <hyperlink ref="F354" r:id="rId31" display="https://podminky.urs.cz/item/CS_URS_2024_01/468101422"/>
    <hyperlink ref="F356" r:id="rId32" display="https://podminky.urs.cz/item/CS_URS_2024_01/469971111"/>
    <hyperlink ref="F358" r:id="rId33" display="https://podminky.urs.cz/item/CS_URS_2024_01/469971121"/>
    <hyperlink ref="F360" r:id="rId34" display="https://podminky.urs.cz/item/CS_URS_2024_01/469972111"/>
    <hyperlink ref="F362" r:id="rId35" display="https://podminky.urs.cz/item/CS_URS_2024_01/469972121"/>
    <hyperlink ref="F365" r:id="rId36" display="https://podminky.urs.cz/item/CS_URS_2024_01/469973113"/>
    <hyperlink ref="F367" r:id="rId37" display="https://podminky.urs.cz/item/CS_URS_2024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153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ZŠ Pionýrů, Sokolov - Oprava elektroinstalace učeben v 2.NP 2. stupně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154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2463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8. 2. 2024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ROUND((SUM(BE90:BE445)),  2)</f>
        <v>0</v>
      </c>
      <c r="G33" s="40"/>
      <c r="H33" s="40"/>
      <c r="I33" s="150">
        <v>0.20999999999999999</v>
      </c>
      <c r="J33" s="149">
        <f>ROUND(((SUM(BE90:BE445))*I33),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ROUND((SUM(BF90:BF445)),  2)</f>
        <v>0</v>
      </c>
      <c r="G34" s="40"/>
      <c r="H34" s="40"/>
      <c r="I34" s="150">
        <v>0.14999999999999999</v>
      </c>
      <c r="J34" s="149">
        <f>ROUND(((SUM(BF90:BF445))*I34),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ROUND((SUM(BG90:BG445)),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ROUND((SUM(BH90:BH445)),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ROUND((SUM(BI90:BI445)),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ZŠ Pionýrů, Sokolov - Oprava elektroinstalace učeben v 2.NP 2. stupně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25 - elektroinstalace m.č. 201, 202, 203, 210, 215, 217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Pionýrů 1614</v>
      </c>
      <c r="G52" s="42"/>
      <c r="H52" s="42"/>
      <c r="I52" s="34" t="s">
        <v>23</v>
      </c>
      <c r="J52" s="74" t="str">
        <f>IF(J12="","",J12)</f>
        <v>8. 2. 2024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157</v>
      </c>
      <c r="D57" s="164"/>
      <c r="E57" s="164"/>
      <c r="F57" s="164"/>
      <c r="G57" s="164"/>
      <c r="H57" s="164"/>
      <c r="I57" s="164"/>
      <c r="J57" s="165" t="s">
        <v>158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67"/>
      <c r="C60" s="168"/>
      <c r="D60" s="169" t="s">
        <v>1447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1448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1449</v>
      </c>
      <c r="E62" s="176"/>
      <c r="F62" s="176"/>
      <c r="G62" s="176"/>
      <c r="H62" s="176"/>
      <c r="I62" s="176"/>
      <c r="J62" s="177">
        <f>J277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1450</v>
      </c>
      <c r="E63" s="176"/>
      <c r="F63" s="176"/>
      <c r="G63" s="176"/>
      <c r="H63" s="176"/>
      <c r="I63" s="176"/>
      <c r="J63" s="177">
        <f>J373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1451</v>
      </c>
      <c r="E64" s="176"/>
      <c r="F64" s="176"/>
      <c r="G64" s="176"/>
      <c r="H64" s="176"/>
      <c r="I64" s="176"/>
      <c r="J64" s="177">
        <f>J374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160</v>
      </c>
      <c r="E65" s="170"/>
      <c r="F65" s="170"/>
      <c r="G65" s="170"/>
      <c r="H65" s="170"/>
      <c r="I65" s="170"/>
      <c r="J65" s="171">
        <f>J379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161</v>
      </c>
      <c r="E66" s="176"/>
      <c r="F66" s="176"/>
      <c r="G66" s="176"/>
      <c r="H66" s="176"/>
      <c r="I66" s="176"/>
      <c r="J66" s="177">
        <f>J380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162</v>
      </c>
      <c r="E67" s="176"/>
      <c r="F67" s="176"/>
      <c r="G67" s="176"/>
      <c r="H67" s="176"/>
      <c r="I67" s="176"/>
      <c r="J67" s="177">
        <f>J382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163</v>
      </c>
      <c r="E68" s="176"/>
      <c r="F68" s="176"/>
      <c r="G68" s="176"/>
      <c r="H68" s="176"/>
      <c r="I68" s="176"/>
      <c r="J68" s="177">
        <f>J387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1452</v>
      </c>
      <c r="E69" s="170"/>
      <c r="F69" s="170"/>
      <c r="G69" s="170"/>
      <c r="H69" s="170"/>
      <c r="I69" s="170"/>
      <c r="J69" s="171">
        <f>J399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1453</v>
      </c>
      <c r="E70" s="176"/>
      <c r="F70" s="176"/>
      <c r="G70" s="176"/>
      <c r="H70" s="176"/>
      <c r="I70" s="176"/>
      <c r="J70" s="177">
        <f>J400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173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ZŠ Pionýrů, Sokolov - Oprava elektroinstalace učeben v 2.NP 2. stupně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154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>25 - elektroinstalace m.č. 201, 202, 203, 210, 215, 217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F12</f>
        <v>Sokolov, Pionýrů 1614</v>
      </c>
      <c r="G84" s="42"/>
      <c r="H84" s="42"/>
      <c r="I84" s="34" t="s">
        <v>23</v>
      </c>
      <c r="J84" s="74" t="str">
        <f>IF(J12="","",J12)</f>
        <v>8. 2. 2024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E15</f>
        <v>Město Sokolov</v>
      </c>
      <c r="G86" s="42"/>
      <c r="H86" s="42"/>
      <c r="I86" s="34" t="s">
        <v>31</v>
      </c>
      <c r="J86" s="38" t="str">
        <f>E21</f>
        <v xml:space="preserve"> 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IF(E18="","",E18)</f>
        <v>Vyplň údaj</v>
      </c>
      <c r="G87" s="42"/>
      <c r="H87" s="42"/>
      <c r="I87" s="34" t="s">
        <v>34</v>
      </c>
      <c r="J87" s="38" t="str">
        <f>E24</f>
        <v>Michal Kubelka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174</v>
      </c>
      <c r="D89" s="182" t="s">
        <v>57</v>
      </c>
      <c r="E89" s="182" t="s">
        <v>53</v>
      </c>
      <c r="F89" s="182" t="s">
        <v>54</v>
      </c>
      <c r="G89" s="182" t="s">
        <v>175</v>
      </c>
      <c r="H89" s="182" t="s">
        <v>176</v>
      </c>
      <c r="I89" s="182" t="s">
        <v>177</v>
      </c>
      <c r="J89" s="182" t="s">
        <v>158</v>
      </c>
      <c r="K89" s="183" t="s">
        <v>178</v>
      </c>
      <c r="L89" s="184"/>
      <c r="M89" s="94" t="s">
        <v>19</v>
      </c>
      <c r="N89" s="95" t="s">
        <v>42</v>
      </c>
      <c r="O89" s="95" t="s">
        <v>179</v>
      </c>
      <c r="P89" s="95" t="s">
        <v>180</v>
      </c>
      <c r="Q89" s="95" t="s">
        <v>181</v>
      </c>
      <c r="R89" s="95" t="s">
        <v>182</v>
      </c>
      <c r="S89" s="95" t="s">
        <v>183</v>
      </c>
      <c r="T89" s="96" t="s">
        <v>184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185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P91+P379+P399</f>
        <v>0</v>
      </c>
      <c r="Q90" s="98"/>
      <c r="R90" s="187">
        <f>R91+R379+R399</f>
        <v>0.17682200000000001</v>
      </c>
      <c r="S90" s="98"/>
      <c r="T90" s="188">
        <f>T91+T379+T399</f>
        <v>1.9036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159</v>
      </c>
      <c r="BK90" s="189">
        <f>BK91+BK379+BK399</f>
        <v>0</v>
      </c>
    </row>
    <row r="91" s="12" customFormat="1" ht="25.92" customHeight="1">
      <c r="A91" s="12"/>
      <c r="B91" s="190"/>
      <c r="C91" s="191"/>
      <c r="D91" s="192" t="s">
        <v>71</v>
      </c>
      <c r="E91" s="193" t="s">
        <v>1454</v>
      </c>
      <c r="F91" s="193" t="s">
        <v>1455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P92+P277+P373</f>
        <v>0</v>
      </c>
      <c r="Q91" s="198"/>
      <c r="R91" s="199">
        <f>R92+R277+R373</f>
        <v>0</v>
      </c>
      <c r="S91" s="198"/>
      <c r="T91" s="200">
        <f>T92+T277+T373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72</v>
      </c>
      <c r="AY91" s="201" t="s">
        <v>188</v>
      </c>
      <c r="BK91" s="203">
        <f>BK92+BK277+BK373</f>
        <v>0</v>
      </c>
    </row>
    <row r="92" s="12" customFormat="1" ht="22.8" customHeight="1">
      <c r="A92" s="12"/>
      <c r="B92" s="190"/>
      <c r="C92" s="191"/>
      <c r="D92" s="192" t="s">
        <v>71</v>
      </c>
      <c r="E92" s="204" t="s">
        <v>1456</v>
      </c>
      <c r="F92" s="204" t="s">
        <v>1457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SUM(P93:P276)</f>
        <v>0</v>
      </c>
      <c r="Q92" s="198"/>
      <c r="R92" s="199">
        <f>SUM(R93:R276)</f>
        <v>0</v>
      </c>
      <c r="S92" s="198"/>
      <c r="T92" s="200">
        <f>SUM(T93:T276)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80</v>
      </c>
      <c r="AY92" s="201" t="s">
        <v>188</v>
      </c>
      <c r="BK92" s="203">
        <f>SUM(BK93:BK276)</f>
        <v>0</v>
      </c>
    </row>
    <row r="93" s="2" customFormat="1" ht="21.75" customHeight="1">
      <c r="A93" s="40"/>
      <c r="B93" s="41"/>
      <c r="C93" s="206" t="s">
        <v>80</v>
      </c>
      <c r="D93" s="206" t="s">
        <v>191</v>
      </c>
      <c r="E93" s="207" t="s">
        <v>2464</v>
      </c>
      <c r="F93" s="208" t="s">
        <v>2465</v>
      </c>
      <c r="G93" s="209" t="s">
        <v>296</v>
      </c>
      <c r="H93" s="210">
        <v>2</v>
      </c>
      <c r="I93" s="211"/>
      <c r="J93" s="212">
        <f>ROUND(I93*H93,2)</f>
        <v>0</v>
      </c>
      <c r="K93" s="208" t="s">
        <v>195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196</v>
      </c>
      <c r="AT93" s="217" t="s">
        <v>191</v>
      </c>
      <c r="AU93" s="217" t="s">
        <v>82</v>
      </c>
      <c r="AY93" s="19" t="s">
        <v>188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196</v>
      </c>
      <c r="BM93" s="217" t="s">
        <v>2466</v>
      </c>
    </row>
    <row r="94" s="2" customFormat="1">
      <c r="A94" s="40"/>
      <c r="B94" s="41"/>
      <c r="C94" s="42"/>
      <c r="D94" s="219" t="s">
        <v>198</v>
      </c>
      <c r="E94" s="42"/>
      <c r="F94" s="220" t="s">
        <v>2467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198</v>
      </c>
      <c r="AU94" s="19" t="s">
        <v>82</v>
      </c>
    </row>
    <row r="95" s="13" customFormat="1">
      <c r="A95" s="13"/>
      <c r="B95" s="224"/>
      <c r="C95" s="225"/>
      <c r="D95" s="226" t="s">
        <v>200</v>
      </c>
      <c r="E95" s="227" t="s">
        <v>19</v>
      </c>
      <c r="F95" s="228" t="s">
        <v>1461</v>
      </c>
      <c r="G95" s="225"/>
      <c r="H95" s="227" t="s">
        <v>19</v>
      </c>
      <c r="I95" s="229"/>
      <c r="J95" s="225"/>
      <c r="K95" s="225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200</v>
      </c>
      <c r="AU95" s="234" t="s">
        <v>82</v>
      </c>
      <c r="AV95" s="13" t="s">
        <v>80</v>
      </c>
      <c r="AW95" s="13" t="s">
        <v>33</v>
      </c>
      <c r="AX95" s="13" t="s">
        <v>72</v>
      </c>
      <c r="AY95" s="234" t="s">
        <v>188</v>
      </c>
    </row>
    <row r="96" s="14" customFormat="1">
      <c r="A96" s="14"/>
      <c r="B96" s="235"/>
      <c r="C96" s="236"/>
      <c r="D96" s="226" t="s">
        <v>200</v>
      </c>
      <c r="E96" s="237" t="s">
        <v>19</v>
      </c>
      <c r="F96" s="238" t="s">
        <v>2468</v>
      </c>
      <c r="G96" s="236"/>
      <c r="H96" s="239">
        <v>2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5" t="s">
        <v>200</v>
      </c>
      <c r="AU96" s="245" t="s">
        <v>82</v>
      </c>
      <c r="AV96" s="14" t="s">
        <v>82</v>
      </c>
      <c r="AW96" s="14" t="s">
        <v>33</v>
      </c>
      <c r="AX96" s="14" t="s">
        <v>72</v>
      </c>
      <c r="AY96" s="245" t="s">
        <v>188</v>
      </c>
    </row>
    <row r="97" s="15" customFormat="1">
      <c r="A97" s="15"/>
      <c r="B97" s="246"/>
      <c r="C97" s="247"/>
      <c r="D97" s="226" t="s">
        <v>200</v>
      </c>
      <c r="E97" s="248" t="s">
        <v>19</v>
      </c>
      <c r="F97" s="249" t="s">
        <v>206</v>
      </c>
      <c r="G97" s="247"/>
      <c r="H97" s="250">
        <v>2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6" t="s">
        <v>200</v>
      </c>
      <c r="AU97" s="256" t="s">
        <v>82</v>
      </c>
      <c r="AV97" s="15" t="s">
        <v>196</v>
      </c>
      <c r="AW97" s="15" t="s">
        <v>33</v>
      </c>
      <c r="AX97" s="15" t="s">
        <v>80</v>
      </c>
      <c r="AY97" s="256" t="s">
        <v>188</v>
      </c>
    </row>
    <row r="98" s="2" customFormat="1" ht="24.15" customHeight="1">
      <c r="A98" s="40"/>
      <c r="B98" s="41"/>
      <c r="C98" s="257" t="s">
        <v>82</v>
      </c>
      <c r="D98" s="257" t="s">
        <v>300</v>
      </c>
      <c r="E98" s="258" t="s">
        <v>2469</v>
      </c>
      <c r="F98" s="259" t="s">
        <v>2470</v>
      </c>
      <c r="G98" s="260" t="s">
        <v>296</v>
      </c>
      <c r="H98" s="261">
        <v>2</v>
      </c>
      <c r="I98" s="262"/>
      <c r="J98" s="263">
        <f>ROUND(I98*H98,2)</f>
        <v>0</v>
      </c>
      <c r="K98" s="259" t="s">
        <v>19</v>
      </c>
      <c r="L98" s="264"/>
      <c r="M98" s="265" t="s">
        <v>19</v>
      </c>
      <c r="N98" s="266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250</v>
      </c>
      <c r="AT98" s="217" t="s">
        <v>300</v>
      </c>
      <c r="AU98" s="217" t="s">
        <v>82</v>
      </c>
      <c r="AY98" s="19" t="s">
        <v>188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196</v>
      </c>
      <c r="BM98" s="217" t="s">
        <v>2471</v>
      </c>
    </row>
    <row r="99" s="2" customFormat="1">
      <c r="A99" s="40"/>
      <c r="B99" s="41"/>
      <c r="C99" s="42"/>
      <c r="D99" s="226" t="s">
        <v>571</v>
      </c>
      <c r="E99" s="42"/>
      <c r="F99" s="273" t="s">
        <v>2472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571</v>
      </c>
      <c r="AU99" s="19" t="s">
        <v>82</v>
      </c>
    </row>
    <row r="100" s="13" customFormat="1">
      <c r="A100" s="13"/>
      <c r="B100" s="224"/>
      <c r="C100" s="225"/>
      <c r="D100" s="226" t="s">
        <v>200</v>
      </c>
      <c r="E100" s="227" t="s">
        <v>19</v>
      </c>
      <c r="F100" s="228" t="s">
        <v>1461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200</v>
      </c>
      <c r="AU100" s="234" t="s">
        <v>82</v>
      </c>
      <c r="AV100" s="13" t="s">
        <v>80</v>
      </c>
      <c r="AW100" s="13" t="s">
        <v>33</v>
      </c>
      <c r="AX100" s="13" t="s">
        <v>72</v>
      </c>
      <c r="AY100" s="234" t="s">
        <v>188</v>
      </c>
    </row>
    <row r="101" s="14" customFormat="1">
      <c r="A101" s="14"/>
      <c r="B101" s="235"/>
      <c r="C101" s="236"/>
      <c r="D101" s="226" t="s">
        <v>200</v>
      </c>
      <c r="E101" s="237" t="s">
        <v>19</v>
      </c>
      <c r="F101" s="238" t="s">
        <v>2468</v>
      </c>
      <c r="G101" s="236"/>
      <c r="H101" s="239">
        <v>2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200</v>
      </c>
      <c r="AU101" s="245" t="s">
        <v>82</v>
      </c>
      <c r="AV101" s="14" t="s">
        <v>82</v>
      </c>
      <c r="AW101" s="14" t="s">
        <v>33</v>
      </c>
      <c r="AX101" s="14" t="s">
        <v>72</v>
      </c>
      <c r="AY101" s="245" t="s">
        <v>188</v>
      </c>
    </row>
    <row r="102" s="15" customFormat="1">
      <c r="A102" s="15"/>
      <c r="B102" s="246"/>
      <c r="C102" s="247"/>
      <c r="D102" s="226" t="s">
        <v>200</v>
      </c>
      <c r="E102" s="248" t="s">
        <v>19</v>
      </c>
      <c r="F102" s="249" t="s">
        <v>206</v>
      </c>
      <c r="G102" s="247"/>
      <c r="H102" s="250">
        <v>2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200</v>
      </c>
      <c r="AU102" s="256" t="s">
        <v>82</v>
      </c>
      <c r="AV102" s="15" t="s">
        <v>196</v>
      </c>
      <c r="AW102" s="15" t="s">
        <v>33</v>
      </c>
      <c r="AX102" s="15" t="s">
        <v>80</v>
      </c>
      <c r="AY102" s="256" t="s">
        <v>188</v>
      </c>
    </row>
    <row r="103" s="2" customFormat="1" ht="24.15" customHeight="1">
      <c r="A103" s="40"/>
      <c r="B103" s="41"/>
      <c r="C103" s="206" t="s">
        <v>216</v>
      </c>
      <c r="D103" s="206" t="s">
        <v>191</v>
      </c>
      <c r="E103" s="207" t="s">
        <v>2473</v>
      </c>
      <c r="F103" s="208" t="s">
        <v>2474</v>
      </c>
      <c r="G103" s="209" t="s">
        <v>357</v>
      </c>
      <c r="H103" s="210">
        <v>35</v>
      </c>
      <c r="I103" s="211"/>
      <c r="J103" s="212">
        <f>ROUND(I103*H103,2)</f>
        <v>0</v>
      </c>
      <c r="K103" s="208" t="s">
        <v>195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196</v>
      </c>
      <c r="AT103" s="217" t="s">
        <v>191</v>
      </c>
      <c r="AU103" s="217" t="s">
        <v>82</v>
      </c>
      <c r="AY103" s="19" t="s">
        <v>188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196</v>
      </c>
      <c r="BM103" s="217" t="s">
        <v>2475</v>
      </c>
    </row>
    <row r="104" s="2" customFormat="1">
      <c r="A104" s="40"/>
      <c r="B104" s="41"/>
      <c r="C104" s="42"/>
      <c r="D104" s="219" t="s">
        <v>198</v>
      </c>
      <c r="E104" s="42"/>
      <c r="F104" s="220" t="s">
        <v>2476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198</v>
      </c>
      <c r="AU104" s="19" t="s">
        <v>82</v>
      </c>
    </row>
    <row r="105" s="13" customFormat="1">
      <c r="A105" s="13"/>
      <c r="B105" s="224"/>
      <c r="C105" s="225"/>
      <c r="D105" s="226" t="s">
        <v>200</v>
      </c>
      <c r="E105" s="227" t="s">
        <v>19</v>
      </c>
      <c r="F105" s="228" t="s">
        <v>1461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200</v>
      </c>
      <c r="AU105" s="234" t="s">
        <v>82</v>
      </c>
      <c r="AV105" s="13" t="s">
        <v>80</v>
      </c>
      <c r="AW105" s="13" t="s">
        <v>33</v>
      </c>
      <c r="AX105" s="13" t="s">
        <v>72</v>
      </c>
      <c r="AY105" s="234" t="s">
        <v>188</v>
      </c>
    </row>
    <row r="106" s="14" customFormat="1">
      <c r="A106" s="14"/>
      <c r="B106" s="235"/>
      <c r="C106" s="236"/>
      <c r="D106" s="226" t="s">
        <v>200</v>
      </c>
      <c r="E106" s="237" t="s">
        <v>19</v>
      </c>
      <c r="F106" s="238" t="s">
        <v>388</v>
      </c>
      <c r="G106" s="236"/>
      <c r="H106" s="239">
        <v>35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200</v>
      </c>
      <c r="AU106" s="245" t="s">
        <v>82</v>
      </c>
      <c r="AV106" s="14" t="s">
        <v>82</v>
      </c>
      <c r="AW106" s="14" t="s">
        <v>33</v>
      </c>
      <c r="AX106" s="14" t="s">
        <v>72</v>
      </c>
      <c r="AY106" s="245" t="s">
        <v>188</v>
      </c>
    </row>
    <row r="107" s="15" customFormat="1">
      <c r="A107" s="15"/>
      <c r="B107" s="246"/>
      <c r="C107" s="247"/>
      <c r="D107" s="226" t="s">
        <v>200</v>
      </c>
      <c r="E107" s="248" t="s">
        <v>19</v>
      </c>
      <c r="F107" s="249" t="s">
        <v>206</v>
      </c>
      <c r="G107" s="247"/>
      <c r="H107" s="250">
        <v>35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200</v>
      </c>
      <c r="AU107" s="256" t="s">
        <v>82</v>
      </c>
      <c r="AV107" s="15" t="s">
        <v>196</v>
      </c>
      <c r="AW107" s="15" t="s">
        <v>33</v>
      </c>
      <c r="AX107" s="15" t="s">
        <v>80</v>
      </c>
      <c r="AY107" s="256" t="s">
        <v>188</v>
      </c>
    </row>
    <row r="108" s="2" customFormat="1" ht="24.15" customHeight="1">
      <c r="A108" s="40"/>
      <c r="B108" s="41"/>
      <c r="C108" s="206" t="s">
        <v>196</v>
      </c>
      <c r="D108" s="206" t="s">
        <v>191</v>
      </c>
      <c r="E108" s="207" t="s">
        <v>1470</v>
      </c>
      <c r="F108" s="208" t="s">
        <v>1471</v>
      </c>
      <c r="G108" s="209" t="s">
        <v>357</v>
      </c>
      <c r="H108" s="210">
        <v>88</v>
      </c>
      <c r="I108" s="211"/>
      <c r="J108" s="212">
        <f>ROUND(I108*H108,2)</f>
        <v>0</v>
      </c>
      <c r="K108" s="208" t="s">
        <v>195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196</v>
      </c>
      <c r="AT108" s="217" t="s">
        <v>191</v>
      </c>
      <c r="AU108" s="217" t="s">
        <v>82</v>
      </c>
      <c r="AY108" s="19" t="s">
        <v>188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196</v>
      </c>
      <c r="BM108" s="217" t="s">
        <v>2477</v>
      </c>
    </row>
    <row r="109" s="2" customFormat="1">
      <c r="A109" s="40"/>
      <c r="B109" s="41"/>
      <c r="C109" s="42"/>
      <c r="D109" s="219" t="s">
        <v>198</v>
      </c>
      <c r="E109" s="42"/>
      <c r="F109" s="220" t="s">
        <v>1473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198</v>
      </c>
      <c r="AU109" s="19" t="s">
        <v>82</v>
      </c>
    </row>
    <row r="110" s="13" customFormat="1">
      <c r="A110" s="13"/>
      <c r="B110" s="224"/>
      <c r="C110" s="225"/>
      <c r="D110" s="226" t="s">
        <v>200</v>
      </c>
      <c r="E110" s="227" t="s">
        <v>19</v>
      </c>
      <c r="F110" s="228" t="s">
        <v>1461</v>
      </c>
      <c r="G110" s="225"/>
      <c r="H110" s="227" t="s">
        <v>19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200</v>
      </c>
      <c r="AU110" s="234" t="s">
        <v>82</v>
      </c>
      <c r="AV110" s="13" t="s">
        <v>80</v>
      </c>
      <c r="AW110" s="13" t="s">
        <v>33</v>
      </c>
      <c r="AX110" s="13" t="s">
        <v>72</v>
      </c>
      <c r="AY110" s="234" t="s">
        <v>188</v>
      </c>
    </row>
    <row r="111" s="14" customFormat="1">
      <c r="A111" s="14"/>
      <c r="B111" s="235"/>
      <c r="C111" s="236"/>
      <c r="D111" s="226" t="s">
        <v>200</v>
      </c>
      <c r="E111" s="237" t="s">
        <v>19</v>
      </c>
      <c r="F111" s="238" t="s">
        <v>2478</v>
      </c>
      <c r="G111" s="236"/>
      <c r="H111" s="239">
        <v>88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200</v>
      </c>
      <c r="AU111" s="245" t="s">
        <v>82</v>
      </c>
      <c r="AV111" s="14" t="s">
        <v>82</v>
      </c>
      <c r="AW111" s="14" t="s">
        <v>33</v>
      </c>
      <c r="AX111" s="14" t="s">
        <v>72</v>
      </c>
      <c r="AY111" s="245" t="s">
        <v>188</v>
      </c>
    </row>
    <row r="112" s="15" customFormat="1">
      <c r="A112" s="15"/>
      <c r="B112" s="246"/>
      <c r="C112" s="247"/>
      <c r="D112" s="226" t="s">
        <v>200</v>
      </c>
      <c r="E112" s="248" t="s">
        <v>19</v>
      </c>
      <c r="F112" s="249" t="s">
        <v>206</v>
      </c>
      <c r="G112" s="247"/>
      <c r="H112" s="250">
        <v>88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200</v>
      </c>
      <c r="AU112" s="256" t="s">
        <v>82</v>
      </c>
      <c r="AV112" s="15" t="s">
        <v>196</v>
      </c>
      <c r="AW112" s="15" t="s">
        <v>33</v>
      </c>
      <c r="AX112" s="15" t="s">
        <v>80</v>
      </c>
      <c r="AY112" s="256" t="s">
        <v>188</v>
      </c>
    </row>
    <row r="113" s="2" customFormat="1" ht="16.5" customHeight="1">
      <c r="A113" s="40"/>
      <c r="B113" s="41"/>
      <c r="C113" s="257" t="s">
        <v>231</v>
      </c>
      <c r="D113" s="257" t="s">
        <v>300</v>
      </c>
      <c r="E113" s="258" t="s">
        <v>1475</v>
      </c>
      <c r="F113" s="259" t="s">
        <v>1476</v>
      </c>
      <c r="G113" s="260" t="s">
        <v>357</v>
      </c>
      <c r="H113" s="261">
        <v>88</v>
      </c>
      <c r="I113" s="262"/>
      <c r="J113" s="263">
        <f>ROUND(I113*H113,2)</f>
        <v>0</v>
      </c>
      <c r="K113" s="259" t="s">
        <v>19</v>
      </c>
      <c r="L113" s="264"/>
      <c r="M113" s="265" t="s">
        <v>19</v>
      </c>
      <c r="N113" s="266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250</v>
      </c>
      <c r="AT113" s="217" t="s">
        <v>300</v>
      </c>
      <c r="AU113" s="217" t="s">
        <v>82</v>
      </c>
      <c r="AY113" s="19" t="s">
        <v>188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196</v>
      </c>
      <c r="BM113" s="217" t="s">
        <v>2479</v>
      </c>
    </row>
    <row r="114" s="2" customFormat="1">
      <c r="A114" s="40"/>
      <c r="B114" s="41"/>
      <c r="C114" s="42"/>
      <c r="D114" s="226" t="s">
        <v>571</v>
      </c>
      <c r="E114" s="42"/>
      <c r="F114" s="273" t="s">
        <v>1469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571</v>
      </c>
      <c r="AU114" s="19" t="s">
        <v>82</v>
      </c>
    </row>
    <row r="115" s="13" customFormat="1">
      <c r="A115" s="13"/>
      <c r="B115" s="224"/>
      <c r="C115" s="225"/>
      <c r="D115" s="226" t="s">
        <v>200</v>
      </c>
      <c r="E115" s="227" t="s">
        <v>19</v>
      </c>
      <c r="F115" s="228" t="s">
        <v>1461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200</v>
      </c>
      <c r="AU115" s="234" t="s">
        <v>82</v>
      </c>
      <c r="AV115" s="13" t="s">
        <v>80</v>
      </c>
      <c r="AW115" s="13" t="s">
        <v>33</v>
      </c>
      <c r="AX115" s="13" t="s">
        <v>72</v>
      </c>
      <c r="AY115" s="234" t="s">
        <v>188</v>
      </c>
    </row>
    <row r="116" s="14" customFormat="1">
      <c r="A116" s="14"/>
      <c r="B116" s="235"/>
      <c r="C116" s="236"/>
      <c r="D116" s="226" t="s">
        <v>200</v>
      </c>
      <c r="E116" s="237" t="s">
        <v>19</v>
      </c>
      <c r="F116" s="238" t="s">
        <v>2478</v>
      </c>
      <c r="G116" s="236"/>
      <c r="H116" s="239">
        <v>88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200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188</v>
      </c>
    </row>
    <row r="117" s="15" customFormat="1">
      <c r="A117" s="15"/>
      <c r="B117" s="246"/>
      <c r="C117" s="247"/>
      <c r="D117" s="226" t="s">
        <v>200</v>
      </c>
      <c r="E117" s="248" t="s">
        <v>19</v>
      </c>
      <c r="F117" s="249" t="s">
        <v>206</v>
      </c>
      <c r="G117" s="247"/>
      <c r="H117" s="250">
        <v>88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200</v>
      </c>
      <c r="AU117" s="256" t="s">
        <v>82</v>
      </c>
      <c r="AV117" s="15" t="s">
        <v>196</v>
      </c>
      <c r="AW117" s="15" t="s">
        <v>33</v>
      </c>
      <c r="AX117" s="15" t="s">
        <v>80</v>
      </c>
      <c r="AY117" s="256" t="s">
        <v>188</v>
      </c>
    </row>
    <row r="118" s="2" customFormat="1" ht="24.15" customHeight="1">
      <c r="A118" s="40"/>
      <c r="B118" s="41"/>
      <c r="C118" s="206" t="s">
        <v>189</v>
      </c>
      <c r="D118" s="206" t="s">
        <v>191</v>
      </c>
      <c r="E118" s="207" t="s">
        <v>1478</v>
      </c>
      <c r="F118" s="208" t="s">
        <v>1479</v>
      </c>
      <c r="G118" s="209" t="s">
        <v>357</v>
      </c>
      <c r="H118" s="210">
        <v>290</v>
      </c>
      <c r="I118" s="211"/>
      <c r="J118" s="212">
        <f>ROUND(I118*H118,2)</f>
        <v>0</v>
      </c>
      <c r="K118" s="208" t="s">
        <v>195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196</v>
      </c>
      <c r="AT118" s="217" t="s">
        <v>191</v>
      </c>
      <c r="AU118" s="217" t="s">
        <v>82</v>
      </c>
      <c r="AY118" s="19" t="s">
        <v>188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196</v>
      </c>
      <c r="BM118" s="217" t="s">
        <v>2480</v>
      </c>
    </row>
    <row r="119" s="2" customFormat="1">
      <c r="A119" s="40"/>
      <c r="B119" s="41"/>
      <c r="C119" s="42"/>
      <c r="D119" s="219" t="s">
        <v>198</v>
      </c>
      <c r="E119" s="42"/>
      <c r="F119" s="220" t="s">
        <v>1481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198</v>
      </c>
      <c r="AU119" s="19" t="s">
        <v>82</v>
      </c>
    </row>
    <row r="120" s="13" customFormat="1">
      <c r="A120" s="13"/>
      <c r="B120" s="224"/>
      <c r="C120" s="225"/>
      <c r="D120" s="226" t="s">
        <v>200</v>
      </c>
      <c r="E120" s="227" t="s">
        <v>19</v>
      </c>
      <c r="F120" s="228" t="s">
        <v>1461</v>
      </c>
      <c r="G120" s="225"/>
      <c r="H120" s="227" t="s">
        <v>19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200</v>
      </c>
      <c r="AU120" s="234" t="s">
        <v>82</v>
      </c>
      <c r="AV120" s="13" t="s">
        <v>80</v>
      </c>
      <c r="AW120" s="13" t="s">
        <v>33</v>
      </c>
      <c r="AX120" s="13" t="s">
        <v>72</v>
      </c>
      <c r="AY120" s="234" t="s">
        <v>188</v>
      </c>
    </row>
    <row r="121" s="14" customFormat="1">
      <c r="A121" s="14"/>
      <c r="B121" s="235"/>
      <c r="C121" s="236"/>
      <c r="D121" s="226" t="s">
        <v>200</v>
      </c>
      <c r="E121" s="237" t="s">
        <v>19</v>
      </c>
      <c r="F121" s="238" t="s">
        <v>2481</v>
      </c>
      <c r="G121" s="236"/>
      <c r="H121" s="239">
        <v>290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200</v>
      </c>
      <c r="AU121" s="245" t="s">
        <v>82</v>
      </c>
      <c r="AV121" s="14" t="s">
        <v>82</v>
      </c>
      <c r="AW121" s="14" t="s">
        <v>33</v>
      </c>
      <c r="AX121" s="14" t="s">
        <v>72</v>
      </c>
      <c r="AY121" s="245" t="s">
        <v>188</v>
      </c>
    </row>
    <row r="122" s="15" customFormat="1">
      <c r="A122" s="15"/>
      <c r="B122" s="246"/>
      <c r="C122" s="247"/>
      <c r="D122" s="226" t="s">
        <v>200</v>
      </c>
      <c r="E122" s="248" t="s">
        <v>19</v>
      </c>
      <c r="F122" s="249" t="s">
        <v>206</v>
      </c>
      <c r="G122" s="247"/>
      <c r="H122" s="250">
        <v>290</v>
      </c>
      <c r="I122" s="251"/>
      <c r="J122" s="247"/>
      <c r="K122" s="247"/>
      <c r="L122" s="252"/>
      <c r="M122" s="253"/>
      <c r="N122" s="254"/>
      <c r="O122" s="254"/>
      <c r="P122" s="254"/>
      <c r="Q122" s="254"/>
      <c r="R122" s="254"/>
      <c r="S122" s="254"/>
      <c r="T122" s="25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6" t="s">
        <v>200</v>
      </c>
      <c r="AU122" s="256" t="s">
        <v>82</v>
      </c>
      <c r="AV122" s="15" t="s">
        <v>196</v>
      </c>
      <c r="AW122" s="15" t="s">
        <v>33</v>
      </c>
      <c r="AX122" s="15" t="s">
        <v>80</v>
      </c>
      <c r="AY122" s="256" t="s">
        <v>188</v>
      </c>
    </row>
    <row r="123" s="2" customFormat="1" ht="16.5" customHeight="1">
      <c r="A123" s="40"/>
      <c r="B123" s="41"/>
      <c r="C123" s="257" t="s">
        <v>241</v>
      </c>
      <c r="D123" s="257" t="s">
        <v>300</v>
      </c>
      <c r="E123" s="258" t="s">
        <v>1483</v>
      </c>
      <c r="F123" s="259" t="s">
        <v>1484</v>
      </c>
      <c r="G123" s="260" t="s">
        <v>357</v>
      </c>
      <c r="H123" s="261">
        <v>203</v>
      </c>
      <c r="I123" s="262"/>
      <c r="J123" s="263">
        <f>ROUND(I123*H123,2)</f>
        <v>0</v>
      </c>
      <c r="K123" s="259" t="s">
        <v>19</v>
      </c>
      <c r="L123" s="264"/>
      <c r="M123" s="265" t="s">
        <v>19</v>
      </c>
      <c r="N123" s="266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250</v>
      </c>
      <c r="AT123" s="217" t="s">
        <v>300</v>
      </c>
      <c r="AU123" s="217" t="s">
        <v>82</v>
      </c>
      <c r="AY123" s="19" t="s">
        <v>188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196</v>
      </c>
      <c r="BM123" s="217" t="s">
        <v>2482</v>
      </c>
    </row>
    <row r="124" s="2" customFormat="1">
      <c r="A124" s="40"/>
      <c r="B124" s="41"/>
      <c r="C124" s="42"/>
      <c r="D124" s="226" t="s">
        <v>571</v>
      </c>
      <c r="E124" s="42"/>
      <c r="F124" s="273" t="s">
        <v>1469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571</v>
      </c>
      <c r="AU124" s="19" t="s">
        <v>82</v>
      </c>
    </row>
    <row r="125" s="13" customFormat="1">
      <c r="A125" s="13"/>
      <c r="B125" s="224"/>
      <c r="C125" s="225"/>
      <c r="D125" s="226" t="s">
        <v>200</v>
      </c>
      <c r="E125" s="227" t="s">
        <v>19</v>
      </c>
      <c r="F125" s="228" t="s">
        <v>1461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200</v>
      </c>
      <c r="AU125" s="234" t="s">
        <v>82</v>
      </c>
      <c r="AV125" s="13" t="s">
        <v>80</v>
      </c>
      <c r="AW125" s="13" t="s">
        <v>33</v>
      </c>
      <c r="AX125" s="13" t="s">
        <v>72</v>
      </c>
      <c r="AY125" s="234" t="s">
        <v>188</v>
      </c>
    </row>
    <row r="126" s="14" customFormat="1">
      <c r="A126" s="14"/>
      <c r="B126" s="235"/>
      <c r="C126" s="236"/>
      <c r="D126" s="226" t="s">
        <v>200</v>
      </c>
      <c r="E126" s="237" t="s">
        <v>19</v>
      </c>
      <c r="F126" s="238" t="s">
        <v>2483</v>
      </c>
      <c r="G126" s="236"/>
      <c r="H126" s="239">
        <v>203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200</v>
      </c>
      <c r="AU126" s="245" t="s">
        <v>82</v>
      </c>
      <c r="AV126" s="14" t="s">
        <v>82</v>
      </c>
      <c r="AW126" s="14" t="s">
        <v>33</v>
      </c>
      <c r="AX126" s="14" t="s">
        <v>72</v>
      </c>
      <c r="AY126" s="245" t="s">
        <v>188</v>
      </c>
    </row>
    <row r="127" s="15" customFormat="1">
      <c r="A127" s="15"/>
      <c r="B127" s="246"/>
      <c r="C127" s="247"/>
      <c r="D127" s="226" t="s">
        <v>200</v>
      </c>
      <c r="E127" s="248" t="s">
        <v>19</v>
      </c>
      <c r="F127" s="249" t="s">
        <v>206</v>
      </c>
      <c r="G127" s="247"/>
      <c r="H127" s="250">
        <v>203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6" t="s">
        <v>200</v>
      </c>
      <c r="AU127" s="256" t="s">
        <v>82</v>
      </c>
      <c r="AV127" s="15" t="s">
        <v>196</v>
      </c>
      <c r="AW127" s="15" t="s">
        <v>33</v>
      </c>
      <c r="AX127" s="15" t="s">
        <v>80</v>
      </c>
      <c r="AY127" s="256" t="s">
        <v>188</v>
      </c>
    </row>
    <row r="128" s="2" customFormat="1" ht="16.5" customHeight="1">
      <c r="A128" s="40"/>
      <c r="B128" s="41"/>
      <c r="C128" s="257" t="s">
        <v>250</v>
      </c>
      <c r="D128" s="257" t="s">
        <v>300</v>
      </c>
      <c r="E128" s="258" t="s">
        <v>2484</v>
      </c>
      <c r="F128" s="259" t="s">
        <v>2485</v>
      </c>
      <c r="G128" s="260" t="s">
        <v>357</v>
      </c>
      <c r="H128" s="261">
        <v>87</v>
      </c>
      <c r="I128" s="262"/>
      <c r="J128" s="263">
        <f>ROUND(I128*H128,2)</f>
        <v>0</v>
      </c>
      <c r="K128" s="259" t="s">
        <v>19</v>
      </c>
      <c r="L128" s="264"/>
      <c r="M128" s="265" t="s">
        <v>19</v>
      </c>
      <c r="N128" s="266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250</v>
      </c>
      <c r="AT128" s="217" t="s">
        <v>300</v>
      </c>
      <c r="AU128" s="217" t="s">
        <v>82</v>
      </c>
      <c r="AY128" s="19" t="s">
        <v>188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196</v>
      </c>
      <c r="BM128" s="217" t="s">
        <v>2486</v>
      </c>
    </row>
    <row r="129" s="2" customFormat="1">
      <c r="A129" s="40"/>
      <c r="B129" s="41"/>
      <c r="C129" s="42"/>
      <c r="D129" s="226" t="s">
        <v>571</v>
      </c>
      <c r="E129" s="42"/>
      <c r="F129" s="273" t="s">
        <v>1469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571</v>
      </c>
      <c r="AU129" s="19" t="s">
        <v>82</v>
      </c>
    </row>
    <row r="130" s="13" customFormat="1">
      <c r="A130" s="13"/>
      <c r="B130" s="224"/>
      <c r="C130" s="225"/>
      <c r="D130" s="226" t="s">
        <v>200</v>
      </c>
      <c r="E130" s="227" t="s">
        <v>19</v>
      </c>
      <c r="F130" s="228" t="s">
        <v>1461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200</v>
      </c>
      <c r="AU130" s="234" t="s">
        <v>82</v>
      </c>
      <c r="AV130" s="13" t="s">
        <v>80</v>
      </c>
      <c r="AW130" s="13" t="s">
        <v>33</v>
      </c>
      <c r="AX130" s="13" t="s">
        <v>72</v>
      </c>
      <c r="AY130" s="234" t="s">
        <v>188</v>
      </c>
    </row>
    <row r="131" s="14" customFormat="1">
      <c r="A131" s="14"/>
      <c r="B131" s="235"/>
      <c r="C131" s="236"/>
      <c r="D131" s="226" t="s">
        <v>200</v>
      </c>
      <c r="E131" s="237" t="s">
        <v>19</v>
      </c>
      <c r="F131" s="238" t="s">
        <v>2487</v>
      </c>
      <c r="G131" s="236"/>
      <c r="H131" s="239">
        <v>87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200</v>
      </c>
      <c r="AU131" s="245" t="s">
        <v>82</v>
      </c>
      <c r="AV131" s="14" t="s">
        <v>82</v>
      </c>
      <c r="AW131" s="14" t="s">
        <v>33</v>
      </c>
      <c r="AX131" s="14" t="s">
        <v>72</v>
      </c>
      <c r="AY131" s="245" t="s">
        <v>188</v>
      </c>
    </row>
    <row r="132" s="15" customFormat="1">
      <c r="A132" s="15"/>
      <c r="B132" s="246"/>
      <c r="C132" s="247"/>
      <c r="D132" s="226" t="s">
        <v>200</v>
      </c>
      <c r="E132" s="248" t="s">
        <v>19</v>
      </c>
      <c r="F132" s="249" t="s">
        <v>206</v>
      </c>
      <c r="G132" s="247"/>
      <c r="H132" s="250">
        <v>87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200</v>
      </c>
      <c r="AU132" s="256" t="s">
        <v>82</v>
      </c>
      <c r="AV132" s="15" t="s">
        <v>196</v>
      </c>
      <c r="AW132" s="15" t="s">
        <v>33</v>
      </c>
      <c r="AX132" s="15" t="s">
        <v>80</v>
      </c>
      <c r="AY132" s="256" t="s">
        <v>188</v>
      </c>
    </row>
    <row r="133" s="2" customFormat="1" ht="21.75" customHeight="1">
      <c r="A133" s="40"/>
      <c r="B133" s="41"/>
      <c r="C133" s="206" t="s">
        <v>229</v>
      </c>
      <c r="D133" s="206" t="s">
        <v>191</v>
      </c>
      <c r="E133" s="207" t="s">
        <v>2488</v>
      </c>
      <c r="F133" s="208" t="s">
        <v>2489</v>
      </c>
      <c r="G133" s="209" t="s">
        <v>296</v>
      </c>
      <c r="H133" s="210">
        <v>15</v>
      </c>
      <c r="I133" s="211"/>
      <c r="J133" s="212">
        <f>ROUND(I133*H133,2)</f>
        <v>0</v>
      </c>
      <c r="K133" s="208" t="s">
        <v>195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196</v>
      </c>
      <c r="AT133" s="217" t="s">
        <v>191</v>
      </c>
      <c r="AU133" s="217" t="s">
        <v>82</v>
      </c>
      <c r="AY133" s="19" t="s">
        <v>188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196</v>
      </c>
      <c r="BM133" s="217" t="s">
        <v>2490</v>
      </c>
    </row>
    <row r="134" s="2" customFormat="1">
      <c r="A134" s="40"/>
      <c r="B134" s="41"/>
      <c r="C134" s="42"/>
      <c r="D134" s="219" t="s">
        <v>198</v>
      </c>
      <c r="E134" s="42"/>
      <c r="F134" s="220" t="s">
        <v>2491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198</v>
      </c>
      <c r="AU134" s="19" t="s">
        <v>82</v>
      </c>
    </row>
    <row r="135" s="13" customFormat="1">
      <c r="A135" s="13"/>
      <c r="B135" s="224"/>
      <c r="C135" s="225"/>
      <c r="D135" s="226" t="s">
        <v>200</v>
      </c>
      <c r="E135" s="227" t="s">
        <v>19</v>
      </c>
      <c r="F135" s="228" t="s">
        <v>1461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200</v>
      </c>
      <c r="AU135" s="234" t="s">
        <v>82</v>
      </c>
      <c r="AV135" s="13" t="s">
        <v>80</v>
      </c>
      <c r="AW135" s="13" t="s">
        <v>33</v>
      </c>
      <c r="AX135" s="13" t="s">
        <v>72</v>
      </c>
      <c r="AY135" s="234" t="s">
        <v>188</v>
      </c>
    </row>
    <row r="136" s="14" customFormat="1">
      <c r="A136" s="14"/>
      <c r="B136" s="235"/>
      <c r="C136" s="236"/>
      <c r="D136" s="226" t="s">
        <v>200</v>
      </c>
      <c r="E136" s="237" t="s">
        <v>19</v>
      </c>
      <c r="F136" s="238" t="s">
        <v>8</v>
      </c>
      <c r="G136" s="236"/>
      <c r="H136" s="239">
        <v>15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200</v>
      </c>
      <c r="AU136" s="245" t="s">
        <v>82</v>
      </c>
      <c r="AV136" s="14" t="s">
        <v>82</v>
      </c>
      <c r="AW136" s="14" t="s">
        <v>33</v>
      </c>
      <c r="AX136" s="14" t="s">
        <v>72</v>
      </c>
      <c r="AY136" s="245" t="s">
        <v>188</v>
      </c>
    </row>
    <row r="137" s="15" customFormat="1">
      <c r="A137" s="15"/>
      <c r="B137" s="246"/>
      <c r="C137" s="247"/>
      <c r="D137" s="226" t="s">
        <v>200</v>
      </c>
      <c r="E137" s="248" t="s">
        <v>19</v>
      </c>
      <c r="F137" s="249" t="s">
        <v>206</v>
      </c>
      <c r="G137" s="247"/>
      <c r="H137" s="250">
        <v>15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6" t="s">
        <v>200</v>
      </c>
      <c r="AU137" s="256" t="s">
        <v>82</v>
      </c>
      <c r="AV137" s="15" t="s">
        <v>196</v>
      </c>
      <c r="AW137" s="15" t="s">
        <v>33</v>
      </c>
      <c r="AX137" s="15" t="s">
        <v>80</v>
      </c>
      <c r="AY137" s="256" t="s">
        <v>188</v>
      </c>
    </row>
    <row r="138" s="2" customFormat="1" ht="21.75" customHeight="1">
      <c r="A138" s="40"/>
      <c r="B138" s="41"/>
      <c r="C138" s="206" t="s">
        <v>107</v>
      </c>
      <c r="D138" s="206" t="s">
        <v>191</v>
      </c>
      <c r="E138" s="207" t="s">
        <v>1486</v>
      </c>
      <c r="F138" s="208" t="s">
        <v>1487</v>
      </c>
      <c r="G138" s="209" t="s">
        <v>296</v>
      </c>
      <c r="H138" s="210">
        <v>33</v>
      </c>
      <c r="I138" s="211"/>
      <c r="J138" s="212">
        <f>ROUND(I138*H138,2)</f>
        <v>0</v>
      </c>
      <c r="K138" s="208" t="s">
        <v>195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196</v>
      </c>
      <c r="AT138" s="217" t="s">
        <v>191</v>
      </c>
      <c r="AU138" s="217" t="s">
        <v>82</v>
      </c>
      <c r="AY138" s="19" t="s">
        <v>188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196</v>
      </c>
      <c r="BM138" s="217" t="s">
        <v>2492</v>
      </c>
    </row>
    <row r="139" s="2" customFormat="1">
      <c r="A139" s="40"/>
      <c r="B139" s="41"/>
      <c r="C139" s="42"/>
      <c r="D139" s="219" t="s">
        <v>198</v>
      </c>
      <c r="E139" s="42"/>
      <c r="F139" s="220" t="s">
        <v>1489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198</v>
      </c>
      <c r="AU139" s="19" t="s">
        <v>82</v>
      </c>
    </row>
    <row r="140" s="13" customFormat="1">
      <c r="A140" s="13"/>
      <c r="B140" s="224"/>
      <c r="C140" s="225"/>
      <c r="D140" s="226" t="s">
        <v>200</v>
      </c>
      <c r="E140" s="227" t="s">
        <v>19</v>
      </c>
      <c r="F140" s="228" t="s">
        <v>1461</v>
      </c>
      <c r="G140" s="225"/>
      <c r="H140" s="227" t="s">
        <v>19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200</v>
      </c>
      <c r="AU140" s="234" t="s">
        <v>82</v>
      </c>
      <c r="AV140" s="13" t="s">
        <v>80</v>
      </c>
      <c r="AW140" s="13" t="s">
        <v>33</v>
      </c>
      <c r="AX140" s="13" t="s">
        <v>72</v>
      </c>
      <c r="AY140" s="234" t="s">
        <v>188</v>
      </c>
    </row>
    <row r="141" s="14" customFormat="1">
      <c r="A141" s="14"/>
      <c r="B141" s="235"/>
      <c r="C141" s="236"/>
      <c r="D141" s="226" t="s">
        <v>200</v>
      </c>
      <c r="E141" s="237" t="s">
        <v>19</v>
      </c>
      <c r="F141" s="238" t="s">
        <v>376</v>
      </c>
      <c r="G141" s="236"/>
      <c r="H141" s="239">
        <v>33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200</v>
      </c>
      <c r="AU141" s="245" t="s">
        <v>82</v>
      </c>
      <c r="AV141" s="14" t="s">
        <v>82</v>
      </c>
      <c r="AW141" s="14" t="s">
        <v>33</v>
      </c>
      <c r="AX141" s="14" t="s">
        <v>72</v>
      </c>
      <c r="AY141" s="245" t="s">
        <v>188</v>
      </c>
    </row>
    <row r="142" s="15" customFormat="1">
      <c r="A142" s="15"/>
      <c r="B142" s="246"/>
      <c r="C142" s="247"/>
      <c r="D142" s="226" t="s">
        <v>200</v>
      </c>
      <c r="E142" s="248" t="s">
        <v>19</v>
      </c>
      <c r="F142" s="249" t="s">
        <v>206</v>
      </c>
      <c r="G142" s="247"/>
      <c r="H142" s="250">
        <v>33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6" t="s">
        <v>200</v>
      </c>
      <c r="AU142" s="256" t="s">
        <v>82</v>
      </c>
      <c r="AV142" s="15" t="s">
        <v>196</v>
      </c>
      <c r="AW142" s="15" t="s">
        <v>33</v>
      </c>
      <c r="AX142" s="15" t="s">
        <v>80</v>
      </c>
      <c r="AY142" s="256" t="s">
        <v>188</v>
      </c>
    </row>
    <row r="143" s="2" customFormat="1" ht="24.15" customHeight="1">
      <c r="A143" s="40"/>
      <c r="B143" s="41"/>
      <c r="C143" s="206" t="s">
        <v>110</v>
      </c>
      <c r="D143" s="206" t="s">
        <v>191</v>
      </c>
      <c r="E143" s="207" t="s">
        <v>2493</v>
      </c>
      <c r="F143" s="208" t="s">
        <v>2494</v>
      </c>
      <c r="G143" s="209" t="s">
        <v>296</v>
      </c>
      <c r="H143" s="210">
        <v>4</v>
      </c>
      <c r="I143" s="211"/>
      <c r="J143" s="212">
        <f>ROUND(I143*H143,2)</f>
        <v>0</v>
      </c>
      <c r="K143" s="208" t="s">
        <v>195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196</v>
      </c>
      <c r="AT143" s="217" t="s">
        <v>191</v>
      </c>
      <c r="AU143" s="217" t="s">
        <v>82</v>
      </c>
      <c r="AY143" s="19" t="s">
        <v>188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196</v>
      </c>
      <c r="BM143" s="217" t="s">
        <v>2495</v>
      </c>
    </row>
    <row r="144" s="2" customFormat="1">
      <c r="A144" s="40"/>
      <c r="B144" s="41"/>
      <c r="C144" s="42"/>
      <c r="D144" s="219" t="s">
        <v>198</v>
      </c>
      <c r="E144" s="42"/>
      <c r="F144" s="220" t="s">
        <v>2496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198</v>
      </c>
      <c r="AU144" s="19" t="s">
        <v>82</v>
      </c>
    </row>
    <row r="145" s="13" customFormat="1">
      <c r="A145" s="13"/>
      <c r="B145" s="224"/>
      <c r="C145" s="225"/>
      <c r="D145" s="226" t="s">
        <v>200</v>
      </c>
      <c r="E145" s="227" t="s">
        <v>19</v>
      </c>
      <c r="F145" s="228" t="s">
        <v>1461</v>
      </c>
      <c r="G145" s="225"/>
      <c r="H145" s="227" t="s">
        <v>19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200</v>
      </c>
      <c r="AU145" s="234" t="s">
        <v>82</v>
      </c>
      <c r="AV145" s="13" t="s">
        <v>80</v>
      </c>
      <c r="AW145" s="13" t="s">
        <v>33</v>
      </c>
      <c r="AX145" s="13" t="s">
        <v>72</v>
      </c>
      <c r="AY145" s="234" t="s">
        <v>188</v>
      </c>
    </row>
    <row r="146" s="14" customFormat="1">
      <c r="A146" s="14"/>
      <c r="B146" s="235"/>
      <c r="C146" s="236"/>
      <c r="D146" s="226" t="s">
        <v>200</v>
      </c>
      <c r="E146" s="237" t="s">
        <v>19</v>
      </c>
      <c r="F146" s="238" t="s">
        <v>196</v>
      </c>
      <c r="G146" s="236"/>
      <c r="H146" s="239">
        <v>4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200</v>
      </c>
      <c r="AU146" s="245" t="s">
        <v>82</v>
      </c>
      <c r="AV146" s="14" t="s">
        <v>82</v>
      </c>
      <c r="AW146" s="14" t="s">
        <v>33</v>
      </c>
      <c r="AX146" s="14" t="s">
        <v>72</v>
      </c>
      <c r="AY146" s="245" t="s">
        <v>188</v>
      </c>
    </row>
    <row r="147" s="15" customFormat="1">
      <c r="A147" s="15"/>
      <c r="B147" s="246"/>
      <c r="C147" s="247"/>
      <c r="D147" s="226" t="s">
        <v>200</v>
      </c>
      <c r="E147" s="248" t="s">
        <v>19</v>
      </c>
      <c r="F147" s="249" t="s">
        <v>206</v>
      </c>
      <c r="G147" s="247"/>
      <c r="H147" s="250">
        <v>4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6" t="s">
        <v>200</v>
      </c>
      <c r="AU147" s="256" t="s">
        <v>82</v>
      </c>
      <c r="AV147" s="15" t="s">
        <v>196</v>
      </c>
      <c r="AW147" s="15" t="s">
        <v>33</v>
      </c>
      <c r="AX147" s="15" t="s">
        <v>80</v>
      </c>
      <c r="AY147" s="256" t="s">
        <v>188</v>
      </c>
    </row>
    <row r="148" s="2" customFormat="1" ht="24.15" customHeight="1">
      <c r="A148" s="40"/>
      <c r="B148" s="41"/>
      <c r="C148" s="206" t="s">
        <v>113</v>
      </c>
      <c r="D148" s="206" t="s">
        <v>191</v>
      </c>
      <c r="E148" s="207" t="s">
        <v>2497</v>
      </c>
      <c r="F148" s="208" t="s">
        <v>2498</v>
      </c>
      <c r="G148" s="209" t="s">
        <v>296</v>
      </c>
      <c r="H148" s="210">
        <v>2</v>
      </c>
      <c r="I148" s="211"/>
      <c r="J148" s="212">
        <f>ROUND(I148*H148,2)</f>
        <v>0</v>
      </c>
      <c r="K148" s="208" t="s">
        <v>195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196</v>
      </c>
      <c r="AT148" s="217" t="s">
        <v>191</v>
      </c>
      <c r="AU148" s="217" t="s">
        <v>82</v>
      </c>
      <c r="AY148" s="19" t="s">
        <v>188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196</v>
      </c>
      <c r="BM148" s="217" t="s">
        <v>2499</v>
      </c>
    </row>
    <row r="149" s="2" customFormat="1">
      <c r="A149" s="40"/>
      <c r="B149" s="41"/>
      <c r="C149" s="42"/>
      <c r="D149" s="219" t="s">
        <v>198</v>
      </c>
      <c r="E149" s="42"/>
      <c r="F149" s="220" t="s">
        <v>2500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198</v>
      </c>
      <c r="AU149" s="19" t="s">
        <v>82</v>
      </c>
    </row>
    <row r="150" s="13" customFormat="1">
      <c r="A150" s="13"/>
      <c r="B150" s="224"/>
      <c r="C150" s="225"/>
      <c r="D150" s="226" t="s">
        <v>200</v>
      </c>
      <c r="E150" s="227" t="s">
        <v>19</v>
      </c>
      <c r="F150" s="228" t="s">
        <v>1461</v>
      </c>
      <c r="G150" s="225"/>
      <c r="H150" s="227" t="s">
        <v>19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200</v>
      </c>
      <c r="AU150" s="234" t="s">
        <v>82</v>
      </c>
      <c r="AV150" s="13" t="s">
        <v>80</v>
      </c>
      <c r="AW150" s="13" t="s">
        <v>33</v>
      </c>
      <c r="AX150" s="13" t="s">
        <v>72</v>
      </c>
      <c r="AY150" s="234" t="s">
        <v>188</v>
      </c>
    </row>
    <row r="151" s="14" customFormat="1">
      <c r="A151" s="14"/>
      <c r="B151" s="235"/>
      <c r="C151" s="236"/>
      <c r="D151" s="226" t="s">
        <v>200</v>
      </c>
      <c r="E151" s="237" t="s">
        <v>19</v>
      </c>
      <c r="F151" s="238" t="s">
        <v>82</v>
      </c>
      <c r="G151" s="236"/>
      <c r="H151" s="239">
        <v>2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200</v>
      </c>
      <c r="AU151" s="245" t="s">
        <v>82</v>
      </c>
      <c r="AV151" s="14" t="s">
        <v>82</v>
      </c>
      <c r="AW151" s="14" t="s">
        <v>33</v>
      </c>
      <c r="AX151" s="14" t="s">
        <v>72</v>
      </c>
      <c r="AY151" s="245" t="s">
        <v>188</v>
      </c>
    </row>
    <row r="152" s="15" customFormat="1">
      <c r="A152" s="15"/>
      <c r="B152" s="246"/>
      <c r="C152" s="247"/>
      <c r="D152" s="226" t="s">
        <v>200</v>
      </c>
      <c r="E152" s="248" t="s">
        <v>19</v>
      </c>
      <c r="F152" s="249" t="s">
        <v>206</v>
      </c>
      <c r="G152" s="247"/>
      <c r="H152" s="250">
        <v>2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200</v>
      </c>
      <c r="AU152" s="256" t="s">
        <v>82</v>
      </c>
      <c r="AV152" s="15" t="s">
        <v>196</v>
      </c>
      <c r="AW152" s="15" t="s">
        <v>33</v>
      </c>
      <c r="AX152" s="15" t="s">
        <v>80</v>
      </c>
      <c r="AY152" s="256" t="s">
        <v>188</v>
      </c>
    </row>
    <row r="153" s="2" customFormat="1" ht="16.5" customHeight="1">
      <c r="A153" s="40"/>
      <c r="B153" s="41"/>
      <c r="C153" s="257" t="s">
        <v>116</v>
      </c>
      <c r="D153" s="257" t="s">
        <v>300</v>
      </c>
      <c r="E153" s="258" t="s">
        <v>2501</v>
      </c>
      <c r="F153" s="259" t="s">
        <v>2502</v>
      </c>
      <c r="G153" s="260" t="s">
        <v>296</v>
      </c>
      <c r="H153" s="261">
        <v>6</v>
      </c>
      <c r="I153" s="262"/>
      <c r="J153" s="263">
        <f>ROUND(I153*H153,2)</f>
        <v>0</v>
      </c>
      <c r="K153" s="259" t="s">
        <v>19</v>
      </c>
      <c r="L153" s="264"/>
      <c r="M153" s="265" t="s">
        <v>19</v>
      </c>
      <c r="N153" s="266" t="s">
        <v>43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250</v>
      </c>
      <c r="AT153" s="217" t="s">
        <v>300</v>
      </c>
      <c r="AU153" s="217" t="s">
        <v>82</v>
      </c>
      <c r="AY153" s="19" t="s">
        <v>188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196</v>
      </c>
      <c r="BM153" s="217" t="s">
        <v>2503</v>
      </c>
    </row>
    <row r="154" s="2" customFormat="1">
      <c r="A154" s="40"/>
      <c r="B154" s="41"/>
      <c r="C154" s="42"/>
      <c r="D154" s="226" t="s">
        <v>571</v>
      </c>
      <c r="E154" s="42"/>
      <c r="F154" s="273" t="s">
        <v>1498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571</v>
      </c>
      <c r="AU154" s="19" t="s">
        <v>82</v>
      </c>
    </row>
    <row r="155" s="13" customFormat="1">
      <c r="A155" s="13"/>
      <c r="B155" s="224"/>
      <c r="C155" s="225"/>
      <c r="D155" s="226" t="s">
        <v>200</v>
      </c>
      <c r="E155" s="227" t="s">
        <v>19</v>
      </c>
      <c r="F155" s="228" t="s">
        <v>1461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200</v>
      </c>
      <c r="AU155" s="234" t="s">
        <v>82</v>
      </c>
      <c r="AV155" s="13" t="s">
        <v>80</v>
      </c>
      <c r="AW155" s="13" t="s">
        <v>33</v>
      </c>
      <c r="AX155" s="13" t="s">
        <v>72</v>
      </c>
      <c r="AY155" s="234" t="s">
        <v>188</v>
      </c>
    </row>
    <row r="156" s="14" customFormat="1">
      <c r="A156" s="14"/>
      <c r="B156" s="235"/>
      <c r="C156" s="236"/>
      <c r="D156" s="226" t="s">
        <v>200</v>
      </c>
      <c r="E156" s="237" t="s">
        <v>19</v>
      </c>
      <c r="F156" s="238" t="s">
        <v>2504</v>
      </c>
      <c r="G156" s="236"/>
      <c r="H156" s="239">
        <v>6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200</v>
      </c>
      <c r="AU156" s="245" t="s">
        <v>82</v>
      </c>
      <c r="AV156" s="14" t="s">
        <v>82</v>
      </c>
      <c r="AW156" s="14" t="s">
        <v>33</v>
      </c>
      <c r="AX156" s="14" t="s">
        <v>72</v>
      </c>
      <c r="AY156" s="245" t="s">
        <v>188</v>
      </c>
    </row>
    <row r="157" s="15" customFormat="1">
      <c r="A157" s="15"/>
      <c r="B157" s="246"/>
      <c r="C157" s="247"/>
      <c r="D157" s="226" t="s">
        <v>200</v>
      </c>
      <c r="E157" s="248" t="s">
        <v>19</v>
      </c>
      <c r="F157" s="249" t="s">
        <v>206</v>
      </c>
      <c r="G157" s="247"/>
      <c r="H157" s="250">
        <v>6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56" t="s">
        <v>200</v>
      </c>
      <c r="AU157" s="256" t="s">
        <v>82</v>
      </c>
      <c r="AV157" s="15" t="s">
        <v>196</v>
      </c>
      <c r="AW157" s="15" t="s">
        <v>33</v>
      </c>
      <c r="AX157" s="15" t="s">
        <v>80</v>
      </c>
      <c r="AY157" s="256" t="s">
        <v>188</v>
      </c>
    </row>
    <row r="158" s="2" customFormat="1" ht="24.15" customHeight="1">
      <c r="A158" s="40"/>
      <c r="B158" s="41"/>
      <c r="C158" s="206" t="s">
        <v>119</v>
      </c>
      <c r="D158" s="206" t="s">
        <v>191</v>
      </c>
      <c r="E158" s="207" t="s">
        <v>2505</v>
      </c>
      <c r="F158" s="208" t="s">
        <v>2506</v>
      </c>
      <c r="G158" s="209" t="s">
        <v>296</v>
      </c>
      <c r="H158" s="210">
        <v>4</v>
      </c>
      <c r="I158" s="211"/>
      <c r="J158" s="212">
        <f>ROUND(I158*H158,2)</f>
        <v>0</v>
      </c>
      <c r="K158" s="208" t="s">
        <v>195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196</v>
      </c>
      <c r="AT158" s="217" t="s">
        <v>191</v>
      </c>
      <c r="AU158" s="217" t="s">
        <v>82</v>
      </c>
      <c r="AY158" s="19" t="s">
        <v>188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196</v>
      </c>
      <c r="BM158" s="217" t="s">
        <v>2507</v>
      </c>
    </row>
    <row r="159" s="2" customFormat="1">
      <c r="A159" s="40"/>
      <c r="B159" s="41"/>
      <c r="C159" s="42"/>
      <c r="D159" s="219" t="s">
        <v>198</v>
      </c>
      <c r="E159" s="42"/>
      <c r="F159" s="220" t="s">
        <v>2508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198</v>
      </c>
      <c r="AU159" s="19" t="s">
        <v>82</v>
      </c>
    </row>
    <row r="160" s="13" customFormat="1">
      <c r="A160" s="13"/>
      <c r="B160" s="224"/>
      <c r="C160" s="225"/>
      <c r="D160" s="226" t="s">
        <v>200</v>
      </c>
      <c r="E160" s="227" t="s">
        <v>19</v>
      </c>
      <c r="F160" s="228" t="s">
        <v>1461</v>
      </c>
      <c r="G160" s="225"/>
      <c r="H160" s="227" t="s">
        <v>19</v>
      </c>
      <c r="I160" s="229"/>
      <c r="J160" s="225"/>
      <c r="K160" s="225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200</v>
      </c>
      <c r="AU160" s="234" t="s">
        <v>82</v>
      </c>
      <c r="AV160" s="13" t="s">
        <v>80</v>
      </c>
      <c r="AW160" s="13" t="s">
        <v>33</v>
      </c>
      <c r="AX160" s="13" t="s">
        <v>72</v>
      </c>
      <c r="AY160" s="234" t="s">
        <v>188</v>
      </c>
    </row>
    <row r="161" s="14" customFormat="1">
      <c r="A161" s="14"/>
      <c r="B161" s="235"/>
      <c r="C161" s="236"/>
      <c r="D161" s="226" t="s">
        <v>200</v>
      </c>
      <c r="E161" s="237" t="s">
        <v>19</v>
      </c>
      <c r="F161" s="238" t="s">
        <v>196</v>
      </c>
      <c r="G161" s="236"/>
      <c r="H161" s="239">
        <v>4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200</v>
      </c>
      <c r="AU161" s="245" t="s">
        <v>82</v>
      </c>
      <c r="AV161" s="14" t="s">
        <v>82</v>
      </c>
      <c r="AW161" s="14" t="s">
        <v>33</v>
      </c>
      <c r="AX161" s="14" t="s">
        <v>72</v>
      </c>
      <c r="AY161" s="245" t="s">
        <v>188</v>
      </c>
    </row>
    <row r="162" s="15" customFormat="1">
      <c r="A162" s="15"/>
      <c r="B162" s="246"/>
      <c r="C162" s="247"/>
      <c r="D162" s="226" t="s">
        <v>200</v>
      </c>
      <c r="E162" s="248" t="s">
        <v>19</v>
      </c>
      <c r="F162" s="249" t="s">
        <v>206</v>
      </c>
      <c r="G162" s="247"/>
      <c r="H162" s="250">
        <v>4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6" t="s">
        <v>200</v>
      </c>
      <c r="AU162" s="256" t="s">
        <v>82</v>
      </c>
      <c r="AV162" s="15" t="s">
        <v>196</v>
      </c>
      <c r="AW162" s="15" t="s">
        <v>33</v>
      </c>
      <c r="AX162" s="15" t="s">
        <v>80</v>
      </c>
      <c r="AY162" s="256" t="s">
        <v>188</v>
      </c>
    </row>
    <row r="163" s="2" customFormat="1" ht="16.5" customHeight="1">
      <c r="A163" s="40"/>
      <c r="B163" s="41"/>
      <c r="C163" s="257" t="s">
        <v>8</v>
      </c>
      <c r="D163" s="257" t="s">
        <v>300</v>
      </c>
      <c r="E163" s="258" t="s">
        <v>2509</v>
      </c>
      <c r="F163" s="259" t="s">
        <v>2510</v>
      </c>
      <c r="G163" s="260" t="s">
        <v>296</v>
      </c>
      <c r="H163" s="261">
        <v>4</v>
      </c>
      <c r="I163" s="262"/>
      <c r="J163" s="263">
        <f>ROUND(I163*H163,2)</f>
        <v>0</v>
      </c>
      <c r="K163" s="259" t="s">
        <v>19</v>
      </c>
      <c r="L163" s="264"/>
      <c r="M163" s="265" t="s">
        <v>19</v>
      </c>
      <c r="N163" s="266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250</v>
      </c>
      <c r="AT163" s="217" t="s">
        <v>300</v>
      </c>
      <c r="AU163" s="217" t="s">
        <v>82</v>
      </c>
      <c r="AY163" s="19" t="s">
        <v>188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196</v>
      </c>
      <c r="BM163" s="217" t="s">
        <v>2511</v>
      </c>
    </row>
    <row r="164" s="2" customFormat="1">
      <c r="A164" s="40"/>
      <c r="B164" s="41"/>
      <c r="C164" s="42"/>
      <c r="D164" s="226" t="s">
        <v>571</v>
      </c>
      <c r="E164" s="42"/>
      <c r="F164" s="273" t="s">
        <v>1498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571</v>
      </c>
      <c r="AU164" s="19" t="s">
        <v>82</v>
      </c>
    </row>
    <row r="165" s="13" customFormat="1">
      <c r="A165" s="13"/>
      <c r="B165" s="224"/>
      <c r="C165" s="225"/>
      <c r="D165" s="226" t="s">
        <v>200</v>
      </c>
      <c r="E165" s="227" t="s">
        <v>19</v>
      </c>
      <c r="F165" s="228" t="s">
        <v>1461</v>
      </c>
      <c r="G165" s="225"/>
      <c r="H165" s="227" t="s">
        <v>19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200</v>
      </c>
      <c r="AU165" s="234" t="s">
        <v>82</v>
      </c>
      <c r="AV165" s="13" t="s">
        <v>80</v>
      </c>
      <c r="AW165" s="13" t="s">
        <v>33</v>
      </c>
      <c r="AX165" s="13" t="s">
        <v>72</v>
      </c>
      <c r="AY165" s="234" t="s">
        <v>188</v>
      </c>
    </row>
    <row r="166" s="14" customFormat="1">
      <c r="A166" s="14"/>
      <c r="B166" s="235"/>
      <c r="C166" s="236"/>
      <c r="D166" s="226" t="s">
        <v>200</v>
      </c>
      <c r="E166" s="237" t="s">
        <v>19</v>
      </c>
      <c r="F166" s="238" t="s">
        <v>196</v>
      </c>
      <c r="G166" s="236"/>
      <c r="H166" s="239">
        <v>4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200</v>
      </c>
      <c r="AU166" s="245" t="s">
        <v>82</v>
      </c>
      <c r="AV166" s="14" t="s">
        <v>82</v>
      </c>
      <c r="AW166" s="14" t="s">
        <v>33</v>
      </c>
      <c r="AX166" s="14" t="s">
        <v>72</v>
      </c>
      <c r="AY166" s="245" t="s">
        <v>188</v>
      </c>
    </row>
    <row r="167" s="15" customFormat="1">
      <c r="A167" s="15"/>
      <c r="B167" s="246"/>
      <c r="C167" s="247"/>
      <c r="D167" s="226" t="s">
        <v>200</v>
      </c>
      <c r="E167" s="248" t="s">
        <v>19</v>
      </c>
      <c r="F167" s="249" t="s">
        <v>206</v>
      </c>
      <c r="G167" s="247"/>
      <c r="H167" s="250">
        <v>4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200</v>
      </c>
      <c r="AU167" s="256" t="s">
        <v>82</v>
      </c>
      <c r="AV167" s="15" t="s">
        <v>196</v>
      </c>
      <c r="AW167" s="15" t="s">
        <v>33</v>
      </c>
      <c r="AX167" s="15" t="s">
        <v>80</v>
      </c>
      <c r="AY167" s="256" t="s">
        <v>188</v>
      </c>
    </row>
    <row r="168" s="2" customFormat="1" ht="24.15" customHeight="1">
      <c r="A168" s="40"/>
      <c r="B168" s="41"/>
      <c r="C168" s="206" t="s">
        <v>124</v>
      </c>
      <c r="D168" s="206" t="s">
        <v>191</v>
      </c>
      <c r="E168" s="207" t="s">
        <v>1490</v>
      </c>
      <c r="F168" s="208" t="s">
        <v>1491</v>
      </c>
      <c r="G168" s="209" t="s">
        <v>296</v>
      </c>
      <c r="H168" s="210">
        <v>11</v>
      </c>
      <c r="I168" s="211"/>
      <c r="J168" s="212">
        <f>ROUND(I168*H168,2)</f>
        <v>0</v>
      </c>
      <c r="K168" s="208" t="s">
        <v>195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196</v>
      </c>
      <c r="AT168" s="217" t="s">
        <v>191</v>
      </c>
      <c r="AU168" s="217" t="s">
        <v>82</v>
      </c>
      <c r="AY168" s="19" t="s">
        <v>188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196</v>
      </c>
      <c r="BM168" s="217" t="s">
        <v>2512</v>
      </c>
    </row>
    <row r="169" s="2" customFormat="1">
      <c r="A169" s="40"/>
      <c r="B169" s="41"/>
      <c r="C169" s="42"/>
      <c r="D169" s="219" t="s">
        <v>198</v>
      </c>
      <c r="E169" s="42"/>
      <c r="F169" s="220" t="s">
        <v>1493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198</v>
      </c>
      <c r="AU169" s="19" t="s">
        <v>82</v>
      </c>
    </row>
    <row r="170" s="13" customFormat="1">
      <c r="A170" s="13"/>
      <c r="B170" s="224"/>
      <c r="C170" s="225"/>
      <c r="D170" s="226" t="s">
        <v>200</v>
      </c>
      <c r="E170" s="227" t="s">
        <v>19</v>
      </c>
      <c r="F170" s="228" t="s">
        <v>1461</v>
      </c>
      <c r="G170" s="225"/>
      <c r="H170" s="227" t="s">
        <v>19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200</v>
      </c>
      <c r="AU170" s="234" t="s">
        <v>82</v>
      </c>
      <c r="AV170" s="13" t="s">
        <v>80</v>
      </c>
      <c r="AW170" s="13" t="s">
        <v>33</v>
      </c>
      <c r="AX170" s="13" t="s">
        <v>72</v>
      </c>
      <c r="AY170" s="234" t="s">
        <v>188</v>
      </c>
    </row>
    <row r="171" s="14" customFormat="1">
      <c r="A171" s="14"/>
      <c r="B171" s="235"/>
      <c r="C171" s="236"/>
      <c r="D171" s="226" t="s">
        <v>200</v>
      </c>
      <c r="E171" s="237" t="s">
        <v>19</v>
      </c>
      <c r="F171" s="238" t="s">
        <v>110</v>
      </c>
      <c r="G171" s="236"/>
      <c r="H171" s="239">
        <v>11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200</v>
      </c>
      <c r="AU171" s="245" t="s">
        <v>82</v>
      </c>
      <c r="AV171" s="14" t="s">
        <v>82</v>
      </c>
      <c r="AW171" s="14" t="s">
        <v>33</v>
      </c>
      <c r="AX171" s="14" t="s">
        <v>72</v>
      </c>
      <c r="AY171" s="245" t="s">
        <v>188</v>
      </c>
    </row>
    <row r="172" s="15" customFormat="1">
      <c r="A172" s="15"/>
      <c r="B172" s="246"/>
      <c r="C172" s="247"/>
      <c r="D172" s="226" t="s">
        <v>200</v>
      </c>
      <c r="E172" s="248" t="s">
        <v>19</v>
      </c>
      <c r="F172" s="249" t="s">
        <v>206</v>
      </c>
      <c r="G172" s="247"/>
      <c r="H172" s="250">
        <v>11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6" t="s">
        <v>200</v>
      </c>
      <c r="AU172" s="256" t="s">
        <v>82</v>
      </c>
      <c r="AV172" s="15" t="s">
        <v>196</v>
      </c>
      <c r="AW172" s="15" t="s">
        <v>33</v>
      </c>
      <c r="AX172" s="15" t="s">
        <v>80</v>
      </c>
      <c r="AY172" s="256" t="s">
        <v>188</v>
      </c>
    </row>
    <row r="173" s="2" customFormat="1" ht="24.15" customHeight="1">
      <c r="A173" s="40"/>
      <c r="B173" s="41"/>
      <c r="C173" s="257" t="s">
        <v>127</v>
      </c>
      <c r="D173" s="257" t="s">
        <v>300</v>
      </c>
      <c r="E173" s="258" t="s">
        <v>2191</v>
      </c>
      <c r="F173" s="259" t="s">
        <v>2192</v>
      </c>
      <c r="G173" s="260" t="s">
        <v>296</v>
      </c>
      <c r="H173" s="261">
        <v>11</v>
      </c>
      <c r="I173" s="262"/>
      <c r="J173" s="263">
        <f>ROUND(I173*H173,2)</f>
        <v>0</v>
      </c>
      <c r="K173" s="259" t="s">
        <v>19</v>
      </c>
      <c r="L173" s="264"/>
      <c r="M173" s="265" t="s">
        <v>19</v>
      </c>
      <c r="N173" s="266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250</v>
      </c>
      <c r="AT173" s="217" t="s">
        <v>300</v>
      </c>
      <c r="AU173" s="217" t="s">
        <v>82</v>
      </c>
      <c r="AY173" s="19" t="s">
        <v>188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196</v>
      </c>
      <c r="BM173" s="217" t="s">
        <v>2513</v>
      </c>
    </row>
    <row r="174" s="2" customFormat="1">
      <c r="A174" s="40"/>
      <c r="B174" s="41"/>
      <c r="C174" s="42"/>
      <c r="D174" s="226" t="s">
        <v>571</v>
      </c>
      <c r="E174" s="42"/>
      <c r="F174" s="273" t="s">
        <v>1498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571</v>
      </c>
      <c r="AU174" s="19" t="s">
        <v>82</v>
      </c>
    </row>
    <row r="175" s="13" customFormat="1">
      <c r="A175" s="13"/>
      <c r="B175" s="224"/>
      <c r="C175" s="225"/>
      <c r="D175" s="226" t="s">
        <v>200</v>
      </c>
      <c r="E175" s="227" t="s">
        <v>19</v>
      </c>
      <c r="F175" s="228" t="s">
        <v>1461</v>
      </c>
      <c r="G175" s="225"/>
      <c r="H175" s="227" t="s">
        <v>19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200</v>
      </c>
      <c r="AU175" s="234" t="s">
        <v>82</v>
      </c>
      <c r="AV175" s="13" t="s">
        <v>80</v>
      </c>
      <c r="AW175" s="13" t="s">
        <v>33</v>
      </c>
      <c r="AX175" s="13" t="s">
        <v>72</v>
      </c>
      <c r="AY175" s="234" t="s">
        <v>188</v>
      </c>
    </row>
    <row r="176" s="14" customFormat="1">
      <c r="A176" s="14"/>
      <c r="B176" s="235"/>
      <c r="C176" s="236"/>
      <c r="D176" s="226" t="s">
        <v>200</v>
      </c>
      <c r="E176" s="237" t="s">
        <v>19</v>
      </c>
      <c r="F176" s="238" t="s">
        <v>110</v>
      </c>
      <c r="G176" s="236"/>
      <c r="H176" s="239">
        <v>11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200</v>
      </c>
      <c r="AU176" s="245" t="s">
        <v>82</v>
      </c>
      <c r="AV176" s="14" t="s">
        <v>82</v>
      </c>
      <c r="AW176" s="14" t="s">
        <v>33</v>
      </c>
      <c r="AX176" s="14" t="s">
        <v>72</v>
      </c>
      <c r="AY176" s="245" t="s">
        <v>188</v>
      </c>
    </row>
    <row r="177" s="15" customFormat="1">
      <c r="A177" s="15"/>
      <c r="B177" s="246"/>
      <c r="C177" s="247"/>
      <c r="D177" s="226" t="s">
        <v>200</v>
      </c>
      <c r="E177" s="248" t="s">
        <v>19</v>
      </c>
      <c r="F177" s="249" t="s">
        <v>206</v>
      </c>
      <c r="G177" s="247"/>
      <c r="H177" s="250">
        <v>11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200</v>
      </c>
      <c r="AU177" s="256" t="s">
        <v>82</v>
      </c>
      <c r="AV177" s="15" t="s">
        <v>196</v>
      </c>
      <c r="AW177" s="15" t="s">
        <v>33</v>
      </c>
      <c r="AX177" s="15" t="s">
        <v>80</v>
      </c>
      <c r="AY177" s="256" t="s">
        <v>188</v>
      </c>
    </row>
    <row r="178" s="2" customFormat="1" ht="24.15" customHeight="1">
      <c r="A178" s="40"/>
      <c r="B178" s="41"/>
      <c r="C178" s="206" t="s">
        <v>130</v>
      </c>
      <c r="D178" s="206" t="s">
        <v>191</v>
      </c>
      <c r="E178" s="207" t="s">
        <v>1508</v>
      </c>
      <c r="F178" s="208" t="s">
        <v>1509</v>
      </c>
      <c r="G178" s="209" t="s">
        <v>296</v>
      </c>
      <c r="H178" s="210">
        <v>3</v>
      </c>
      <c r="I178" s="211"/>
      <c r="J178" s="212">
        <f>ROUND(I178*H178,2)</f>
        <v>0</v>
      </c>
      <c r="K178" s="208" t="s">
        <v>195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196</v>
      </c>
      <c r="AT178" s="217" t="s">
        <v>191</v>
      </c>
      <c r="AU178" s="217" t="s">
        <v>82</v>
      </c>
      <c r="AY178" s="19" t="s">
        <v>188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196</v>
      </c>
      <c r="BM178" s="217" t="s">
        <v>2514</v>
      </c>
    </row>
    <row r="179" s="2" customFormat="1">
      <c r="A179" s="40"/>
      <c r="B179" s="41"/>
      <c r="C179" s="42"/>
      <c r="D179" s="219" t="s">
        <v>198</v>
      </c>
      <c r="E179" s="42"/>
      <c r="F179" s="220" t="s">
        <v>1511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198</v>
      </c>
      <c r="AU179" s="19" t="s">
        <v>82</v>
      </c>
    </row>
    <row r="180" s="13" customFormat="1">
      <c r="A180" s="13"/>
      <c r="B180" s="224"/>
      <c r="C180" s="225"/>
      <c r="D180" s="226" t="s">
        <v>200</v>
      </c>
      <c r="E180" s="227" t="s">
        <v>19</v>
      </c>
      <c r="F180" s="228" t="s">
        <v>1461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200</v>
      </c>
      <c r="AU180" s="234" t="s">
        <v>82</v>
      </c>
      <c r="AV180" s="13" t="s">
        <v>80</v>
      </c>
      <c r="AW180" s="13" t="s">
        <v>33</v>
      </c>
      <c r="AX180" s="13" t="s">
        <v>72</v>
      </c>
      <c r="AY180" s="234" t="s">
        <v>188</v>
      </c>
    </row>
    <row r="181" s="14" customFormat="1">
      <c r="A181" s="14"/>
      <c r="B181" s="235"/>
      <c r="C181" s="236"/>
      <c r="D181" s="226" t="s">
        <v>200</v>
      </c>
      <c r="E181" s="237" t="s">
        <v>19</v>
      </c>
      <c r="F181" s="238" t="s">
        <v>216</v>
      </c>
      <c r="G181" s="236"/>
      <c r="H181" s="239">
        <v>3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200</v>
      </c>
      <c r="AU181" s="245" t="s">
        <v>82</v>
      </c>
      <c r="AV181" s="14" t="s">
        <v>82</v>
      </c>
      <c r="AW181" s="14" t="s">
        <v>33</v>
      </c>
      <c r="AX181" s="14" t="s">
        <v>72</v>
      </c>
      <c r="AY181" s="245" t="s">
        <v>188</v>
      </c>
    </row>
    <row r="182" s="15" customFormat="1">
      <c r="A182" s="15"/>
      <c r="B182" s="246"/>
      <c r="C182" s="247"/>
      <c r="D182" s="226" t="s">
        <v>200</v>
      </c>
      <c r="E182" s="248" t="s">
        <v>19</v>
      </c>
      <c r="F182" s="249" t="s">
        <v>206</v>
      </c>
      <c r="G182" s="247"/>
      <c r="H182" s="250">
        <v>3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200</v>
      </c>
      <c r="AU182" s="256" t="s">
        <v>82</v>
      </c>
      <c r="AV182" s="15" t="s">
        <v>196</v>
      </c>
      <c r="AW182" s="15" t="s">
        <v>33</v>
      </c>
      <c r="AX182" s="15" t="s">
        <v>80</v>
      </c>
      <c r="AY182" s="256" t="s">
        <v>188</v>
      </c>
    </row>
    <row r="183" s="2" customFormat="1" ht="21.75" customHeight="1">
      <c r="A183" s="40"/>
      <c r="B183" s="41"/>
      <c r="C183" s="257" t="s">
        <v>133</v>
      </c>
      <c r="D183" s="257" t="s">
        <v>300</v>
      </c>
      <c r="E183" s="258" t="s">
        <v>1512</v>
      </c>
      <c r="F183" s="259" t="s">
        <v>1513</v>
      </c>
      <c r="G183" s="260" t="s">
        <v>1514</v>
      </c>
      <c r="H183" s="261">
        <v>3</v>
      </c>
      <c r="I183" s="262"/>
      <c r="J183" s="263">
        <f>ROUND(I183*H183,2)</f>
        <v>0</v>
      </c>
      <c r="K183" s="259" t="s">
        <v>19</v>
      </c>
      <c r="L183" s="264"/>
      <c r="M183" s="265" t="s">
        <v>19</v>
      </c>
      <c r="N183" s="266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250</v>
      </c>
      <c r="AT183" s="217" t="s">
        <v>300</v>
      </c>
      <c r="AU183" s="217" t="s">
        <v>82</v>
      </c>
      <c r="AY183" s="19" t="s">
        <v>188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196</v>
      </c>
      <c r="BM183" s="217" t="s">
        <v>2515</v>
      </c>
    </row>
    <row r="184" s="2" customFormat="1">
      <c r="A184" s="40"/>
      <c r="B184" s="41"/>
      <c r="C184" s="42"/>
      <c r="D184" s="226" t="s">
        <v>571</v>
      </c>
      <c r="E184" s="42"/>
      <c r="F184" s="273" t="s">
        <v>1498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571</v>
      </c>
      <c r="AU184" s="19" t="s">
        <v>82</v>
      </c>
    </row>
    <row r="185" s="13" customFormat="1">
      <c r="A185" s="13"/>
      <c r="B185" s="224"/>
      <c r="C185" s="225"/>
      <c r="D185" s="226" t="s">
        <v>200</v>
      </c>
      <c r="E185" s="227" t="s">
        <v>19</v>
      </c>
      <c r="F185" s="228" t="s">
        <v>1461</v>
      </c>
      <c r="G185" s="225"/>
      <c r="H185" s="227" t="s">
        <v>19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200</v>
      </c>
      <c r="AU185" s="234" t="s">
        <v>82</v>
      </c>
      <c r="AV185" s="13" t="s">
        <v>80</v>
      </c>
      <c r="AW185" s="13" t="s">
        <v>33</v>
      </c>
      <c r="AX185" s="13" t="s">
        <v>72</v>
      </c>
      <c r="AY185" s="234" t="s">
        <v>188</v>
      </c>
    </row>
    <row r="186" s="14" customFormat="1">
      <c r="A186" s="14"/>
      <c r="B186" s="235"/>
      <c r="C186" s="236"/>
      <c r="D186" s="226" t="s">
        <v>200</v>
      </c>
      <c r="E186" s="237" t="s">
        <v>19</v>
      </c>
      <c r="F186" s="238" t="s">
        <v>216</v>
      </c>
      <c r="G186" s="236"/>
      <c r="H186" s="239">
        <v>3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200</v>
      </c>
      <c r="AU186" s="245" t="s">
        <v>82</v>
      </c>
      <c r="AV186" s="14" t="s">
        <v>82</v>
      </c>
      <c r="AW186" s="14" t="s">
        <v>33</v>
      </c>
      <c r="AX186" s="14" t="s">
        <v>72</v>
      </c>
      <c r="AY186" s="245" t="s">
        <v>188</v>
      </c>
    </row>
    <row r="187" s="15" customFormat="1">
      <c r="A187" s="15"/>
      <c r="B187" s="246"/>
      <c r="C187" s="247"/>
      <c r="D187" s="226" t="s">
        <v>200</v>
      </c>
      <c r="E187" s="248" t="s">
        <v>19</v>
      </c>
      <c r="F187" s="249" t="s">
        <v>206</v>
      </c>
      <c r="G187" s="247"/>
      <c r="H187" s="250">
        <v>3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6" t="s">
        <v>200</v>
      </c>
      <c r="AU187" s="256" t="s">
        <v>82</v>
      </c>
      <c r="AV187" s="15" t="s">
        <v>196</v>
      </c>
      <c r="AW187" s="15" t="s">
        <v>33</v>
      </c>
      <c r="AX187" s="15" t="s">
        <v>80</v>
      </c>
      <c r="AY187" s="256" t="s">
        <v>188</v>
      </c>
    </row>
    <row r="188" s="2" customFormat="1" ht="24.15" customHeight="1">
      <c r="A188" s="40"/>
      <c r="B188" s="41"/>
      <c r="C188" s="206" t="s">
        <v>136</v>
      </c>
      <c r="D188" s="206" t="s">
        <v>191</v>
      </c>
      <c r="E188" s="207" t="s">
        <v>1516</v>
      </c>
      <c r="F188" s="208" t="s">
        <v>1517</v>
      </c>
      <c r="G188" s="209" t="s">
        <v>296</v>
      </c>
      <c r="H188" s="210">
        <v>3</v>
      </c>
      <c r="I188" s="211"/>
      <c r="J188" s="212">
        <f>ROUND(I188*H188,2)</f>
        <v>0</v>
      </c>
      <c r="K188" s="208" t="s">
        <v>195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196</v>
      </c>
      <c r="AT188" s="217" t="s">
        <v>191</v>
      </c>
      <c r="AU188" s="217" t="s">
        <v>82</v>
      </c>
      <c r="AY188" s="19" t="s">
        <v>188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196</v>
      </c>
      <c r="BM188" s="217" t="s">
        <v>2516</v>
      </c>
    </row>
    <row r="189" s="2" customFormat="1">
      <c r="A189" s="40"/>
      <c r="B189" s="41"/>
      <c r="C189" s="42"/>
      <c r="D189" s="219" t="s">
        <v>198</v>
      </c>
      <c r="E189" s="42"/>
      <c r="F189" s="220" t="s">
        <v>1519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198</v>
      </c>
      <c r="AU189" s="19" t="s">
        <v>82</v>
      </c>
    </row>
    <row r="190" s="13" customFormat="1">
      <c r="A190" s="13"/>
      <c r="B190" s="224"/>
      <c r="C190" s="225"/>
      <c r="D190" s="226" t="s">
        <v>200</v>
      </c>
      <c r="E190" s="227" t="s">
        <v>19</v>
      </c>
      <c r="F190" s="228" t="s">
        <v>1461</v>
      </c>
      <c r="G190" s="225"/>
      <c r="H190" s="227" t="s">
        <v>19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200</v>
      </c>
      <c r="AU190" s="234" t="s">
        <v>82</v>
      </c>
      <c r="AV190" s="13" t="s">
        <v>80</v>
      </c>
      <c r="AW190" s="13" t="s">
        <v>33</v>
      </c>
      <c r="AX190" s="13" t="s">
        <v>72</v>
      </c>
      <c r="AY190" s="234" t="s">
        <v>188</v>
      </c>
    </row>
    <row r="191" s="14" customFormat="1">
      <c r="A191" s="14"/>
      <c r="B191" s="235"/>
      <c r="C191" s="236"/>
      <c r="D191" s="226" t="s">
        <v>200</v>
      </c>
      <c r="E191" s="237" t="s">
        <v>19</v>
      </c>
      <c r="F191" s="238" t="s">
        <v>216</v>
      </c>
      <c r="G191" s="236"/>
      <c r="H191" s="239">
        <v>3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200</v>
      </c>
      <c r="AU191" s="245" t="s">
        <v>82</v>
      </c>
      <c r="AV191" s="14" t="s">
        <v>82</v>
      </c>
      <c r="AW191" s="14" t="s">
        <v>33</v>
      </c>
      <c r="AX191" s="14" t="s">
        <v>72</v>
      </c>
      <c r="AY191" s="245" t="s">
        <v>188</v>
      </c>
    </row>
    <row r="192" s="15" customFormat="1">
      <c r="A192" s="15"/>
      <c r="B192" s="246"/>
      <c r="C192" s="247"/>
      <c r="D192" s="226" t="s">
        <v>200</v>
      </c>
      <c r="E192" s="248" t="s">
        <v>19</v>
      </c>
      <c r="F192" s="249" t="s">
        <v>206</v>
      </c>
      <c r="G192" s="247"/>
      <c r="H192" s="250">
        <v>3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200</v>
      </c>
      <c r="AU192" s="256" t="s">
        <v>82</v>
      </c>
      <c r="AV192" s="15" t="s">
        <v>196</v>
      </c>
      <c r="AW192" s="15" t="s">
        <v>33</v>
      </c>
      <c r="AX192" s="15" t="s">
        <v>80</v>
      </c>
      <c r="AY192" s="256" t="s">
        <v>188</v>
      </c>
    </row>
    <row r="193" s="2" customFormat="1" ht="24.15" customHeight="1">
      <c r="A193" s="40"/>
      <c r="B193" s="41"/>
      <c r="C193" s="257" t="s">
        <v>7</v>
      </c>
      <c r="D193" s="257" t="s">
        <v>300</v>
      </c>
      <c r="E193" s="258" t="s">
        <v>1520</v>
      </c>
      <c r="F193" s="259" t="s">
        <v>1521</v>
      </c>
      <c r="G193" s="260" t="s">
        <v>1514</v>
      </c>
      <c r="H193" s="261">
        <v>3</v>
      </c>
      <c r="I193" s="262"/>
      <c r="J193" s="263">
        <f>ROUND(I193*H193,2)</f>
        <v>0</v>
      </c>
      <c r="K193" s="259" t="s">
        <v>19</v>
      </c>
      <c r="L193" s="264"/>
      <c r="M193" s="265" t="s">
        <v>19</v>
      </c>
      <c r="N193" s="266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250</v>
      </c>
      <c r="AT193" s="217" t="s">
        <v>300</v>
      </c>
      <c r="AU193" s="217" t="s">
        <v>82</v>
      </c>
      <c r="AY193" s="19" t="s">
        <v>188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196</v>
      </c>
      <c r="BM193" s="217" t="s">
        <v>2517</v>
      </c>
    </row>
    <row r="194" s="2" customFormat="1">
      <c r="A194" s="40"/>
      <c r="B194" s="41"/>
      <c r="C194" s="42"/>
      <c r="D194" s="226" t="s">
        <v>571</v>
      </c>
      <c r="E194" s="42"/>
      <c r="F194" s="273" t="s">
        <v>1498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571</v>
      </c>
      <c r="AU194" s="19" t="s">
        <v>82</v>
      </c>
    </row>
    <row r="195" s="13" customFormat="1">
      <c r="A195" s="13"/>
      <c r="B195" s="224"/>
      <c r="C195" s="225"/>
      <c r="D195" s="226" t="s">
        <v>200</v>
      </c>
      <c r="E195" s="227" t="s">
        <v>19</v>
      </c>
      <c r="F195" s="228" t="s">
        <v>1461</v>
      </c>
      <c r="G195" s="225"/>
      <c r="H195" s="227" t="s">
        <v>19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200</v>
      </c>
      <c r="AU195" s="234" t="s">
        <v>82</v>
      </c>
      <c r="AV195" s="13" t="s">
        <v>80</v>
      </c>
      <c r="AW195" s="13" t="s">
        <v>33</v>
      </c>
      <c r="AX195" s="13" t="s">
        <v>72</v>
      </c>
      <c r="AY195" s="234" t="s">
        <v>188</v>
      </c>
    </row>
    <row r="196" s="14" customFormat="1">
      <c r="A196" s="14"/>
      <c r="B196" s="235"/>
      <c r="C196" s="236"/>
      <c r="D196" s="226" t="s">
        <v>200</v>
      </c>
      <c r="E196" s="237" t="s">
        <v>19</v>
      </c>
      <c r="F196" s="238" t="s">
        <v>216</v>
      </c>
      <c r="G196" s="236"/>
      <c r="H196" s="239">
        <v>3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200</v>
      </c>
      <c r="AU196" s="245" t="s">
        <v>82</v>
      </c>
      <c r="AV196" s="14" t="s">
        <v>82</v>
      </c>
      <c r="AW196" s="14" t="s">
        <v>33</v>
      </c>
      <c r="AX196" s="14" t="s">
        <v>72</v>
      </c>
      <c r="AY196" s="245" t="s">
        <v>188</v>
      </c>
    </row>
    <row r="197" s="15" customFormat="1">
      <c r="A197" s="15"/>
      <c r="B197" s="246"/>
      <c r="C197" s="247"/>
      <c r="D197" s="226" t="s">
        <v>200</v>
      </c>
      <c r="E197" s="248" t="s">
        <v>19</v>
      </c>
      <c r="F197" s="249" t="s">
        <v>206</v>
      </c>
      <c r="G197" s="247"/>
      <c r="H197" s="250">
        <v>3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6" t="s">
        <v>200</v>
      </c>
      <c r="AU197" s="256" t="s">
        <v>82</v>
      </c>
      <c r="AV197" s="15" t="s">
        <v>196</v>
      </c>
      <c r="AW197" s="15" t="s">
        <v>33</v>
      </c>
      <c r="AX197" s="15" t="s">
        <v>80</v>
      </c>
      <c r="AY197" s="256" t="s">
        <v>188</v>
      </c>
    </row>
    <row r="198" s="2" customFormat="1" ht="24.15" customHeight="1">
      <c r="A198" s="40"/>
      <c r="B198" s="41"/>
      <c r="C198" s="206" t="s">
        <v>141</v>
      </c>
      <c r="D198" s="206" t="s">
        <v>191</v>
      </c>
      <c r="E198" s="207" t="s">
        <v>1900</v>
      </c>
      <c r="F198" s="208" t="s">
        <v>1901</v>
      </c>
      <c r="G198" s="209" t="s">
        <v>296</v>
      </c>
      <c r="H198" s="210">
        <v>1</v>
      </c>
      <c r="I198" s="211"/>
      <c r="J198" s="212">
        <f>ROUND(I198*H198,2)</f>
        <v>0</v>
      </c>
      <c r="K198" s="208" t="s">
        <v>195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196</v>
      </c>
      <c r="AT198" s="217" t="s">
        <v>191</v>
      </c>
      <c r="AU198" s="217" t="s">
        <v>82</v>
      </c>
      <c r="AY198" s="19" t="s">
        <v>188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196</v>
      </c>
      <c r="BM198" s="217" t="s">
        <v>2518</v>
      </c>
    </row>
    <row r="199" s="2" customFormat="1">
      <c r="A199" s="40"/>
      <c r="B199" s="41"/>
      <c r="C199" s="42"/>
      <c r="D199" s="219" t="s">
        <v>198</v>
      </c>
      <c r="E199" s="42"/>
      <c r="F199" s="220" t="s">
        <v>1999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198</v>
      </c>
      <c r="AU199" s="19" t="s">
        <v>82</v>
      </c>
    </row>
    <row r="200" s="13" customFormat="1">
      <c r="A200" s="13"/>
      <c r="B200" s="224"/>
      <c r="C200" s="225"/>
      <c r="D200" s="226" t="s">
        <v>200</v>
      </c>
      <c r="E200" s="227" t="s">
        <v>19</v>
      </c>
      <c r="F200" s="228" t="s">
        <v>1461</v>
      </c>
      <c r="G200" s="225"/>
      <c r="H200" s="227" t="s">
        <v>19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200</v>
      </c>
      <c r="AU200" s="234" t="s">
        <v>82</v>
      </c>
      <c r="AV200" s="13" t="s">
        <v>80</v>
      </c>
      <c r="AW200" s="13" t="s">
        <v>33</v>
      </c>
      <c r="AX200" s="13" t="s">
        <v>72</v>
      </c>
      <c r="AY200" s="234" t="s">
        <v>188</v>
      </c>
    </row>
    <row r="201" s="14" customFormat="1">
      <c r="A201" s="14"/>
      <c r="B201" s="235"/>
      <c r="C201" s="236"/>
      <c r="D201" s="226" t="s">
        <v>200</v>
      </c>
      <c r="E201" s="237" t="s">
        <v>19</v>
      </c>
      <c r="F201" s="238" t="s">
        <v>80</v>
      </c>
      <c r="G201" s="236"/>
      <c r="H201" s="239">
        <v>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200</v>
      </c>
      <c r="AU201" s="245" t="s">
        <v>82</v>
      </c>
      <c r="AV201" s="14" t="s">
        <v>82</v>
      </c>
      <c r="AW201" s="14" t="s">
        <v>33</v>
      </c>
      <c r="AX201" s="14" t="s">
        <v>72</v>
      </c>
      <c r="AY201" s="245" t="s">
        <v>188</v>
      </c>
    </row>
    <row r="202" s="15" customFormat="1">
      <c r="A202" s="15"/>
      <c r="B202" s="246"/>
      <c r="C202" s="247"/>
      <c r="D202" s="226" t="s">
        <v>200</v>
      </c>
      <c r="E202" s="248" t="s">
        <v>19</v>
      </c>
      <c r="F202" s="249" t="s">
        <v>206</v>
      </c>
      <c r="G202" s="247"/>
      <c r="H202" s="250">
        <v>1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200</v>
      </c>
      <c r="AU202" s="256" t="s">
        <v>82</v>
      </c>
      <c r="AV202" s="15" t="s">
        <v>196</v>
      </c>
      <c r="AW202" s="15" t="s">
        <v>33</v>
      </c>
      <c r="AX202" s="15" t="s">
        <v>80</v>
      </c>
      <c r="AY202" s="256" t="s">
        <v>188</v>
      </c>
    </row>
    <row r="203" s="2" customFormat="1" ht="16.5" customHeight="1">
      <c r="A203" s="40"/>
      <c r="B203" s="41"/>
      <c r="C203" s="257" t="s">
        <v>144</v>
      </c>
      <c r="D203" s="257" t="s">
        <v>300</v>
      </c>
      <c r="E203" s="258" t="s">
        <v>1904</v>
      </c>
      <c r="F203" s="259" t="s">
        <v>1905</v>
      </c>
      <c r="G203" s="260" t="s">
        <v>296</v>
      </c>
      <c r="H203" s="261">
        <v>1</v>
      </c>
      <c r="I203" s="262"/>
      <c r="J203" s="263">
        <f>ROUND(I203*H203,2)</f>
        <v>0</v>
      </c>
      <c r="K203" s="259" t="s">
        <v>19</v>
      </c>
      <c r="L203" s="264"/>
      <c r="M203" s="265" t="s">
        <v>19</v>
      </c>
      <c r="N203" s="266" t="s">
        <v>43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250</v>
      </c>
      <c r="AT203" s="217" t="s">
        <v>300</v>
      </c>
      <c r="AU203" s="217" t="s">
        <v>82</v>
      </c>
      <c r="AY203" s="19" t="s">
        <v>188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196</v>
      </c>
      <c r="BM203" s="217" t="s">
        <v>2519</v>
      </c>
    </row>
    <row r="204" s="2" customFormat="1">
      <c r="A204" s="40"/>
      <c r="B204" s="41"/>
      <c r="C204" s="42"/>
      <c r="D204" s="226" t="s">
        <v>571</v>
      </c>
      <c r="E204" s="42"/>
      <c r="F204" s="273" t="s">
        <v>1498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571</v>
      </c>
      <c r="AU204" s="19" t="s">
        <v>82</v>
      </c>
    </row>
    <row r="205" s="13" customFormat="1">
      <c r="A205" s="13"/>
      <c r="B205" s="224"/>
      <c r="C205" s="225"/>
      <c r="D205" s="226" t="s">
        <v>200</v>
      </c>
      <c r="E205" s="227" t="s">
        <v>19</v>
      </c>
      <c r="F205" s="228" t="s">
        <v>1461</v>
      </c>
      <c r="G205" s="225"/>
      <c r="H205" s="227" t="s">
        <v>19</v>
      </c>
      <c r="I205" s="229"/>
      <c r="J205" s="225"/>
      <c r="K205" s="225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200</v>
      </c>
      <c r="AU205" s="234" t="s">
        <v>82</v>
      </c>
      <c r="AV205" s="13" t="s">
        <v>80</v>
      </c>
      <c r="AW205" s="13" t="s">
        <v>33</v>
      </c>
      <c r="AX205" s="13" t="s">
        <v>72</v>
      </c>
      <c r="AY205" s="234" t="s">
        <v>188</v>
      </c>
    </row>
    <row r="206" s="14" customFormat="1">
      <c r="A206" s="14"/>
      <c r="B206" s="235"/>
      <c r="C206" s="236"/>
      <c r="D206" s="226" t="s">
        <v>200</v>
      </c>
      <c r="E206" s="237" t="s">
        <v>19</v>
      </c>
      <c r="F206" s="238" t="s">
        <v>80</v>
      </c>
      <c r="G206" s="236"/>
      <c r="H206" s="239">
        <v>1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200</v>
      </c>
      <c r="AU206" s="245" t="s">
        <v>82</v>
      </c>
      <c r="AV206" s="14" t="s">
        <v>82</v>
      </c>
      <c r="AW206" s="14" t="s">
        <v>33</v>
      </c>
      <c r="AX206" s="14" t="s">
        <v>72</v>
      </c>
      <c r="AY206" s="245" t="s">
        <v>188</v>
      </c>
    </row>
    <row r="207" s="15" customFormat="1">
      <c r="A207" s="15"/>
      <c r="B207" s="246"/>
      <c r="C207" s="247"/>
      <c r="D207" s="226" t="s">
        <v>200</v>
      </c>
      <c r="E207" s="248" t="s">
        <v>19</v>
      </c>
      <c r="F207" s="249" t="s">
        <v>206</v>
      </c>
      <c r="G207" s="247"/>
      <c r="H207" s="250">
        <v>1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6" t="s">
        <v>200</v>
      </c>
      <c r="AU207" s="256" t="s">
        <v>82</v>
      </c>
      <c r="AV207" s="15" t="s">
        <v>196</v>
      </c>
      <c r="AW207" s="15" t="s">
        <v>33</v>
      </c>
      <c r="AX207" s="15" t="s">
        <v>80</v>
      </c>
      <c r="AY207" s="256" t="s">
        <v>188</v>
      </c>
    </row>
    <row r="208" s="2" customFormat="1" ht="24.15" customHeight="1">
      <c r="A208" s="40"/>
      <c r="B208" s="41"/>
      <c r="C208" s="206" t="s">
        <v>147</v>
      </c>
      <c r="D208" s="206" t="s">
        <v>191</v>
      </c>
      <c r="E208" s="207" t="s">
        <v>2520</v>
      </c>
      <c r="F208" s="208" t="s">
        <v>2521</v>
      </c>
      <c r="G208" s="209" t="s">
        <v>296</v>
      </c>
      <c r="H208" s="210">
        <v>10</v>
      </c>
      <c r="I208" s="211"/>
      <c r="J208" s="212">
        <f>ROUND(I208*H208,2)</f>
        <v>0</v>
      </c>
      <c r="K208" s="208" t="s">
        <v>195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196</v>
      </c>
      <c r="AT208" s="217" t="s">
        <v>191</v>
      </c>
      <c r="AU208" s="217" t="s">
        <v>82</v>
      </c>
      <c r="AY208" s="19" t="s">
        <v>188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196</v>
      </c>
      <c r="BM208" s="217" t="s">
        <v>2522</v>
      </c>
    </row>
    <row r="209" s="2" customFormat="1">
      <c r="A209" s="40"/>
      <c r="B209" s="41"/>
      <c r="C209" s="42"/>
      <c r="D209" s="219" t="s">
        <v>198</v>
      </c>
      <c r="E209" s="42"/>
      <c r="F209" s="220" t="s">
        <v>2523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198</v>
      </c>
      <c r="AU209" s="19" t="s">
        <v>82</v>
      </c>
    </row>
    <row r="210" s="13" customFormat="1">
      <c r="A210" s="13"/>
      <c r="B210" s="224"/>
      <c r="C210" s="225"/>
      <c r="D210" s="226" t="s">
        <v>200</v>
      </c>
      <c r="E210" s="227" t="s">
        <v>19</v>
      </c>
      <c r="F210" s="228" t="s">
        <v>1461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200</v>
      </c>
      <c r="AU210" s="234" t="s">
        <v>82</v>
      </c>
      <c r="AV210" s="13" t="s">
        <v>80</v>
      </c>
      <c r="AW210" s="13" t="s">
        <v>33</v>
      </c>
      <c r="AX210" s="13" t="s">
        <v>72</v>
      </c>
      <c r="AY210" s="234" t="s">
        <v>188</v>
      </c>
    </row>
    <row r="211" s="14" customFormat="1">
      <c r="A211" s="14"/>
      <c r="B211" s="235"/>
      <c r="C211" s="236"/>
      <c r="D211" s="226" t="s">
        <v>200</v>
      </c>
      <c r="E211" s="237" t="s">
        <v>19</v>
      </c>
      <c r="F211" s="238" t="s">
        <v>107</v>
      </c>
      <c r="G211" s="236"/>
      <c r="H211" s="239">
        <v>10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200</v>
      </c>
      <c r="AU211" s="245" t="s">
        <v>82</v>
      </c>
      <c r="AV211" s="14" t="s">
        <v>82</v>
      </c>
      <c r="AW211" s="14" t="s">
        <v>33</v>
      </c>
      <c r="AX211" s="14" t="s">
        <v>72</v>
      </c>
      <c r="AY211" s="245" t="s">
        <v>188</v>
      </c>
    </row>
    <row r="212" s="15" customFormat="1">
      <c r="A212" s="15"/>
      <c r="B212" s="246"/>
      <c r="C212" s="247"/>
      <c r="D212" s="226" t="s">
        <v>200</v>
      </c>
      <c r="E212" s="248" t="s">
        <v>19</v>
      </c>
      <c r="F212" s="249" t="s">
        <v>206</v>
      </c>
      <c r="G212" s="247"/>
      <c r="H212" s="250">
        <v>10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6" t="s">
        <v>200</v>
      </c>
      <c r="AU212" s="256" t="s">
        <v>82</v>
      </c>
      <c r="AV212" s="15" t="s">
        <v>196</v>
      </c>
      <c r="AW212" s="15" t="s">
        <v>33</v>
      </c>
      <c r="AX212" s="15" t="s">
        <v>80</v>
      </c>
      <c r="AY212" s="256" t="s">
        <v>188</v>
      </c>
    </row>
    <row r="213" s="2" customFormat="1" ht="16.5" customHeight="1">
      <c r="A213" s="40"/>
      <c r="B213" s="41"/>
      <c r="C213" s="257" t="s">
        <v>150</v>
      </c>
      <c r="D213" s="257" t="s">
        <v>300</v>
      </c>
      <c r="E213" s="258" t="s">
        <v>2524</v>
      </c>
      <c r="F213" s="259" t="s">
        <v>2525</v>
      </c>
      <c r="G213" s="260" t="s">
        <v>296</v>
      </c>
      <c r="H213" s="261">
        <v>10</v>
      </c>
      <c r="I213" s="262"/>
      <c r="J213" s="263">
        <f>ROUND(I213*H213,2)</f>
        <v>0</v>
      </c>
      <c r="K213" s="259" t="s">
        <v>19</v>
      </c>
      <c r="L213" s="264"/>
      <c r="M213" s="265" t="s">
        <v>19</v>
      </c>
      <c r="N213" s="266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250</v>
      </c>
      <c r="AT213" s="217" t="s">
        <v>300</v>
      </c>
      <c r="AU213" s="217" t="s">
        <v>82</v>
      </c>
      <c r="AY213" s="19" t="s">
        <v>188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196</v>
      </c>
      <c r="BM213" s="217" t="s">
        <v>2526</v>
      </c>
    </row>
    <row r="214" s="2" customFormat="1">
      <c r="A214" s="40"/>
      <c r="B214" s="41"/>
      <c r="C214" s="42"/>
      <c r="D214" s="226" t="s">
        <v>571</v>
      </c>
      <c r="E214" s="42"/>
      <c r="F214" s="273" t="s">
        <v>1498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571</v>
      </c>
      <c r="AU214" s="19" t="s">
        <v>82</v>
      </c>
    </row>
    <row r="215" s="13" customFormat="1">
      <c r="A215" s="13"/>
      <c r="B215" s="224"/>
      <c r="C215" s="225"/>
      <c r="D215" s="226" t="s">
        <v>200</v>
      </c>
      <c r="E215" s="227" t="s">
        <v>19</v>
      </c>
      <c r="F215" s="228" t="s">
        <v>1461</v>
      </c>
      <c r="G215" s="225"/>
      <c r="H215" s="227" t="s">
        <v>19</v>
      </c>
      <c r="I215" s="229"/>
      <c r="J215" s="225"/>
      <c r="K215" s="225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200</v>
      </c>
      <c r="AU215" s="234" t="s">
        <v>82</v>
      </c>
      <c r="AV215" s="13" t="s">
        <v>80</v>
      </c>
      <c r="AW215" s="13" t="s">
        <v>33</v>
      </c>
      <c r="AX215" s="13" t="s">
        <v>72</v>
      </c>
      <c r="AY215" s="234" t="s">
        <v>188</v>
      </c>
    </row>
    <row r="216" s="14" customFormat="1">
      <c r="A216" s="14"/>
      <c r="B216" s="235"/>
      <c r="C216" s="236"/>
      <c r="D216" s="226" t="s">
        <v>200</v>
      </c>
      <c r="E216" s="237" t="s">
        <v>19</v>
      </c>
      <c r="F216" s="238" t="s">
        <v>107</v>
      </c>
      <c r="G216" s="236"/>
      <c r="H216" s="239">
        <v>10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200</v>
      </c>
      <c r="AU216" s="245" t="s">
        <v>82</v>
      </c>
      <c r="AV216" s="14" t="s">
        <v>82</v>
      </c>
      <c r="AW216" s="14" t="s">
        <v>33</v>
      </c>
      <c r="AX216" s="14" t="s">
        <v>72</v>
      </c>
      <c r="AY216" s="245" t="s">
        <v>188</v>
      </c>
    </row>
    <row r="217" s="15" customFormat="1">
      <c r="A217" s="15"/>
      <c r="B217" s="246"/>
      <c r="C217" s="247"/>
      <c r="D217" s="226" t="s">
        <v>200</v>
      </c>
      <c r="E217" s="248" t="s">
        <v>19</v>
      </c>
      <c r="F217" s="249" t="s">
        <v>206</v>
      </c>
      <c r="G217" s="247"/>
      <c r="H217" s="250">
        <v>10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6" t="s">
        <v>200</v>
      </c>
      <c r="AU217" s="256" t="s">
        <v>82</v>
      </c>
      <c r="AV217" s="15" t="s">
        <v>196</v>
      </c>
      <c r="AW217" s="15" t="s">
        <v>33</v>
      </c>
      <c r="AX217" s="15" t="s">
        <v>80</v>
      </c>
      <c r="AY217" s="256" t="s">
        <v>188</v>
      </c>
    </row>
    <row r="218" s="2" customFormat="1" ht="16.5" customHeight="1">
      <c r="A218" s="40"/>
      <c r="B218" s="41"/>
      <c r="C218" s="257" t="s">
        <v>338</v>
      </c>
      <c r="D218" s="257" t="s">
        <v>300</v>
      </c>
      <c r="E218" s="258" t="s">
        <v>1907</v>
      </c>
      <c r="F218" s="259" t="s">
        <v>1908</v>
      </c>
      <c r="G218" s="260" t="s">
        <v>296</v>
      </c>
      <c r="H218" s="261">
        <v>11</v>
      </c>
      <c r="I218" s="262"/>
      <c r="J218" s="263">
        <f>ROUND(I218*H218,2)</f>
        <v>0</v>
      </c>
      <c r="K218" s="259" t="s">
        <v>19</v>
      </c>
      <c r="L218" s="264"/>
      <c r="M218" s="265" t="s">
        <v>19</v>
      </c>
      <c r="N218" s="266" t="s">
        <v>43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250</v>
      </c>
      <c r="AT218" s="217" t="s">
        <v>300</v>
      </c>
      <c r="AU218" s="217" t="s">
        <v>82</v>
      </c>
      <c r="AY218" s="19" t="s">
        <v>188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80</v>
      </c>
      <c r="BK218" s="218">
        <f>ROUND(I218*H218,2)</f>
        <v>0</v>
      </c>
      <c r="BL218" s="19" t="s">
        <v>196</v>
      </c>
      <c r="BM218" s="217" t="s">
        <v>2527</v>
      </c>
    </row>
    <row r="219" s="2" customFormat="1">
      <c r="A219" s="40"/>
      <c r="B219" s="41"/>
      <c r="C219" s="42"/>
      <c r="D219" s="226" t="s">
        <v>571</v>
      </c>
      <c r="E219" s="42"/>
      <c r="F219" s="273" t="s">
        <v>1498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571</v>
      </c>
      <c r="AU219" s="19" t="s">
        <v>82</v>
      </c>
    </row>
    <row r="220" s="13" customFormat="1">
      <c r="A220" s="13"/>
      <c r="B220" s="224"/>
      <c r="C220" s="225"/>
      <c r="D220" s="226" t="s">
        <v>200</v>
      </c>
      <c r="E220" s="227" t="s">
        <v>19</v>
      </c>
      <c r="F220" s="228" t="s">
        <v>1461</v>
      </c>
      <c r="G220" s="225"/>
      <c r="H220" s="227" t="s">
        <v>19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200</v>
      </c>
      <c r="AU220" s="234" t="s">
        <v>82</v>
      </c>
      <c r="AV220" s="13" t="s">
        <v>80</v>
      </c>
      <c r="AW220" s="13" t="s">
        <v>33</v>
      </c>
      <c r="AX220" s="13" t="s">
        <v>72</v>
      </c>
      <c r="AY220" s="234" t="s">
        <v>188</v>
      </c>
    </row>
    <row r="221" s="14" customFormat="1">
      <c r="A221" s="14"/>
      <c r="B221" s="235"/>
      <c r="C221" s="236"/>
      <c r="D221" s="226" t="s">
        <v>200</v>
      </c>
      <c r="E221" s="237" t="s">
        <v>19</v>
      </c>
      <c r="F221" s="238" t="s">
        <v>2528</v>
      </c>
      <c r="G221" s="236"/>
      <c r="H221" s="239">
        <v>11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200</v>
      </c>
      <c r="AU221" s="245" t="s">
        <v>82</v>
      </c>
      <c r="AV221" s="14" t="s">
        <v>82</v>
      </c>
      <c r="AW221" s="14" t="s">
        <v>33</v>
      </c>
      <c r="AX221" s="14" t="s">
        <v>72</v>
      </c>
      <c r="AY221" s="245" t="s">
        <v>188</v>
      </c>
    </row>
    <row r="222" s="15" customFormat="1">
      <c r="A222" s="15"/>
      <c r="B222" s="246"/>
      <c r="C222" s="247"/>
      <c r="D222" s="226" t="s">
        <v>200</v>
      </c>
      <c r="E222" s="248" t="s">
        <v>19</v>
      </c>
      <c r="F222" s="249" t="s">
        <v>206</v>
      </c>
      <c r="G222" s="247"/>
      <c r="H222" s="250">
        <v>11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56" t="s">
        <v>200</v>
      </c>
      <c r="AU222" s="256" t="s">
        <v>82</v>
      </c>
      <c r="AV222" s="15" t="s">
        <v>196</v>
      </c>
      <c r="AW222" s="15" t="s">
        <v>33</v>
      </c>
      <c r="AX222" s="15" t="s">
        <v>80</v>
      </c>
      <c r="AY222" s="256" t="s">
        <v>188</v>
      </c>
    </row>
    <row r="223" s="2" customFormat="1" ht="16.5" customHeight="1">
      <c r="A223" s="40"/>
      <c r="B223" s="41"/>
      <c r="C223" s="257" t="s">
        <v>342</v>
      </c>
      <c r="D223" s="257" t="s">
        <v>300</v>
      </c>
      <c r="E223" s="258" t="s">
        <v>1533</v>
      </c>
      <c r="F223" s="259" t="s">
        <v>1534</v>
      </c>
      <c r="G223" s="260" t="s">
        <v>296</v>
      </c>
      <c r="H223" s="261">
        <v>2</v>
      </c>
      <c r="I223" s="262"/>
      <c r="J223" s="263">
        <f>ROUND(I223*H223,2)</f>
        <v>0</v>
      </c>
      <c r="K223" s="259" t="s">
        <v>19</v>
      </c>
      <c r="L223" s="264"/>
      <c r="M223" s="265" t="s">
        <v>19</v>
      </c>
      <c r="N223" s="266" t="s">
        <v>43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250</v>
      </c>
      <c r="AT223" s="217" t="s">
        <v>300</v>
      </c>
      <c r="AU223" s="217" t="s">
        <v>82</v>
      </c>
      <c r="AY223" s="19" t="s">
        <v>188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196</v>
      </c>
      <c r="BM223" s="217" t="s">
        <v>2529</v>
      </c>
    </row>
    <row r="224" s="2" customFormat="1">
      <c r="A224" s="40"/>
      <c r="B224" s="41"/>
      <c r="C224" s="42"/>
      <c r="D224" s="226" t="s">
        <v>571</v>
      </c>
      <c r="E224" s="42"/>
      <c r="F224" s="273" t="s">
        <v>1498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571</v>
      </c>
      <c r="AU224" s="19" t="s">
        <v>82</v>
      </c>
    </row>
    <row r="225" s="13" customFormat="1">
      <c r="A225" s="13"/>
      <c r="B225" s="224"/>
      <c r="C225" s="225"/>
      <c r="D225" s="226" t="s">
        <v>200</v>
      </c>
      <c r="E225" s="227" t="s">
        <v>19</v>
      </c>
      <c r="F225" s="228" t="s">
        <v>1461</v>
      </c>
      <c r="G225" s="225"/>
      <c r="H225" s="227" t="s">
        <v>19</v>
      </c>
      <c r="I225" s="229"/>
      <c r="J225" s="225"/>
      <c r="K225" s="225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200</v>
      </c>
      <c r="AU225" s="234" t="s">
        <v>82</v>
      </c>
      <c r="AV225" s="13" t="s">
        <v>80</v>
      </c>
      <c r="AW225" s="13" t="s">
        <v>33</v>
      </c>
      <c r="AX225" s="13" t="s">
        <v>72</v>
      </c>
      <c r="AY225" s="234" t="s">
        <v>188</v>
      </c>
    </row>
    <row r="226" s="14" customFormat="1">
      <c r="A226" s="14"/>
      <c r="B226" s="235"/>
      <c r="C226" s="236"/>
      <c r="D226" s="226" t="s">
        <v>200</v>
      </c>
      <c r="E226" s="237" t="s">
        <v>19</v>
      </c>
      <c r="F226" s="238" t="s">
        <v>82</v>
      </c>
      <c r="G226" s="236"/>
      <c r="H226" s="239">
        <v>2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200</v>
      </c>
      <c r="AU226" s="245" t="s">
        <v>82</v>
      </c>
      <c r="AV226" s="14" t="s">
        <v>82</v>
      </c>
      <c r="AW226" s="14" t="s">
        <v>33</v>
      </c>
      <c r="AX226" s="14" t="s">
        <v>72</v>
      </c>
      <c r="AY226" s="245" t="s">
        <v>188</v>
      </c>
    </row>
    <row r="227" s="15" customFormat="1">
      <c r="A227" s="15"/>
      <c r="B227" s="246"/>
      <c r="C227" s="247"/>
      <c r="D227" s="226" t="s">
        <v>200</v>
      </c>
      <c r="E227" s="248" t="s">
        <v>19</v>
      </c>
      <c r="F227" s="249" t="s">
        <v>206</v>
      </c>
      <c r="G227" s="247"/>
      <c r="H227" s="250">
        <v>2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56" t="s">
        <v>200</v>
      </c>
      <c r="AU227" s="256" t="s">
        <v>82</v>
      </c>
      <c r="AV227" s="15" t="s">
        <v>196</v>
      </c>
      <c r="AW227" s="15" t="s">
        <v>33</v>
      </c>
      <c r="AX227" s="15" t="s">
        <v>80</v>
      </c>
      <c r="AY227" s="256" t="s">
        <v>188</v>
      </c>
    </row>
    <row r="228" s="2" customFormat="1" ht="16.5" customHeight="1">
      <c r="A228" s="40"/>
      <c r="B228" s="41"/>
      <c r="C228" s="257" t="s">
        <v>349</v>
      </c>
      <c r="D228" s="257" t="s">
        <v>300</v>
      </c>
      <c r="E228" s="258" t="s">
        <v>1536</v>
      </c>
      <c r="F228" s="259" t="s">
        <v>1537</v>
      </c>
      <c r="G228" s="260" t="s">
        <v>296</v>
      </c>
      <c r="H228" s="261">
        <v>6</v>
      </c>
      <c r="I228" s="262"/>
      <c r="J228" s="263">
        <f>ROUND(I228*H228,2)</f>
        <v>0</v>
      </c>
      <c r="K228" s="259" t="s">
        <v>19</v>
      </c>
      <c r="L228" s="264"/>
      <c r="M228" s="265" t="s">
        <v>19</v>
      </c>
      <c r="N228" s="266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250</v>
      </c>
      <c r="AT228" s="217" t="s">
        <v>300</v>
      </c>
      <c r="AU228" s="217" t="s">
        <v>82</v>
      </c>
      <c r="AY228" s="19" t="s">
        <v>188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196</v>
      </c>
      <c r="BM228" s="217" t="s">
        <v>2530</v>
      </c>
    </row>
    <row r="229" s="2" customFormat="1">
      <c r="A229" s="40"/>
      <c r="B229" s="41"/>
      <c r="C229" s="42"/>
      <c r="D229" s="226" t="s">
        <v>571</v>
      </c>
      <c r="E229" s="42"/>
      <c r="F229" s="273" t="s">
        <v>1498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571</v>
      </c>
      <c r="AU229" s="19" t="s">
        <v>82</v>
      </c>
    </row>
    <row r="230" s="13" customFormat="1">
      <c r="A230" s="13"/>
      <c r="B230" s="224"/>
      <c r="C230" s="225"/>
      <c r="D230" s="226" t="s">
        <v>200</v>
      </c>
      <c r="E230" s="227" t="s">
        <v>19</v>
      </c>
      <c r="F230" s="228" t="s">
        <v>1461</v>
      </c>
      <c r="G230" s="225"/>
      <c r="H230" s="227" t="s">
        <v>19</v>
      </c>
      <c r="I230" s="229"/>
      <c r="J230" s="225"/>
      <c r="K230" s="225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200</v>
      </c>
      <c r="AU230" s="234" t="s">
        <v>82</v>
      </c>
      <c r="AV230" s="13" t="s">
        <v>80</v>
      </c>
      <c r="AW230" s="13" t="s">
        <v>33</v>
      </c>
      <c r="AX230" s="13" t="s">
        <v>72</v>
      </c>
      <c r="AY230" s="234" t="s">
        <v>188</v>
      </c>
    </row>
    <row r="231" s="14" customFormat="1">
      <c r="A231" s="14"/>
      <c r="B231" s="235"/>
      <c r="C231" s="236"/>
      <c r="D231" s="226" t="s">
        <v>200</v>
      </c>
      <c r="E231" s="237" t="s">
        <v>19</v>
      </c>
      <c r="F231" s="238" t="s">
        <v>189</v>
      </c>
      <c r="G231" s="236"/>
      <c r="H231" s="239">
        <v>6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200</v>
      </c>
      <c r="AU231" s="245" t="s">
        <v>82</v>
      </c>
      <c r="AV231" s="14" t="s">
        <v>82</v>
      </c>
      <c r="AW231" s="14" t="s">
        <v>33</v>
      </c>
      <c r="AX231" s="14" t="s">
        <v>72</v>
      </c>
      <c r="AY231" s="245" t="s">
        <v>188</v>
      </c>
    </row>
    <row r="232" s="15" customFormat="1">
      <c r="A232" s="15"/>
      <c r="B232" s="246"/>
      <c r="C232" s="247"/>
      <c r="D232" s="226" t="s">
        <v>200</v>
      </c>
      <c r="E232" s="248" t="s">
        <v>19</v>
      </c>
      <c r="F232" s="249" t="s">
        <v>206</v>
      </c>
      <c r="G232" s="247"/>
      <c r="H232" s="250">
        <v>6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6" t="s">
        <v>200</v>
      </c>
      <c r="AU232" s="256" t="s">
        <v>82</v>
      </c>
      <c r="AV232" s="15" t="s">
        <v>196</v>
      </c>
      <c r="AW232" s="15" t="s">
        <v>33</v>
      </c>
      <c r="AX232" s="15" t="s">
        <v>80</v>
      </c>
      <c r="AY232" s="256" t="s">
        <v>188</v>
      </c>
    </row>
    <row r="233" s="2" customFormat="1" ht="16.5" customHeight="1">
      <c r="A233" s="40"/>
      <c r="B233" s="41"/>
      <c r="C233" s="257" t="s">
        <v>354</v>
      </c>
      <c r="D233" s="257" t="s">
        <v>300</v>
      </c>
      <c r="E233" s="258" t="s">
        <v>1539</v>
      </c>
      <c r="F233" s="259" t="s">
        <v>1540</v>
      </c>
      <c r="G233" s="260" t="s">
        <v>296</v>
      </c>
      <c r="H233" s="261">
        <v>4</v>
      </c>
      <c r="I233" s="262"/>
      <c r="J233" s="263">
        <f>ROUND(I233*H233,2)</f>
        <v>0</v>
      </c>
      <c r="K233" s="259" t="s">
        <v>19</v>
      </c>
      <c r="L233" s="264"/>
      <c r="M233" s="265" t="s">
        <v>19</v>
      </c>
      <c r="N233" s="266" t="s">
        <v>43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250</v>
      </c>
      <c r="AT233" s="217" t="s">
        <v>300</v>
      </c>
      <c r="AU233" s="217" t="s">
        <v>82</v>
      </c>
      <c r="AY233" s="19" t="s">
        <v>188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196</v>
      </c>
      <c r="BM233" s="217" t="s">
        <v>2531</v>
      </c>
    </row>
    <row r="234" s="2" customFormat="1">
      <c r="A234" s="40"/>
      <c r="B234" s="41"/>
      <c r="C234" s="42"/>
      <c r="D234" s="226" t="s">
        <v>571</v>
      </c>
      <c r="E234" s="42"/>
      <c r="F234" s="273" t="s">
        <v>1498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571</v>
      </c>
      <c r="AU234" s="19" t="s">
        <v>82</v>
      </c>
    </row>
    <row r="235" s="13" customFormat="1">
      <c r="A235" s="13"/>
      <c r="B235" s="224"/>
      <c r="C235" s="225"/>
      <c r="D235" s="226" t="s">
        <v>200</v>
      </c>
      <c r="E235" s="227" t="s">
        <v>19</v>
      </c>
      <c r="F235" s="228" t="s">
        <v>1461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200</v>
      </c>
      <c r="AU235" s="234" t="s">
        <v>82</v>
      </c>
      <c r="AV235" s="13" t="s">
        <v>80</v>
      </c>
      <c r="AW235" s="13" t="s">
        <v>33</v>
      </c>
      <c r="AX235" s="13" t="s">
        <v>72</v>
      </c>
      <c r="AY235" s="234" t="s">
        <v>188</v>
      </c>
    </row>
    <row r="236" s="14" customFormat="1">
      <c r="A236" s="14"/>
      <c r="B236" s="235"/>
      <c r="C236" s="236"/>
      <c r="D236" s="226" t="s">
        <v>200</v>
      </c>
      <c r="E236" s="237" t="s">
        <v>19</v>
      </c>
      <c r="F236" s="238" t="s">
        <v>196</v>
      </c>
      <c r="G236" s="236"/>
      <c r="H236" s="239">
        <v>4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200</v>
      </c>
      <c r="AU236" s="245" t="s">
        <v>82</v>
      </c>
      <c r="AV236" s="14" t="s">
        <v>82</v>
      </c>
      <c r="AW236" s="14" t="s">
        <v>33</v>
      </c>
      <c r="AX236" s="14" t="s">
        <v>72</v>
      </c>
      <c r="AY236" s="245" t="s">
        <v>188</v>
      </c>
    </row>
    <row r="237" s="15" customFormat="1">
      <c r="A237" s="15"/>
      <c r="B237" s="246"/>
      <c r="C237" s="247"/>
      <c r="D237" s="226" t="s">
        <v>200</v>
      </c>
      <c r="E237" s="248" t="s">
        <v>19</v>
      </c>
      <c r="F237" s="249" t="s">
        <v>206</v>
      </c>
      <c r="G237" s="247"/>
      <c r="H237" s="250">
        <v>4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200</v>
      </c>
      <c r="AU237" s="256" t="s">
        <v>82</v>
      </c>
      <c r="AV237" s="15" t="s">
        <v>196</v>
      </c>
      <c r="AW237" s="15" t="s">
        <v>33</v>
      </c>
      <c r="AX237" s="15" t="s">
        <v>80</v>
      </c>
      <c r="AY237" s="256" t="s">
        <v>188</v>
      </c>
    </row>
    <row r="238" s="2" customFormat="1" ht="16.5" customHeight="1">
      <c r="A238" s="40"/>
      <c r="B238" s="41"/>
      <c r="C238" s="257" t="s">
        <v>361</v>
      </c>
      <c r="D238" s="257" t="s">
        <v>300</v>
      </c>
      <c r="E238" s="258" t="s">
        <v>1542</v>
      </c>
      <c r="F238" s="259" t="s">
        <v>1543</v>
      </c>
      <c r="G238" s="260" t="s">
        <v>296</v>
      </c>
      <c r="H238" s="261">
        <v>1</v>
      </c>
      <c r="I238" s="262"/>
      <c r="J238" s="263">
        <f>ROUND(I238*H238,2)</f>
        <v>0</v>
      </c>
      <c r="K238" s="259" t="s">
        <v>19</v>
      </c>
      <c r="L238" s="264"/>
      <c r="M238" s="265" t="s">
        <v>19</v>
      </c>
      <c r="N238" s="266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250</v>
      </c>
      <c r="AT238" s="217" t="s">
        <v>300</v>
      </c>
      <c r="AU238" s="217" t="s">
        <v>82</v>
      </c>
      <c r="AY238" s="19" t="s">
        <v>188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196</v>
      </c>
      <c r="BM238" s="217" t="s">
        <v>2532</v>
      </c>
    </row>
    <row r="239" s="2" customFormat="1">
      <c r="A239" s="40"/>
      <c r="B239" s="41"/>
      <c r="C239" s="42"/>
      <c r="D239" s="226" t="s">
        <v>571</v>
      </c>
      <c r="E239" s="42"/>
      <c r="F239" s="273" t="s">
        <v>1498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571</v>
      </c>
      <c r="AU239" s="19" t="s">
        <v>82</v>
      </c>
    </row>
    <row r="240" s="13" customFormat="1">
      <c r="A240" s="13"/>
      <c r="B240" s="224"/>
      <c r="C240" s="225"/>
      <c r="D240" s="226" t="s">
        <v>200</v>
      </c>
      <c r="E240" s="227" t="s">
        <v>19</v>
      </c>
      <c r="F240" s="228" t="s">
        <v>1461</v>
      </c>
      <c r="G240" s="225"/>
      <c r="H240" s="227" t="s">
        <v>19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200</v>
      </c>
      <c r="AU240" s="234" t="s">
        <v>82</v>
      </c>
      <c r="AV240" s="13" t="s">
        <v>80</v>
      </c>
      <c r="AW240" s="13" t="s">
        <v>33</v>
      </c>
      <c r="AX240" s="13" t="s">
        <v>72</v>
      </c>
      <c r="AY240" s="234" t="s">
        <v>188</v>
      </c>
    </row>
    <row r="241" s="14" customFormat="1">
      <c r="A241" s="14"/>
      <c r="B241" s="235"/>
      <c r="C241" s="236"/>
      <c r="D241" s="226" t="s">
        <v>200</v>
      </c>
      <c r="E241" s="237" t="s">
        <v>19</v>
      </c>
      <c r="F241" s="238" t="s">
        <v>80</v>
      </c>
      <c r="G241" s="236"/>
      <c r="H241" s="239">
        <v>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200</v>
      </c>
      <c r="AU241" s="245" t="s">
        <v>82</v>
      </c>
      <c r="AV241" s="14" t="s">
        <v>82</v>
      </c>
      <c r="AW241" s="14" t="s">
        <v>33</v>
      </c>
      <c r="AX241" s="14" t="s">
        <v>72</v>
      </c>
      <c r="AY241" s="245" t="s">
        <v>188</v>
      </c>
    </row>
    <row r="242" s="15" customFormat="1">
      <c r="A242" s="15"/>
      <c r="B242" s="246"/>
      <c r="C242" s="247"/>
      <c r="D242" s="226" t="s">
        <v>200</v>
      </c>
      <c r="E242" s="248" t="s">
        <v>19</v>
      </c>
      <c r="F242" s="249" t="s">
        <v>206</v>
      </c>
      <c r="G242" s="247"/>
      <c r="H242" s="250">
        <v>1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6" t="s">
        <v>200</v>
      </c>
      <c r="AU242" s="256" t="s">
        <v>82</v>
      </c>
      <c r="AV242" s="15" t="s">
        <v>196</v>
      </c>
      <c r="AW242" s="15" t="s">
        <v>33</v>
      </c>
      <c r="AX242" s="15" t="s">
        <v>80</v>
      </c>
      <c r="AY242" s="256" t="s">
        <v>188</v>
      </c>
    </row>
    <row r="243" s="2" customFormat="1" ht="16.5" customHeight="1">
      <c r="A243" s="40"/>
      <c r="B243" s="41"/>
      <c r="C243" s="257" t="s">
        <v>367</v>
      </c>
      <c r="D243" s="257" t="s">
        <v>300</v>
      </c>
      <c r="E243" s="258" t="s">
        <v>1548</v>
      </c>
      <c r="F243" s="259" t="s">
        <v>1549</v>
      </c>
      <c r="G243" s="260" t="s">
        <v>296</v>
      </c>
      <c r="H243" s="261">
        <v>1</v>
      </c>
      <c r="I243" s="262"/>
      <c r="J243" s="263">
        <f>ROUND(I243*H243,2)</f>
        <v>0</v>
      </c>
      <c r="K243" s="259" t="s">
        <v>19</v>
      </c>
      <c r="L243" s="264"/>
      <c r="M243" s="265" t="s">
        <v>19</v>
      </c>
      <c r="N243" s="266" t="s">
        <v>43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250</v>
      </c>
      <c r="AT243" s="217" t="s">
        <v>300</v>
      </c>
      <c r="AU243" s="217" t="s">
        <v>82</v>
      </c>
      <c r="AY243" s="19" t="s">
        <v>188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80</v>
      </c>
      <c r="BK243" s="218">
        <f>ROUND(I243*H243,2)</f>
        <v>0</v>
      </c>
      <c r="BL243" s="19" t="s">
        <v>196</v>
      </c>
      <c r="BM243" s="217" t="s">
        <v>2533</v>
      </c>
    </row>
    <row r="244" s="2" customFormat="1">
      <c r="A244" s="40"/>
      <c r="B244" s="41"/>
      <c r="C244" s="42"/>
      <c r="D244" s="226" t="s">
        <v>571</v>
      </c>
      <c r="E244" s="42"/>
      <c r="F244" s="273" t="s">
        <v>1498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571</v>
      </c>
      <c r="AU244" s="19" t="s">
        <v>82</v>
      </c>
    </row>
    <row r="245" s="13" customFormat="1">
      <c r="A245" s="13"/>
      <c r="B245" s="224"/>
      <c r="C245" s="225"/>
      <c r="D245" s="226" t="s">
        <v>200</v>
      </c>
      <c r="E245" s="227" t="s">
        <v>19</v>
      </c>
      <c r="F245" s="228" t="s">
        <v>1461</v>
      </c>
      <c r="G245" s="225"/>
      <c r="H245" s="227" t="s">
        <v>19</v>
      </c>
      <c r="I245" s="229"/>
      <c r="J245" s="225"/>
      <c r="K245" s="225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200</v>
      </c>
      <c r="AU245" s="234" t="s">
        <v>82</v>
      </c>
      <c r="AV245" s="13" t="s">
        <v>80</v>
      </c>
      <c r="AW245" s="13" t="s">
        <v>33</v>
      </c>
      <c r="AX245" s="13" t="s">
        <v>72</v>
      </c>
      <c r="AY245" s="234" t="s">
        <v>188</v>
      </c>
    </row>
    <row r="246" s="14" customFormat="1">
      <c r="A246" s="14"/>
      <c r="B246" s="235"/>
      <c r="C246" s="236"/>
      <c r="D246" s="226" t="s">
        <v>200</v>
      </c>
      <c r="E246" s="237" t="s">
        <v>19</v>
      </c>
      <c r="F246" s="238" t="s">
        <v>80</v>
      </c>
      <c r="G246" s="236"/>
      <c r="H246" s="239">
        <v>1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200</v>
      </c>
      <c r="AU246" s="245" t="s">
        <v>82</v>
      </c>
      <c r="AV246" s="14" t="s">
        <v>82</v>
      </c>
      <c r="AW246" s="14" t="s">
        <v>33</v>
      </c>
      <c r="AX246" s="14" t="s">
        <v>72</v>
      </c>
      <c r="AY246" s="245" t="s">
        <v>188</v>
      </c>
    </row>
    <row r="247" s="15" customFormat="1">
      <c r="A247" s="15"/>
      <c r="B247" s="246"/>
      <c r="C247" s="247"/>
      <c r="D247" s="226" t="s">
        <v>200</v>
      </c>
      <c r="E247" s="248" t="s">
        <v>19</v>
      </c>
      <c r="F247" s="249" t="s">
        <v>206</v>
      </c>
      <c r="G247" s="247"/>
      <c r="H247" s="250">
        <v>1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6" t="s">
        <v>200</v>
      </c>
      <c r="AU247" s="256" t="s">
        <v>82</v>
      </c>
      <c r="AV247" s="15" t="s">
        <v>196</v>
      </c>
      <c r="AW247" s="15" t="s">
        <v>33</v>
      </c>
      <c r="AX247" s="15" t="s">
        <v>80</v>
      </c>
      <c r="AY247" s="256" t="s">
        <v>188</v>
      </c>
    </row>
    <row r="248" s="2" customFormat="1" ht="24.15" customHeight="1">
      <c r="A248" s="40"/>
      <c r="B248" s="41"/>
      <c r="C248" s="206" t="s">
        <v>303</v>
      </c>
      <c r="D248" s="206" t="s">
        <v>191</v>
      </c>
      <c r="E248" s="207" t="s">
        <v>1551</v>
      </c>
      <c r="F248" s="208" t="s">
        <v>1552</v>
      </c>
      <c r="G248" s="209" t="s">
        <v>296</v>
      </c>
      <c r="H248" s="210">
        <v>22</v>
      </c>
      <c r="I248" s="211"/>
      <c r="J248" s="212">
        <f>ROUND(I248*H248,2)</f>
        <v>0</v>
      </c>
      <c r="K248" s="208" t="s">
        <v>195</v>
      </c>
      <c r="L248" s="46"/>
      <c r="M248" s="213" t="s">
        <v>19</v>
      </c>
      <c r="N248" s="214" t="s">
        <v>43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196</v>
      </c>
      <c r="AT248" s="217" t="s">
        <v>191</v>
      </c>
      <c r="AU248" s="217" t="s">
        <v>82</v>
      </c>
      <c r="AY248" s="19" t="s">
        <v>188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80</v>
      </c>
      <c r="BK248" s="218">
        <f>ROUND(I248*H248,2)</f>
        <v>0</v>
      </c>
      <c r="BL248" s="19" t="s">
        <v>196</v>
      </c>
      <c r="BM248" s="217" t="s">
        <v>2534</v>
      </c>
    </row>
    <row r="249" s="2" customFormat="1">
      <c r="A249" s="40"/>
      <c r="B249" s="41"/>
      <c r="C249" s="42"/>
      <c r="D249" s="219" t="s">
        <v>198</v>
      </c>
      <c r="E249" s="42"/>
      <c r="F249" s="220" t="s">
        <v>1554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198</v>
      </c>
      <c r="AU249" s="19" t="s">
        <v>82</v>
      </c>
    </row>
    <row r="250" s="13" customFormat="1">
      <c r="A250" s="13"/>
      <c r="B250" s="224"/>
      <c r="C250" s="225"/>
      <c r="D250" s="226" t="s">
        <v>200</v>
      </c>
      <c r="E250" s="227" t="s">
        <v>19</v>
      </c>
      <c r="F250" s="228" t="s">
        <v>1461</v>
      </c>
      <c r="G250" s="225"/>
      <c r="H250" s="227" t="s">
        <v>19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200</v>
      </c>
      <c r="AU250" s="234" t="s">
        <v>82</v>
      </c>
      <c r="AV250" s="13" t="s">
        <v>80</v>
      </c>
      <c r="AW250" s="13" t="s">
        <v>33</v>
      </c>
      <c r="AX250" s="13" t="s">
        <v>72</v>
      </c>
      <c r="AY250" s="234" t="s">
        <v>188</v>
      </c>
    </row>
    <row r="251" s="14" customFormat="1">
      <c r="A251" s="14"/>
      <c r="B251" s="235"/>
      <c r="C251" s="236"/>
      <c r="D251" s="226" t="s">
        <v>200</v>
      </c>
      <c r="E251" s="237" t="s">
        <v>19</v>
      </c>
      <c r="F251" s="238" t="s">
        <v>141</v>
      </c>
      <c r="G251" s="236"/>
      <c r="H251" s="239">
        <v>22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200</v>
      </c>
      <c r="AU251" s="245" t="s">
        <v>82</v>
      </c>
      <c r="AV251" s="14" t="s">
        <v>82</v>
      </c>
      <c r="AW251" s="14" t="s">
        <v>33</v>
      </c>
      <c r="AX251" s="14" t="s">
        <v>72</v>
      </c>
      <c r="AY251" s="245" t="s">
        <v>188</v>
      </c>
    </row>
    <row r="252" s="15" customFormat="1">
      <c r="A252" s="15"/>
      <c r="B252" s="246"/>
      <c r="C252" s="247"/>
      <c r="D252" s="226" t="s">
        <v>200</v>
      </c>
      <c r="E252" s="248" t="s">
        <v>19</v>
      </c>
      <c r="F252" s="249" t="s">
        <v>206</v>
      </c>
      <c r="G252" s="247"/>
      <c r="H252" s="250">
        <v>22</v>
      </c>
      <c r="I252" s="251"/>
      <c r="J252" s="247"/>
      <c r="K252" s="247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200</v>
      </c>
      <c r="AU252" s="256" t="s">
        <v>82</v>
      </c>
      <c r="AV252" s="15" t="s">
        <v>196</v>
      </c>
      <c r="AW252" s="15" t="s">
        <v>33</v>
      </c>
      <c r="AX252" s="15" t="s">
        <v>80</v>
      </c>
      <c r="AY252" s="256" t="s">
        <v>188</v>
      </c>
    </row>
    <row r="253" s="2" customFormat="1" ht="16.5" customHeight="1">
      <c r="A253" s="40"/>
      <c r="B253" s="41"/>
      <c r="C253" s="257" t="s">
        <v>376</v>
      </c>
      <c r="D253" s="257" t="s">
        <v>300</v>
      </c>
      <c r="E253" s="258" t="s">
        <v>1555</v>
      </c>
      <c r="F253" s="259" t="s">
        <v>1556</v>
      </c>
      <c r="G253" s="260" t="s">
        <v>296</v>
      </c>
      <c r="H253" s="261">
        <v>22</v>
      </c>
      <c r="I253" s="262"/>
      <c r="J253" s="263">
        <f>ROUND(I253*H253,2)</f>
        <v>0</v>
      </c>
      <c r="K253" s="259" t="s">
        <v>19</v>
      </c>
      <c r="L253" s="264"/>
      <c r="M253" s="265" t="s">
        <v>19</v>
      </c>
      <c r="N253" s="266" t="s">
        <v>43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250</v>
      </c>
      <c r="AT253" s="217" t="s">
        <v>300</v>
      </c>
      <c r="AU253" s="217" t="s">
        <v>82</v>
      </c>
      <c r="AY253" s="19" t="s">
        <v>188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80</v>
      </c>
      <c r="BK253" s="218">
        <f>ROUND(I253*H253,2)</f>
        <v>0</v>
      </c>
      <c r="BL253" s="19" t="s">
        <v>196</v>
      </c>
      <c r="BM253" s="217" t="s">
        <v>2535</v>
      </c>
    </row>
    <row r="254" s="2" customFormat="1">
      <c r="A254" s="40"/>
      <c r="B254" s="41"/>
      <c r="C254" s="42"/>
      <c r="D254" s="226" t="s">
        <v>571</v>
      </c>
      <c r="E254" s="42"/>
      <c r="F254" s="273" t="s">
        <v>1498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571</v>
      </c>
      <c r="AU254" s="19" t="s">
        <v>82</v>
      </c>
    </row>
    <row r="255" s="13" customFormat="1">
      <c r="A255" s="13"/>
      <c r="B255" s="224"/>
      <c r="C255" s="225"/>
      <c r="D255" s="226" t="s">
        <v>200</v>
      </c>
      <c r="E255" s="227" t="s">
        <v>19</v>
      </c>
      <c r="F255" s="228" t="s">
        <v>1461</v>
      </c>
      <c r="G255" s="225"/>
      <c r="H255" s="227" t="s">
        <v>19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200</v>
      </c>
      <c r="AU255" s="234" t="s">
        <v>82</v>
      </c>
      <c r="AV255" s="13" t="s">
        <v>80</v>
      </c>
      <c r="AW255" s="13" t="s">
        <v>33</v>
      </c>
      <c r="AX255" s="13" t="s">
        <v>72</v>
      </c>
      <c r="AY255" s="234" t="s">
        <v>188</v>
      </c>
    </row>
    <row r="256" s="14" customFormat="1">
      <c r="A256" s="14"/>
      <c r="B256" s="235"/>
      <c r="C256" s="236"/>
      <c r="D256" s="226" t="s">
        <v>200</v>
      </c>
      <c r="E256" s="237" t="s">
        <v>19</v>
      </c>
      <c r="F256" s="238" t="s">
        <v>141</v>
      </c>
      <c r="G256" s="236"/>
      <c r="H256" s="239">
        <v>22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200</v>
      </c>
      <c r="AU256" s="245" t="s">
        <v>82</v>
      </c>
      <c r="AV256" s="14" t="s">
        <v>82</v>
      </c>
      <c r="AW256" s="14" t="s">
        <v>33</v>
      </c>
      <c r="AX256" s="14" t="s">
        <v>72</v>
      </c>
      <c r="AY256" s="245" t="s">
        <v>188</v>
      </c>
    </row>
    <row r="257" s="15" customFormat="1">
      <c r="A257" s="15"/>
      <c r="B257" s="246"/>
      <c r="C257" s="247"/>
      <c r="D257" s="226" t="s">
        <v>200</v>
      </c>
      <c r="E257" s="248" t="s">
        <v>19</v>
      </c>
      <c r="F257" s="249" t="s">
        <v>206</v>
      </c>
      <c r="G257" s="247"/>
      <c r="H257" s="250">
        <v>22</v>
      </c>
      <c r="I257" s="251"/>
      <c r="J257" s="247"/>
      <c r="K257" s="247"/>
      <c r="L257" s="252"/>
      <c r="M257" s="253"/>
      <c r="N257" s="254"/>
      <c r="O257" s="254"/>
      <c r="P257" s="254"/>
      <c r="Q257" s="254"/>
      <c r="R257" s="254"/>
      <c r="S257" s="254"/>
      <c r="T257" s="25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56" t="s">
        <v>200</v>
      </c>
      <c r="AU257" s="256" t="s">
        <v>82</v>
      </c>
      <c r="AV257" s="15" t="s">
        <v>196</v>
      </c>
      <c r="AW257" s="15" t="s">
        <v>33</v>
      </c>
      <c r="AX257" s="15" t="s">
        <v>80</v>
      </c>
      <c r="AY257" s="256" t="s">
        <v>188</v>
      </c>
    </row>
    <row r="258" s="2" customFormat="1" ht="24.15" customHeight="1">
      <c r="A258" s="40"/>
      <c r="B258" s="41"/>
      <c r="C258" s="206" t="s">
        <v>383</v>
      </c>
      <c r="D258" s="206" t="s">
        <v>191</v>
      </c>
      <c r="E258" s="207" t="s">
        <v>1558</v>
      </c>
      <c r="F258" s="208" t="s">
        <v>1559</v>
      </c>
      <c r="G258" s="209" t="s">
        <v>296</v>
      </c>
      <c r="H258" s="210">
        <v>54</v>
      </c>
      <c r="I258" s="211"/>
      <c r="J258" s="212">
        <f>ROUND(I258*H258,2)</f>
        <v>0</v>
      </c>
      <c r="K258" s="208" t="s">
        <v>195</v>
      </c>
      <c r="L258" s="46"/>
      <c r="M258" s="213" t="s">
        <v>19</v>
      </c>
      <c r="N258" s="214" t="s">
        <v>43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196</v>
      </c>
      <c r="AT258" s="217" t="s">
        <v>191</v>
      </c>
      <c r="AU258" s="217" t="s">
        <v>82</v>
      </c>
      <c r="AY258" s="19" t="s">
        <v>188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80</v>
      </c>
      <c r="BK258" s="218">
        <f>ROUND(I258*H258,2)</f>
        <v>0</v>
      </c>
      <c r="BL258" s="19" t="s">
        <v>196</v>
      </c>
      <c r="BM258" s="217" t="s">
        <v>2536</v>
      </c>
    </row>
    <row r="259" s="2" customFormat="1">
      <c r="A259" s="40"/>
      <c r="B259" s="41"/>
      <c r="C259" s="42"/>
      <c r="D259" s="219" t="s">
        <v>198</v>
      </c>
      <c r="E259" s="42"/>
      <c r="F259" s="220" t="s">
        <v>1561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198</v>
      </c>
      <c r="AU259" s="19" t="s">
        <v>82</v>
      </c>
    </row>
    <row r="260" s="13" customFormat="1">
      <c r="A260" s="13"/>
      <c r="B260" s="224"/>
      <c r="C260" s="225"/>
      <c r="D260" s="226" t="s">
        <v>200</v>
      </c>
      <c r="E260" s="227" t="s">
        <v>19</v>
      </c>
      <c r="F260" s="228" t="s">
        <v>1461</v>
      </c>
      <c r="G260" s="225"/>
      <c r="H260" s="227" t="s">
        <v>19</v>
      </c>
      <c r="I260" s="229"/>
      <c r="J260" s="225"/>
      <c r="K260" s="225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200</v>
      </c>
      <c r="AU260" s="234" t="s">
        <v>82</v>
      </c>
      <c r="AV260" s="13" t="s">
        <v>80</v>
      </c>
      <c r="AW260" s="13" t="s">
        <v>33</v>
      </c>
      <c r="AX260" s="13" t="s">
        <v>72</v>
      </c>
      <c r="AY260" s="234" t="s">
        <v>188</v>
      </c>
    </row>
    <row r="261" s="14" customFormat="1">
      <c r="A261" s="14"/>
      <c r="B261" s="235"/>
      <c r="C261" s="236"/>
      <c r="D261" s="226" t="s">
        <v>200</v>
      </c>
      <c r="E261" s="237" t="s">
        <v>19</v>
      </c>
      <c r="F261" s="238" t="s">
        <v>501</v>
      </c>
      <c r="G261" s="236"/>
      <c r="H261" s="239">
        <v>54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200</v>
      </c>
      <c r="AU261" s="245" t="s">
        <v>82</v>
      </c>
      <c r="AV261" s="14" t="s">
        <v>82</v>
      </c>
      <c r="AW261" s="14" t="s">
        <v>33</v>
      </c>
      <c r="AX261" s="14" t="s">
        <v>72</v>
      </c>
      <c r="AY261" s="245" t="s">
        <v>188</v>
      </c>
    </row>
    <row r="262" s="15" customFormat="1">
      <c r="A262" s="15"/>
      <c r="B262" s="246"/>
      <c r="C262" s="247"/>
      <c r="D262" s="226" t="s">
        <v>200</v>
      </c>
      <c r="E262" s="248" t="s">
        <v>19</v>
      </c>
      <c r="F262" s="249" t="s">
        <v>206</v>
      </c>
      <c r="G262" s="247"/>
      <c r="H262" s="250">
        <v>54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6" t="s">
        <v>200</v>
      </c>
      <c r="AU262" s="256" t="s">
        <v>82</v>
      </c>
      <c r="AV262" s="15" t="s">
        <v>196</v>
      </c>
      <c r="AW262" s="15" t="s">
        <v>33</v>
      </c>
      <c r="AX262" s="15" t="s">
        <v>80</v>
      </c>
      <c r="AY262" s="256" t="s">
        <v>188</v>
      </c>
    </row>
    <row r="263" s="2" customFormat="1" ht="16.5" customHeight="1">
      <c r="A263" s="40"/>
      <c r="B263" s="41"/>
      <c r="C263" s="257" t="s">
        <v>388</v>
      </c>
      <c r="D263" s="257" t="s">
        <v>300</v>
      </c>
      <c r="E263" s="258" t="s">
        <v>1562</v>
      </c>
      <c r="F263" s="259" t="s">
        <v>1563</v>
      </c>
      <c r="G263" s="260" t="s">
        <v>296</v>
      </c>
      <c r="H263" s="261">
        <v>54</v>
      </c>
      <c r="I263" s="262"/>
      <c r="J263" s="263">
        <f>ROUND(I263*H263,2)</f>
        <v>0</v>
      </c>
      <c r="K263" s="259" t="s">
        <v>19</v>
      </c>
      <c r="L263" s="264"/>
      <c r="M263" s="265" t="s">
        <v>19</v>
      </c>
      <c r="N263" s="266" t="s">
        <v>43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250</v>
      </c>
      <c r="AT263" s="217" t="s">
        <v>300</v>
      </c>
      <c r="AU263" s="217" t="s">
        <v>82</v>
      </c>
      <c r="AY263" s="19" t="s">
        <v>188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80</v>
      </c>
      <c r="BK263" s="218">
        <f>ROUND(I263*H263,2)</f>
        <v>0</v>
      </c>
      <c r="BL263" s="19" t="s">
        <v>196</v>
      </c>
      <c r="BM263" s="217" t="s">
        <v>2537</v>
      </c>
    </row>
    <row r="264" s="2" customFormat="1">
      <c r="A264" s="40"/>
      <c r="B264" s="41"/>
      <c r="C264" s="42"/>
      <c r="D264" s="226" t="s">
        <v>571</v>
      </c>
      <c r="E264" s="42"/>
      <c r="F264" s="273" t="s">
        <v>1498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571</v>
      </c>
      <c r="AU264" s="19" t="s">
        <v>82</v>
      </c>
    </row>
    <row r="265" s="13" customFormat="1">
      <c r="A265" s="13"/>
      <c r="B265" s="224"/>
      <c r="C265" s="225"/>
      <c r="D265" s="226" t="s">
        <v>200</v>
      </c>
      <c r="E265" s="227" t="s">
        <v>19</v>
      </c>
      <c r="F265" s="228" t="s">
        <v>1461</v>
      </c>
      <c r="G265" s="225"/>
      <c r="H265" s="227" t="s">
        <v>19</v>
      </c>
      <c r="I265" s="229"/>
      <c r="J265" s="225"/>
      <c r="K265" s="225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200</v>
      </c>
      <c r="AU265" s="234" t="s">
        <v>82</v>
      </c>
      <c r="AV265" s="13" t="s">
        <v>80</v>
      </c>
      <c r="AW265" s="13" t="s">
        <v>33</v>
      </c>
      <c r="AX265" s="13" t="s">
        <v>72</v>
      </c>
      <c r="AY265" s="234" t="s">
        <v>188</v>
      </c>
    </row>
    <row r="266" s="14" customFormat="1">
      <c r="A266" s="14"/>
      <c r="B266" s="235"/>
      <c r="C266" s="236"/>
      <c r="D266" s="226" t="s">
        <v>200</v>
      </c>
      <c r="E266" s="237" t="s">
        <v>19</v>
      </c>
      <c r="F266" s="238" t="s">
        <v>501</v>
      </c>
      <c r="G266" s="236"/>
      <c r="H266" s="239">
        <v>54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200</v>
      </c>
      <c r="AU266" s="245" t="s">
        <v>82</v>
      </c>
      <c r="AV266" s="14" t="s">
        <v>82</v>
      </c>
      <c r="AW266" s="14" t="s">
        <v>33</v>
      </c>
      <c r="AX266" s="14" t="s">
        <v>72</v>
      </c>
      <c r="AY266" s="245" t="s">
        <v>188</v>
      </c>
    </row>
    <row r="267" s="15" customFormat="1">
      <c r="A267" s="15"/>
      <c r="B267" s="246"/>
      <c r="C267" s="247"/>
      <c r="D267" s="226" t="s">
        <v>200</v>
      </c>
      <c r="E267" s="248" t="s">
        <v>19</v>
      </c>
      <c r="F267" s="249" t="s">
        <v>206</v>
      </c>
      <c r="G267" s="247"/>
      <c r="H267" s="250">
        <v>54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56" t="s">
        <v>200</v>
      </c>
      <c r="AU267" s="256" t="s">
        <v>82</v>
      </c>
      <c r="AV267" s="15" t="s">
        <v>196</v>
      </c>
      <c r="AW267" s="15" t="s">
        <v>33</v>
      </c>
      <c r="AX267" s="15" t="s">
        <v>80</v>
      </c>
      <c r="AY267" s="256" t="s">
        <v>188</v>
      </c>
    </row>
    <row r="268" s="2" customFormat="1" ht="16.5" customHeight="1">
      <c r="A268" s="40"/>
      <c r="B268" s="41"/>
      <c r="C268" s="257" t="s">
        <v>393</v>
      </c>
      <c r="D268" s="257" t="s">
        <v>300</v>
      </c>
      <c r="E268" s="258" t="s">
        <v>1565</v>
      </c>
      <c r="F268" s="259" t="s">
        <v>1566</v>
      </c>
      <c r="G268" s="260" t="s">
        <v>1567</v>
      </c>
      <c r="H268" s="261">
        <v>1</v>
      </c>
      <c r="I268" s="262"/>
      <c r="J268" s="263">
        <f>ROUND(I268*H268,2)</f>
        <v>0</v>
      </c>
      <c r="K268" s="259" t="s">
        <v>19</v>
      </c>
      <c r="L268" s="264"/>
      <c r="M268" s="265" t="s">
        <v>19</v>
      </c>
      <c r="N268" s="266" t="s">
        <v>43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250</v>
      </c>
      <c r="AT268" s="217" t="s">
        <v>300</v>
      </c>
      <c r="AU268" s="217" t="s">
        <v>82</v>
      </c>
      <c r="AY268" s="19" t="s">
        <v>188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80</v>
      </c>
      <c r="BK268" s="218">
        <f>ROUND(I268*H268,2)</f>
        <v>0</v>
      </c>
      <c r="BL268" s="19" t="s">
        <v>196</v>
      </c>
      <c r="BM268" s="217" t="s">
        <v>2538</v>
      </c>
    </row>
    <row r="269" s="2" customFormat="1">
      <c r="A269" s="40"/>
      <c r="B269" s="41"/>
      <c r="C269" s="42"/>
      <c r="D269" s="226" t="s">
        <v>571</v>
      </c>
      <c r="E269" s="42"/>
      <c r="F269" s="273" t="s">
        <v>1498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571</v>
      </c>
      <c r="AU269" s="19" t="s">
        <v>82</v>
      </c>
    </row>
    <row r="270" s="13" customFormat="1">
      <c r="A270" s="13"/>
      <c r="B270" s="224"/>
      <c r="C270" s="225"/>
      <c r="D270" s="226" t="s">
        <v>200</v>
      </c>
      <c r="E270" s="227" t="s">
        <v>19</v>
      </c>
      <c r="F270" s="228" t="s">
        <v>1461</v>
      </c>
      <c r="G270" s="225"/>
      <c r="H270" s="227" t="s">
        <v>19</v>
      </c>
      <c r="I270" s="229"/>
      <c r="J270" s="225"/>
      <c r="K270" s="225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200</v>
      </c>
      <c r="AU270" s="234" t="s">
        <v>82</v>
      </c>
      <c r="AV270" s="13" t="s">
        <v>80</v>
      </c>
      <c r="AW270" s="13" t="s">
        <v>33</v>
      </c>
      <c r="AX270" s="13" t="s">
        <v>72</v>
      </c>
      <c r="AY270" s="234" t="s">
        <v>188</v>
      </c>
    </row>
    <row r="271" s="14" customFormat="1">
      <c r="A271" s="14"/>
      <c r="B271" s="235"/>
      <c r="C271" s="236"/>
      <c r="D271" s="226" t="s">
        <v>200</v>
      </c>
      <c r="E271" s="237" t="s">
        <v>19</v>
      </c>
      <c r="F271" s="238" t="s">
        <v>80</v>
      </c>
      <c r="G271" s="236"/>
      <c r="H271" s="239">
        <v>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200</v>
      </c>
      <c r="AU271" s="245" t="s">
        <v>82</v>
      </c>
      <c r="AV271" s="14" t="s">
        <v>82</v>
      </c>
      <c r="AW271" s="14" t="s">
        <v>33</v>
      </c>
      <c r="AX271" s="14" t="s">
        <v>72</v>
      </c>
      <c r="AY271" s="245" t="s">
        <v>188</v>
      </c>
    </row>
    <row r="272" s="15" customFormat="1">
      <c r="A272" s="15"/>
      <c r="B272" s="246"/>
      <c r="C272" s="247"/>
      <c r="D272" s="226" t="s">
        <v>200</v>
      </c>
      <c r="E272" s="248" t="s">
        <v>19</v>
      </c>
      <c r="F272" s="249" t="s">
        <v>206</v>
      </c>
      <c r="G272" s="247"/>
      <c r="H272" s="250">
        <v>1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6" t="s">
        <v>200</v>
      </c>
      <c r="AU272" s="256" t="s">
        <v>82</v>
      </c>
      <c r="AV272" s="15" t="s">
        <v>196</v>
      </c>
      <c r="AW272" s="15" t="s">
        <v>33</v>
      </c>
      <c r="AX272" s="15" t="s">
        <v>80</v>
      </c>
      <c r="AY272" s="256" t="s">
        <v>188</v>
      </c>
    </row>
    <row r="273" s="2" customFormat="1" ht="16.5" customHeight="1">
      <c r="A273" s="40"/>
      <c r="B273" s="41"/>
      <c r="C273" s="206" t="s">
        <v>398</v>
      </c>
      <c r="D273" s="206" t="s">
        <v>191</v>
      </c>
      <c r="E273" s="207" t="s">
        <v>1569</v>
      </c>
      <c r="F273" s="208" t="s">
        <v>1570</v>
      </c>
      <c r="G273" s="209" t="s">
        <v>1571</v>
      </c>
      <c r="H273" s="210">
        <v>12</v>
      </c>
      <c r="I273" s="211"/>
      <c r="J273" s="212">
        <f>ROUND(I273*H273,2)</f>
        <v>0</v>
      </c>
      <c r="K273" s="208" t="s">
        <v>195</v>
      </c>
      <c r="L273" s="46"/>
      <c r="M273" s="213" t="s">
        <v>19</v>
      </c>
      <c r="N273" s="214" t="s">
        <v>43</v>
      </c>
      <c r="O273" s="86"/>
      <c r="P273" s="215">
        <f>O273*H273</f>
        <v>0</v>
      </c>
      <c r="Q273" s="215">
        <v>0</v>
      </c>
      <c r="R273" s="215">
        <f>Q273*H273</f>
        <v>0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196</v>
      </c>
      <c r="AT273" s="217" t="s">
        <v>191</v>
      </c>
      <c r="AU273" s="217" t="s">
        <v>82</v>
      </c>
      <c r="AY273" s="19" t="s">
        <v>188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9" t="s">
        <v>80</v>
      </c>
      <c r="BK273" s="218">
        <f>ROUND(I273*H273,2)</f>
        <v>0</v>
      </c>
      <c r="BL273" s="19" t="s">
        <v>196</v>
      </c>
      <c r="BM273" s="217" t="s">
        <v>2539</v>
      </c>
    </row>
    <row r="274" s="2" customFormat="1">
      <c r="A274" s="40"/>
      <c r="B274" s="41"/>
      <c r="C274" s="42"/>
      <c r="D274" s="219" t="s">
        <v>198</v>
      </c>
      <c r="E274" s="42"/>
      <c r="F274" s="220" t="s">
        <v>1573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198</v>
      </c>
      <c r="AU274" s="19" t="s">
        <v>82</v>
      </c>
    </row>
    <row r="275" s="2" customFormat="1" ht="16.5" customHeight="1">
      <c r="A275" s="40"/>
      <c r="B275" s="41"/>
      <c r="C275" s="206" t="s">
        <v>403</v>
      </c>
      <c r="D275" s="206" t="s">
        <v>191</v>
      </c>
      <c r="E275" s="207" t="s">
        <v>1574</v>
      </c>
      <c r="F275" s="208" t="s">
        <v>1575</v>
      </c>
      <c r="G275" s="209" t="s">
        <v>1571</v>
      </c>
      <c r="H275" s="210">
        <v>30</v>
      </c>
      <c r="I275" s="211"/>
      <c r="J275" s="212">
        <f>ROUND(I275*H275,2)</f>
        <v>0</v>
      </c>
      <c r="K275" s="208" t="s">
        <v>19</v>
      </c>
      <c r="L275" s="46"/>
      <c r="M275" s="213" t="s">
        <v>19</v>
      </c>
      <c r="N275" s="214" t="s">
        <v>43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196</v>
      </c>
      <c r="AT275" s="217" t="s">
        <v>191</v>
      </c>
      <c r="AU275" s="217" t="s">
        <v>82</v>
      </c>
      <c r="AY275" s="19" t="s">
        <v>188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80</v>
      </c>
      <c r="BK275" s="218">
        <f>ROUND(I275*H275,2)</f>
        <v>0</v>
      </c>
      <c r="BL275" s="19" t="s">
        <v>196</v>
      </c>
      <c r="BM275" s="217" t="s">
        <v>2540</v>
      </c>
    </row>
    <row r="276" s="2" customFormat="1" ht="16.5" customHeight="1">
      <c r="A276" s="40"/>
      <c r="B276" s="41"/>
      <c r="C276" s="257" t="s">
        <v>408</v>
      </c>
      <c r="D276" s="257" t="s">
        <v>300</v>
      </c>
      <c r="E276" s="258" t="s">
        <v>1577</v>
      </c>
      <c r="F276" s="259" t="s">
        <v>1578</v>
      </c>
      <c r="G276" s="260" t="s">
        <v>1567</v>
      </c>
      <c r="H276" s="261">
        <v>1</v>
      </c>
      <c r="I276" s="262"/>
      <c r="J276" s="263">
        <f>ROUND(I276*H276,2)</f>
        <v>0</v>
      </c>
      <c r="K276" s="259" t="s">
        <v>19</v>
      </c>
      <c r="L276" s="264"/>
      <c r="M276" s="265" t="s">
        <v>19</v>
      </c>
      <c r="N276" s="266" t="s">
        <v>43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250</v>
      </c>
      <c r="AT276" s="217" t="s">
        <v>300</v>
      </c>
      <c r="AU276" s="217" t="s">
        <v>82</v>
      </c>
      <c r="AY276" s="19" t="s">
        <v>188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80</v>
      </c>
      <c r="BK276" s="218">
        <f>ROUND(I276*H276,2)</f>
        <v>0</v>
      </c>
      <c r="BL276" s="19" t="s">
        <v>196</v>
      </c>
      <c r="BM276" s="217" t="s">
        <v>2541</v>
      </c>
    </row>
    <row r="277" s="12" customFormat="1" ht="22.8" customHeight="1">
      <c r="A277" s="12"/>
      <c r="B277" s="190"/>
      <c r="C277" s="191"/>
      <c r="D277" s="192" t="s">
        <v>71</v>
      </c>
      <c r="E277" s="204" t="s">
        <v>1580</v>
      </c>
      <c r="F277" s="204" t="s">
        <v>1581</v>
      </c>
      <c r="G277" s="191"/>
      <c r="H277" s="191"/>
      <c r="I277" s="194"/>
      <c r="J277" s="205">
        <f>BK277</f>
        <v>0</v>
      </c>
      <c r="K277" s="191"/>
      <c r="L277" s="196"/>
      <c r="M277" s="197"/>
      <c r="N277" s="198"/>
      <c r="O277" s="198"/>
      <c r="P277" s="199">
        <f>SUM(P278:P372)</f>
        <v>0</v>
      </c>
      <c r="Q277" s="198"/>
      <c r="R277" s="199">
        <f>SUM(R278:R372)</f>
        <v>0</v>
      </c>
      <c r="S277" s="198"/>
      <c r="T277" s="200">
        <f>SUM(T278:T372)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1" t="s">
        <v>80</v>
      </c>
      <c r="AT277" s="202" t="s">
        <v>71</v>
      </c>
      <c r="AU277" s="202" t="s">
        <v>80</v>
      </c>
      <c r="AY277" s="201" t="s">
        <v>188</v>
      </c>
      <c r="BK277" s="203">
        <f>SUM(BK278:BK372)</f>
        <v>0</v>
      </c>
    </row>
    <row r="278" s="2" customFormat="1" ht="16.5" customHeight="1">
      <c r="A278" s="40"/>
      <c r="B278" s="41"/>
      <c r="C278" s="257" t="s">
        <v>414</v>
      </c>
      <c r="D278" s="257" t="s">
        <v>300</v>
      </c>
      <c r="E278" s="258" t="s">
        <v>1582</v>
      </c>
      <c r="F278" s="259" t="s">
        <v>1583</v>
      </c>
      <c r="G278" s="260" t="s">
        <v>296</v>
      </c>
      <c r="H278" s="261">
        <v>1</v>
      </c>
      <c r="I278" s="262"/>
      <c r="J278" s="263">
        <f>ROUND(I278*H278,2)</f>
        <v>0</v>
      </c>
      <c r="K278" s="259" t="s">
        <v>19</v>
      </c>
      <c r="L278" s="264"/>
      <c r="M278" s="265" t="s">
        <v>19</v>
      </c>
      <c r="N278" s="266" t="s">
        <v>43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250</v>
      </c>
      <c r="AT278" s="217" t="s">
        <v>300</v>
      </c>
      <c r="AU278" s="217" t="s">
        <v>82</v>
      </c>
      <c r="AY278" s="19" t="s">
        <v>188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80</v>
      </c>
      <c r="BK278" s="218">
        <f>ROUND(I278*H278,2)</f>
        <v>0</v>
      </c>
      <c r="BL278" s="19" t="s">
        <v>196</v>
      </c>
      <c r="BM278" s="217" t="s">
        <v>2542</v>
      </c>
    </row>
    <row r="279" s="13" customFormat="1">
      <c r="A279" s="13"/>
      <c r="B279" s="224"/>
      <c r="C279" s="225"/>
      <c r="D279" s="226" t="s">
        <v>200</v>
      </c>
      <c r="E279" s="227" t="s">
        <v>19</v>
      </c>
      <c r="F279" s="228" t="s">
        <v>1461</v>
      </c>
      <c r="G279" s="225"/>
      <c r="H279" s="227" t="s">
        <v>19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200</v>
      </c>
      <c r="AU279" s="234" t="s">
        <v>82</v>
      </c>
      <c r="AV279" s="13" t="s">
        <v>80</v>
      </c>
      <c r="AW279" s="13" t="s">
        <v>33</v>
      </c>
      <c r="AX279" s="13" t="s">
        <v>72</v>
      </c>
      <c r="AY279" s="234" t="s">
        <v>188</v>
      </c>
    </row>
    <row r="280" s="14" customFormat="1">
      <c r="A280" s="14"/>
      <c r="B280" s="235"/>
      <c r="C280" s="236"/>
      <c r="D280" s="226" t="s">
        <v>200</v>
      </c>
      <c r="E280" s="237" t="s">
        <v>19</v>
      </c>
      <c r="F280" s="238" t="s">
        <v>80</v>
      </c>
      <c r="G280" s="236"/>
      <c r="H280" s="239">
        <v>1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200</v>
      </c>
      <c r="AU280" s="245" t="s">
        <v>82</v>
      </c>
      <c r="AV280" s="14" t="s">
        <v>82</v>
      </c>
      <c r="AW280" s="14" t="s">
        <v>33</v>
      </c>
      <c r="AX280" s="14" t="s">
        <v>72</v>
      </c>
      <c r="AY280" s="245" t="s">
        <v>188</v>
      </c>
    </row>
    <row r="281" s="15" customFormat="1">
      <c r="A281" s="15"/>
      <c r="B281" s="246"/>
      <c r="C281" s="247"/>
      <c r="D281" s="226" t="s">
        <v>200</v>
      </c>
      <c r="E281" s="248" t="s">
        <v>19</v>
      </c>
      <c r="F281" s="249" t="s">
        <v>206</v>
      </c>
      <c r="G281" s="247"/>
      <c r="H281" s="250">
        <v>1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6" t="s">
        <v>200</v>
      </c>
      <c r="AU281" s="256" t="s">
        <v>82</v>
      </c>
      <c r="AV281" s="15" t="s">
        <v>196</v>
      </c>
      <c r="AW281" s="15" t="s">
        <v>33</v>
      </c>
      <c r="AX281" s="15" t="s">
        <v>80</v>
      </c>
      <c r="AY281" s="256" t="s">
        <v>188</v>
      </c>
    </row>
    <row r="282" s="2" customFormat="1" ht="24.15" customHeight="1">
      <c r="A282" s="40"/>
      <c r="B282" s="41"/>
      <c r="C282" s="206" t="s">
        <v>419</v>
      </c>
      <c r="D282" s="206" t="s">
        <v>191</v>
      </c>
      <c r="E282" s="207" t="s">
        <v>1585</v>
      </c>
      <c r="F282" s="208" t="s">
        <v>1586</v>
      </c>
      <c r="G282" s="209" t="s">
        <v>357</v>
      </c>
      <c r="H282" s="210">
        <v>243</v>
      </c>
      <c r="I282" s="211"/>
      <c r="J282" s="212">
        <f>ROUND(I282*H282,2)</f>
        <v>0</v>
      </c>
      <c r="K282" s="208" t="s">
        <v>195</v>
      </c>
      <c r="L282" s="46"/>
      <c r="M282" s="213" t="s">
        <v>19</v>
      </c>
      <c r="N282" s="214" t="s">
        <v>43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196</v>
      </c>
      <c r="AT282" s="217" t="s">
        <v>191</v>
      </c>
      <c r="AU282" s="217" t="s">
        <v>82</v>
      </c>
      <c r="AY282" s="19" t="s">
        <v>188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80</v>
      </c>
      <c r="BK282" s="218">
        <f>ROUND(I282*H282,2)</f>
        <v>0</v>
      </c>
      <c r="BL282" s="19" t="s">
        <v>196</v>
      </c>
      <c r="BM282" s="217" t="s">
        <v>2543</v>
      </c>
    </row>
    <row r="283" s="2" customFormat="1">
      <c r="A283" s="40"/>
      <c r="B283" s="41"/>
      <c r="C283" s="42"/>
      <c r="D283" s="219" t="s">
        <v>198</v>
      </c>
      <c r="E283" s="42"/>
      <c r="F283" s="220" t="s">
        <v>1588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198</v>
      </c>
      <c r="AU283" s="19" t="s">
        <v>82</v>
      </c>
    </row>
    <row r="284" s="13" customFormat="1">
      <c r="A284" s="13"/>
      <c r="B284" s="224"/>
      <c r="C284" s="225"/>
      <c r="D284" s="226" t="s">
        <v>200</v>
      </c>
      <c r="E284" s="227" t="s">
        <v>19</v>
      </c>
      <c r="F284" s="228" t="s">
        <v>1461</v>
      </c>
      <c r="G284" s="225"/>
      <c r="H284" s="227" t="s">
        <v>19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200</v>
      </c>
      <c r="AU284" s="234" t="s">
        <v>82</v>
      </c>
      <c r="AV284" s="13" t="s">
        <v>80</v>
      </c>
      <c r="AW284" s="13" t="s">
        <v>33</v>
      </c>
      <c r="AX284" s="13" t="s">
        <v>72</v>
      </c>
      <c r="AY284" s="234" t="s">
        <v>188</v>
      </c>
    </row>
    <row r="285" s="14" customFormat="1">
      <c r="A285" s="14"/>
      <c r="B285" s="235"/>
      <c r="C285" s="236"/>
      <c r="D285" s="226" t="s">
        <v>200</v>
      </c>
      <c r="E285" s="237" t="s">
        <v>19</v>
      </c>
      <c r="F285" s="238" t="s">
        <v>2544</v>
      </c>
      <c r="G285" s="236"/>
      <c r="H285" s="239">
        <v>243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200</v>
      </c>
      <c r="AU285" s="245" t="s">
        <v>82</v>
      </c>
      <c r="AV285" s="14" t="s">
        <v>82</v>
      </c>
      <c r="AW285" s="14" t="s">
        <v>33</v>
      </c>
      <c r="AX285" s="14" t="s">
        <v>72</v>
      </c>
      <c r="AY285" s="245" t="s">
        <v>188</v>
      </c>
    </row>
    <row r="286" s="15" customFormat="1">
      <c r="A286" s="15"/>
      <c r="B286" s="246"/>
      <c r="C286" s="247"/>
      <c r="D286" s="226" t="s">
        <v>200</v>
      </c>
      <c r="E286" s="248" t="s">
        <v>19</v>
      </c>
      <c r="F286" s="249" t="s">
        <v>206</v>
      </c>
      <c r="G286" s="247"/>
      <c r="H286" s="250">
        <v>243</v>
      </c>
      <c r="I286" s="251"/>
      <c r="J286" s="247"/>
      <c r="K286" s="247"/>
      <c r="L286" s="252"/>
      <c r="M286" s="253"/>
      <c r="N286" s="254"/>
      <c r="O286" s="254"/>
      <c r="P286" s="254"/>
      <c r="Q286" s="254"/>
      <c r="R286" s="254"/>
      <c r="S286" s="254"/>
      <c r="T286" s="25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6" t="s">
        <v>200</v>
      </c>
      <c r="AU286" s="256" t="s">
        <v>82</v>
      </c>
      <c r="AV286" s="15" t="s">
        <v>196</v>
      </c>
      <c r="AW286" s="15" t="s">
        <v>33</v>
      </c>
      <c r="AX286" s="15" t="s">
        <v>80</v>
      </c>
      <c r="AY286" s="256" t="s">
        <v>188</v>
      </c>
    </row>
    <row r="287" s="2" customFormat="1" ht="21.75" customHeight="1">
      <c r="A287" s="40"/>
      <c r="B287" s="41"/>
      <c r="C287" s="257" t="s">
        <v>424</v>
      </c>
      <c r="D287" s="257" t="s">
        <v>300</v>
      </c>
      <c r="E287" s="258" t="s">
        <v>1590</v>
      </c>
      <c r="F287" s="259" t="s">
        <v>1591</v>
      </c>
      <c r="G287" s="260" t="s">
        <v>357</v>
      </c>
      <c r="H287" s="261">
        <v>85</v>
      </c>
      <c r="I287" s="262"/>
      <c r="J287" s="263">
        <f>ROUND(I287*H287,2)</f>
        <v>0</v>
      </c>
      <c r="K287" s="259" t="s">
        <v>19</v>
      </c>
      <c r="L287" s="264"/>
      <c r="M287" s="265" t="s">
        <v>19</v>
      </c>
      <c r="N287" s="266" t="s">
        <v>43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250</v>
      </c>
      <c r="AT287" s="217" t="s">
        <v>300</v>
      </c>
      <c r="AU287" s="217" t="s">
        <v>82</v>
      </c>
      <c r="AY287" s="19" t="s">
        <v>188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196</v>
      </c>
      <c r="BM287" s="217" t="s">
        <v>2545</v>
      </c>
    </row>
    <row r="288" s="2" customFormat="1">
      <c r="A288" s="40"/>
      <c r="B288" s="41"/>
      <c r="C288" s="42"/>
      <c r="D288" s="226" t="s">
        <v>571</v>
      </c>
      <c r="E288" s="42"/>
      <c r="F288" s="273" t="s">
        <v>1469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571</v>
      </c>
      <c r="AU288" s="19" t="s">
        <v>82</v>
      </c>
    </row>
    <row r="289" s="13" customFormat="1">
      <c r="A289" s="13"/>
      <c r="B289" s="224"/>
      <c r="C289" s="225"/>
      <c r="D289" s="226" t="s">
        <v>200</v>
      </c>
      <c r="E289" s="227" t="s">
        <v>19</v>
      </c>
      <c r="F289" s="228" t="s">
        <v>1461</v>
      </c>
      <c r="G289" s="225"/>
      <c r="H289" s="227" t="s">
        <v>19</v>
      </c>
      <c r="I289" s="229"/>
      <c r="J289" s="225"/>
      <c r="K289" s="225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200</v>
      </c>
      <c r="AU289" s="234" t="s">
        <v>82</v>
      </c>
      <c r="AV289" s="13" t="s">
        <v>80</v>
      </c>
      <c r="AW289" s="13" t="s">
        <v>33</v>
      </c>
      <c r="AX289" s="13" t="s">
        <v>72</v>
      </c>
      <c r="AY289" s="234" t="s">
        <v>188</v>
      </c>
    </row>
    <row r="290" s="14" customFormat="1">
      <c r="A290" s="14"/>
      <c r="B290" s="235"/>
      <c r="C290" s="236"/>
      <c r="D290" s="226" t="s">
        <v>200</v>
      </c>
      <c r="E290" s="237" t="s">
        <v>19</v>
      </c>
      <c r="F290" s="238" t="s">
        <v>2546</v>
      </c>
      <c r="G290" s="236"/>
      <c r="H290" s="239">
        <v>85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200</v>
      </c>
      <c r="AU290" s="245" t="s">
        <v>82</v>
      </c>
      <c r="AV290" s="14" t="s">
        <v>82</v>
      </c>
      <c r="AW290" s="14" t="s">
        <v>33</v>
      </c>
      <c r="AX290" s="14" t="s">
        <v>72</v>
      </c>
      <c r="AY290" s="245" t="s">
        <v>188</v>
      </c>
    </row>
    <row r="291" s="15" customFormat="1">
      <c r="A291" s="15"/>
      <c r="B291" s="246"/>
      <c r="C291" s="247"/>
      <c r="D291" s="226" t="s">
        <v>200</v>
      </c>
      <c r="E291" s="248" t="s">
        <v>19</v>
      </c>
      <c r="F291" s="249" t="s">
        <v>206</v>
      </c>
      <c r="G291" s="247"/>
      <c r="H291" s="250">
        <v>85</v>
      </c>
      <c r="I291" s="251"/>
      <c r="J291" s="247"/>
      <c r="K291" s="247"/>
      <c r="L291" s="252"/>
      <c r="M291" s="253"/>
      <c r="N291" s="254"/>
      <c r="O291" s="254"/>
      <c r="P291" s="254"/>
      <c r="Q291" s="254"/>
      <c r="R291" s="254"/>
      <c r="S291" s="254"/>
      <c r="T291" s="25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6" t="s">
        <v>200</v>
      </c>
      <c r="AU291" s="256" t="s">
        <v>82</v>
      </c>
      <c r="AV291" s="15" t="s">
        <v>196</v>
      </c>
      <c r="AW291" s="15" t="s">
        <v>33</v>
      </c>
      <c r="AX291" s="15" t="s">
        <v>80</v>
      </c>
      <c r="AY291" s="256" t="s">
        <v>188</v>
      </c>
    </row>
    <row r="292" s="2" customFormat="1" ht="21.75" customHeight="1">
      <c r="A292" s="40"/>
      <c r="B292" s="41"/>
      <c r="C292" s="257" t="s">
        <v>429</v>
      </c>
      <c r="D292" s="257" t="s">
        <v>300</v>
      </c>
      <c r="E292" s="258" t="s">
        <v>1593</v>
      </c>
      <c r="F292" s="259" t="s">
        <v>1594</v>
      </c>
      <c r="G292" s="260" t="s">
        <v>357</v>
      </c>
      <c r="H292" s="261">
        <v>158</v>
      </c>
      <c r="I292" s="262"/>
      <c r="J292" s="263">
        <f>ROUND(I292*H292,2)</f>
        <v>0</v>
      </c>
      <c r="K292" s="259" t="s">
        <v>19</v>
      </c>
      <c r="L292" s="264"/>
      <c r="M292" s="265" t="s">
        <v>19</v>
      </c>
      <c r="N292" s="266" t="s">
        <v>43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250</v>
      </c>
      <c r="AT292" s="217" t="s">
        <v>300</v>
      </c>
      <c r="AU292" s="217" t="s">
        <v>82</v>
      </c>
      <c r="AY292" s="19" t="s">
        <v>188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80</v>
      </c>
      <c r="BK292" s="218">
        <f>ROUND(I292*H292,2)</f>
        <v>0</v>
      </c>
      <c r="BL292" s="19" t="s">
        <v>196</v>
      </c>
      <c r="BM292" s="217" t="s">
        <v>2547</v>
      </c>
    </row>
    <row r="293" s="2" customFormat="1">
      <c r="A293" s="40"/>
      <c r="B293" s="41"/>
      <c r="C293" s="42"/>
      <c r="D293" s="226" t="s">
        <v>571</v>
      </c>
      <c r="E293" s="42"/>
      <c r="F293" s="273" t="s">
        <v>1469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571</v>
      </c>
      <c r="AU293" s="19" t="s">
        <v>82</v>
      </c>
    </row>
    <row r="294" s="13" customFormat="1">
      <c r="A294" s="13"/>
      <c r="B294" s="224"/>
      <c r="C294" s="225"/>
      <c r="D294" s="226" t="s">
        <v>200</v>
      </c>
      <c r="E294" s="227" t="s">
        <v>19</v>
      </c>
      <c r="F294" s="228" t="s">
        <v>1461</v>
      </c>
      <c r="G294" s="225"/>
      <c r="H294" s="227" t="s">
        <v>19</v>
      </c>
      <c r="I294" s="229"/>
      <c r="J294" s="225"/>
      <c r="K294" s="225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200</v>
      </c>
      <c r="AU294" s="234" t="s">
        <v>82</v>
      </c>
      <c r="AV294" s="13" t="s">
        <v>80</v>
      </c>
      <c r="AW294" s="13" t="s">
        <v>33</v>
      </c>
      <c r="AX294" s="13" t="s">
        <v>72</v>
      </c>
      <c r="AY294" s="234" t="s">
        <v>188</v>
      </c>
    </row>
    <row r="295" s="14" customFormat="1">
      <c r="A295" s="14"/>
      <c r="B295" s="235"/>
      <c r="C295" s="236"/>
      <c r="D295" s="226" t="s">
        <v>200</v>
      </c>
      <c r="E295" s="237" t="s">
        <v>19</v>
      </c>
      <c r="F295" s="238" t="s">
        <v>2548</v>
      </c>
      <c r="G295" s="236"/>
      <c r="H295" s="239">
        <v>158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200</v>
      </c>
      <c r="AU295" s="245" t="s">
        <v>82</v>
      </c>
      <c r="AV295" s="14" t="s">
        <v>82</v>
      </c>
      <c r="AW295" s="14" t="s">
        <v>33</v>
      </c>
      <c r="AX295" s="14" t="s">
        <v>72</v>
      </c>
      <c r="AY295" s="245" t="s">
        <v>188</v>
      </c>
    </row>
    <row r="296" s="15" customFormat="1">
      <c r="A296" s="15"/>
      <c r="B296" s="246"/>
      <c r="C296" s="247"/>
      <c r="D296" s="226" t="s">
        <v>200</v>
      </c>
      <c r="E296" s="248" t="s">
        <v>19</v>
      </c>
      <c r="F296" s="249" t="s">
        <v>206</v>
      </c>
      <c r="G296" s="247"/>
      <c r="H296" s="250">
        <v>158</v>
      </c>
      <c r="I296" s="251"/>
      <c r="J296" s="247"/>
      <c r="K296" s="247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200</v>
      </c>
      <c r="AU296" s="256" t="s">
        <v>82</v>
      </c>
      <c r="AV296" s="15" t="s">
        <v>196</v>
      </c>
      <c r="AW296" s="15" t="s">
        <v>33</v>
      </c>
      <c r="AX296" s="15" t="s">
        <v>80</v>
      </c>
      <c r="AY296" s="256" t="s">
        <v>188</v>
      </c>
    </row>
    <row r="297" s="2" customFormat="1" ht="24.15" customHeight="1">
      <c r="A297" s="40"/>
      <c r="B297" s="41"/>
      <c r="C297" s="206" t="s">
        <v>436</v>
      </c>
      <c r="D297" s="206" t="s">
        <v>191</v>
      </c>
      <c r="E297" s="207" t="s">
        <v>2549</v>
      </c>
      <c r="F297" s="208" t="s">
        <v>2550</v>
      </c>
      <c r="G297" s="209" t="s">
        <v>357</v>
      </c>
      <c r="H297" s="210">
        <v>84</v>
      </c>
      <c r="I297" s="211"/>
      <c r="J297" s="212">
        <f>ROUND(I297*H297,2)</f>
        <v>0</v>
      </c>
      <c r="K297" s="208" t="s">
        <v>195</v>
      </c>
      <c r="L297" s="46"/>
      <c r="M297" s="213" t="s">
        <v>19</v>
      </c>
      <c r="N297" s="214" t="s">
        <v>43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196</v>
      </c>
      <c r="AT297" s="217" t="s">
        <v>191</v>
      </c>
      <c r="AU297" s="217" t="s">
        <v>82</v>
      </c>
      <c r="AY297" s="19" t="s">
        <v>188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80</v>
      </c>
      <c r="BK297" s="218">
        <f>ROUND(I297*H297,2)</f>
        <v>0</v>
      </c>
      <c r="BL297" s="19" t="s">
        <v>196</v>
      </c>
      <c r="BM297" s="217" t="s">
        <v>2551</v>
      </c>
    </row>
    <row r="298" s="2" customFormat="1">
      <c r="A298" s="40"/>
      <c r="B298" s="41"/>
      <c r="C298" s="42"/>
      <c r="D298" s="219" t="s">
        <v>198</v>
      </c>
      <c r="E298" s="42"/>
      <c r="F298" s="220" t="s">
        <v>2552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198</v>
      </c>
      <c r="AU298" s="19" t="s">
        <v>82</v>
      </c>
    </row>
    <row r="299" s="13" customFormat="1">
      <c r="A299" s="13"/>
      <c r="B299" s="224"/>
      <c r="C299" s="225"/>
      <c r="D299" s="226" t="s">
        <v>200</v>
      </c>
      <c r="E299" s="227" t="s">
        <v>19</v>
      </c>
      <c r="F299" s="228" t="s">
        <v>1461</v>
      </c>
      <c r="G299" s="225"/>
      <c r="H299" s="227" t="s">
        <v>19</v>
      </c>
      <c r="I299" s="229"/>
      <c r="J299" s="225"/>
      <c r="K299" s="225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200</v>
      </c>
      <c r="AU299" s="234" t="s">
        <v>82</v>
      </c>
      <c r="AV299" s="13" t="s">
        <v>80</v>
      </c>
      <c r="AW299" s="13" t="s">
        <v>33</v>
      </c>
      <c r="AX299" s="13" t="s">
        <v>72</v>
      </c>
      <c r="AY299" s="234" t="s">
        <v>188</v>
      </c>
    </row>
    <row r="300" s="14" customFormat="1">
      <c r="A300" s="14"/>
      <c r="B300" s="235"/>
      <c r="C300" s="236"/>
      <c r="D300" s="226" t="s">
        <v>200</v>
      </c>
      <c r="E300" s="237" t="s">
        <v>19</v>
      </c>
      <c r="F300" s="238" t="s">
        <v>1474</v>
      </c>
      <c r="G300" s="236"/>
      <c r="H300" s="239">
        <v>84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200</v>
      </c>
      <c r="AU300" s="245" t="s">
        <v>82</v>
      </c>
      <c r="AV300" s="14" t="s">
        <v>82</v>
      </c>
      <c r="AW300" s="14" t="s">
        <v>33</v>
      </c>
      <c r="AX300" s="14" t="s">
        <v>72</v>
      </c>
      <c r="AY300" s="245" t="s">
        <v>188</v>
      </c>
    </row>
    <row r="301" s="15" customFormat="1">
      <c r="A301" s="15"/>
      <c r="B301" s="246"/>
      <c r="C301" s="247"/>
      <c r="D301" s="226" t="s">
        <v>200</v>
      </c>
      <c r="E301" s="248" t="s">
        <v>19</v>
      </c>
      <c r="F301" s="249" t="s">
        <v>206</v>
      </c>
      <c r="G301" s="247"/>
      <c r="H301" s="250">
        <v>84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6" t="s">
        <v>200</v>
      </c>
      <c r="AU301" s="256" t="s">
        <v>82</v>
      </c>
      <c r="AV301" s="15" t="s">
        <v>196</v>
      </c>
      <c r="AW301" s="15" t="s">
        <v>33</v>
      </c>
      <c r="AX301" s="15" t="s">
        <v>80</v>
      </c>
      <c r="AY301" s="256" t="s">
        <v>188</v>
      </c>
    </row>
    <row r="302" s="2" customFormat="1" ht="16.5" customHeight="1">
      <c r="A302" s="40"/>
      <c r="B302" s="41"/>
      <c r="C302" s="257" t="s">
        <v>443</v>
      </c>
      <c r="D302" s="257" t="s">
        <v>300</v>
      </c>
      <c r="E302" s="258" t="s">
        <v>2553</v>
      </c>
      <c r="F302" s="259" t="s">
        <v>2554</v>
      </c>
      <c r="G302" s="260" t="s">
        <v>357</v>
      </c>
      <c r="H302" s="261">
        <v>84</v>
      </c>
      <c r="I302" s="262"/>
      <c r="J302" s="263">
        <f>ROUND(I302*H302,2)</f>
        <v>0</v>
      </c>
      <c r="K302" s="259" t="s">
        <v>19</v>
      </c>
      <c r="L302" s="264"/>
      <c r="M302" s="265" t="s">
        <v>19</v>
      </c>
      <c r="N302" s="266" t="s">
        <v>43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250</v>
      </c>
      <c r="AT302" s="217" t="s">
        <v>300</v>
      </c>
      <c r="AU302" s="217" t="s">
        <v>82</v>
      </c>
      <c r="AY302" s="19" t="s">
        <v>188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80</v>
      </c>
      <c r="BK302" s="218">
        <f>ROUND(I302*H302,2)</f>
        <v>0</v>
      </c>
      <c r="BL302" s="19" t="s">
        <v>196</v>
      </c>
      <c r="BM302" s="217" t="s">
        <v>2555</v>
      </c>
    </row>
    <row r="303" s="2" customFormat="1">
      <c r="A303" s="40"/>
      <c r="B303" s="41"/>
      <c r="C303" s="42"/>
      <c r="D303" s="226" t="s">
        <v>571</v>
      </c>
      <c r="E303" s="42"/>
      <c r="F303" s="273" t="s">
        <v>1469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571</v>
      </c>
      <c r="AU303" s="19" t="s">
        <v>82</v>
      </c>
    </row>
    <row r="304" s="13" customFormat="1">
      <c r="A304" s="13"/>
      <c r="B304" s="224"/>
      <c r="C304" s="225"/>
      <c r="D304" s="226" t="s">
        <v>200</v>
      </c>
      <c r="E304" s="227" t="s">
        <v>19</v>
      </c>
      <c r="F304" s="228" t="s">
        <v>1461</v>
      </c>
      <c r="G304" s="225"/>
      <c r="H304" s="227" t="s">
        <v>19</v>
      </c>
      <c r="I304" s="229"/>
      <c r="J304" s="225"/>
      <c r="K304" s="225"/>
      <c r="L304" s="230"/>
      <c r="M304" s="231"/>
      <c r="N304" s="232"/>
      <c r="O304" s="232"/>
      <c r="P304" s="232"/>
      <c r="Q304" s="232"/>
      <c r="R304" s="232"/>
      <c r="S304" s="232"/>
      <c r="T304" s="23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4" t="s">
        <v>200</v>
      </c>
      <c r="AU304" s="234" t="s">
        <v>82</v>
      </c>
      <c r="AV304" s="13" t="s">
        <v>80</v>
      </c>
      <c r="AW304" s="13" t="s">
        <v>33</v>
      </c>
      <c r="AX304" s="13" t="s">
        <v>72</v>
      </c>
      <c r="AY304" s="234" t="s">
        <v>188</v>
      </c>
    </row>
    <row r="305" s="14" customFormat="1">
      <c r="A305" s="14"/>
      <c r="B305" s="235"/>
      <c r="C305" s="236"/>
      <c r="D305" s="226" t="s">
        <v>200</v>
      </c>
      <c r="E305" s="237" t="s">
        <v>19</v>
      </c>
      <c r="F305" s="238" t="s">
        <v>1474</v>
      </c>
      <c r="G305" s="236"/>
      <c r="H305" s="239">
        <v>84</v>
      </c>
      <c r="I305" s="240"/>
      <c r="J305" s="236"/>
      <c r="K305" s="236"/>
      <c r="L305" s="241"/>
      <c r="M305" s="242"/>
      <c r="N305" s="243"/>
      <c r="O305" s="243"/>
      <c r="P305" s="243"/>
      <c r="Q305" s="243"/>
      <c r="R305" s="243"/>
      <c r="S305" s="243"/>
      <c r="T305" s="24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5" t="s">
        <v>200</v>
      </c>
      <c r="AU305" s="245" t="s">
        <v>82</v>
      </c>
      <c r="AV305" s="14" t="s">
        <v>82</v>
      </c>
      <c r="AW305" s="14" t="s">
        <v>33</v>
      </c>
      <c r="AX305" s="14" t="s">
        <v>72</v>
      </c>
      <c r="AY305" s="245" t="s">
        <v>188</v>
      </c>
    </row>
    <row r="306" s="15" customFormat="1">
      <c r="A306" s="15"/>
      <c r="B306" s="246"/>
      <c r="C306" s="247"/>
      <c r="D306" s="226" t="s">
        <v>200</v>
      </c>
      <c r="E306" s="248" t="s">
        <v>19</v>
      </c>
      <c r="F306" s="249" t="s">
        <v>206</v>
      </c>
      <c r="G306" s="247"/>
      <c r="H306" s="250">
        <v>84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6" t="s">
        <v>200</v>
      </c>
      <c r="AU306" s="256" t="s">
        <v>82</v>
      </c>
      <c r="AV306" s="15" t="s">
        <v>196</v>
      </c>
      <c r="AW306" s="15" t="s">
        <v>33</v>
      </c>
      <c r="AX306" s="15" t="s">
        <v>80</v>
      </c>
      <c r="AY306" s="256" t="s">
        <v>188</v>
      </c>
    </row>
    <row r="307" s="2" customFormat="1" ht="16.5" customHeight="1">
      <c r="A307" s="40"/>
      <c r="B307" s="41"/>
      <c r="C307" s="206" t="s">
        <v>448</v>
      </c>
      <c r="D307" s="206" t="s">
        <v>191</v>
      </c>
      <c r="E307" s="207" t="s">
        <v>1596</v>
      </c>
      <c r="F307" s="208" t="s">
        <v>1597</v>
      </c>
      <c r="G307" s="209" t="s">
        <v>357</v>
      </c>
      <c r="H307" s="210">
        <v>112</v>
      </c>
      <c r="I307" s="211"/>
      <c r="J307" s="212">
        <f>ROUND(I307*H307,2)</f>
        <v>0</v>
      </c>
      <c r="K307" s="208" t="s">
        <v>195</v>
      </c>
      <c r="L307" s="46"/>
      <c r="M307" s="213" t="s">
        <v>19</v>
      </c>
      <c r="N307" s="214" t="s">
        <v>43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196</v>
      </c>
      <c r="AT307" s="217" t="s">
        <v>191</v>
      </c>
      <c r="AU307" s="217" t="s">
        <v>82</v>
      </c>
      <c r="AY307" s="19" t="s">
        <v>188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80</v>
      </c>
      <c r="BK307" s="218">
        <f>ROUND(I307*H307,2)</f>
        <v>0</v>
      </c>
      <c r="BL307" s="19" t="s">
        <v>196</v>
      </c>
      <c r="BM307" s="217" t="s">
        <v>2556</v>
      </c>
    </row>
    <row r="308" s="2" customFormat="1">
      <c r="A308" s="40"/>
      <c r="B308" s="41"/>
      <c r="C308" s="42"/>
      <c r="D308" s="219" t="s">
        <v>198</v>
      </c>
      <c r="E308" s="42"/>
      <c r="F308" s="220" t="s">
        <v>1599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198</v>
      </c>
      <c r="AU308" s="19" t="s">
        <v>82</v>
      </c>
    </row>
    <row r="309" s="2" customFormat="1">
      <c r="A309" s="40"/>
      <c r="B309" s="41"/>
      <c r="C309" s="42"/>
      <c r="D309" s="226" t="s">
        <v>1600</v>
      </c>
      <c r="E309" s="42"/>
      <c r="F309" s="273" t="s">
        <v>1601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1600</v>
      </c>
      <c r="AU309" s="19" t="s">
        <v>82</v>
      </c>
    </row>
    <row r="310" s="13" customFormat="1">
      <c r="A310" s="13"/>
      <c r="B310" s="224"/>
      <c r="C310" s="225"/>
      <c r="D310" s="226" t="s">
        <v>200</v>
      </c>
      <c r="E310" s="227" t="s">
        <v>19</v>
      </c>
      <c r="F310" s="228" t="s">
        <v>1461</v>
      </c>
      <c r="G310" s="225"/>
      <c r="H310" s="227" t="s">
        <v>19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200</v>
      </c>
      <c r="AU310" s="234" t="s">
        <v>82</v>
      </c>
      <c r="AV310" s="13" t="s">
        <v>80</v>
      </c>
      <c r="AW310" s="13" t="s">
        <v>33</v>
      </c>
      <c r="AX310" s="13" t="s">
        <v>72</v>
      </c>
      <c r="AY310" s="234" t="s">
        <v>188</v>
      </c>
    </row>
    <row r="311" s="14" customFormat="1">
      <c r="A311" s="14"/>
      <c r="B311" s="235"/>
      <c r="C311" s="236"/>
      <c r="D311" s="226" t="s">
        <v>200</v>
      </c>
      <c r="E311" s="237" t="s">
        <v>19</v>
      </c>
      <c r="F311" s="238" t="s">
        <v>2557</v>
      </c>
      <c r="G311" s="236"/>
      <c r="H311" s="239">
        <v>112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200</v>
      </c>
      <c r="AU311" s="245" t="s">
        <v>82</v>
      </c>
      <c r="AV311" s="14" t="s">
        <v>82</v>
      </c>
      <c r="AW311" s="14" t="s">
        <v>33</v>
      </c>
      <c r="AX311" s="14" t="s">
        <v>72</v>
      </c>
      <c r="AY311" s="245" t="s">
        <v>188</v>
      </c>
    </row>
    <row r="312" s="15" customFormat="1">
      <c r="A312" s="15"/>
      <c r="B312" s="246"/>
      <c r="C312" s="247"/>
      <c r="D312" s="226" t="s">
        <v>200</v>
      </c>
      <c r="E312" s="248" t="s">
        <v>19</v>
      </c>
      <c r="F312" s="249" t="s">
        <v>206</v>
      </c>
      <c r="G312" s="247"/>
      <c r="H312" s="250">
        <v>112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6" t="s">
        <v>200</v>
      </c>
      <c r="AU312" s="256" t="s">
        <v>82</v>
      </c>
      <c r="AV312" s="15" t="s">
        <v>196</v>
      </c>
      <c r="AW312" s="15" t="s">
        <v>33</v>
      </c>
      <c r="AX312" s="15" t="s">
        <v>80</v>
      </c>
      <c r="AY312" s="256" t="s">
        <v>188</v>
      </c>
    </row>
    <row r="313" s="2" customFormat="1" ht="16.5" customHeight="1">
      <c r="A313" s="40"/>
      <c r="B313" s="41"/>
      <c r="C313" s="257" t="s">
        <v>453</v>
      </c>
      <c r="D313" s="257" t="s">
        <v>300</v>
      </c>
      <c r="E313" s="258" t="s">
        <v>1602</v>
      </c>
      <c r="F313" s="259" t="s">
        <v>1603</v>
      </c>
      <c r="G313" s="260" t="s">
        <v>357</v>
      </c>
      <c r="H313" s="261">
        <v>112</v>
      </c>
      <c r="I313" s="262"/>
      <c r="J313" s="263">
        <f>ROUND(I313*H313,2)</f>
        <v>0</v>
      </c>
      <c r="K313" s="259" t="s">
        <v>19</v>
      </c>
      <c r="L313" s="264"/>
      <c r="M313" s="265" t="s">
        <v>19</v>
      </c>
      <c r="N313" s="266" t="s">
        <v>43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250</v>
      </c>
      <c r="AT313" s="217" t="s">
        <v>300</v>
      </c>
      <c r="AU313" s="217" t="s">
        <v>82</v>
      </c>
      <c r="AY313" s="19" t="s">
        <v>188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80</v>
      </c>
      <c r="BK313" s="218">
        <f>ROUND(I313*H313,2)</f>
        <v>0</v>
      </c>
      <c r="BL313" s="19" t="s">
        <v>196</v>
      </c>
      <c r="BM313" s="217" t="s">
        <v>2558</v>
      </c>
    </row>
    <row r="314" s="2" customFormat="1">
      <c r="A314" s="40"/>
      <c r="B314" s="41"/>
      <c r="C314" s="42"/>
      <c r="D314" s="226" t="s">
        <v>571</v>
      </c>
      <c r="E314" s="42"/>
      <c r="F314" s="273" t="s">
        <v>1469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571</v>
      </c>
      <c r="AU314" s="19" t="s">
        <v>82</v>
      </c>
    </row>
    <row r="315" s="13" customFormat="1">
      <c r="A315" s="13"/>
      <c r="B315" s="224"/>
      <c r="C315" s="225"/>
      <c r="D315" s="226" t="s">
        <v>200</v>
      </c>
      <c r="E315" s="227" t="s">
        <v>19</v>
      </c>
      <c r="F315" s="228" t="s">
        <v>1461</v>
      </c>
      <c r="G315" s="225"/>
      <c r="H315" s="227" t="s">
        <v>19</v>
      </c>
      <c r="I315" s="229"/>
      <c r="J315" s="225"/>
      <c r="K315" s="225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200</v>
      </c>
      <c r="AU315" s="234" t="s">
        <v>82</v>
      </c>
      <c r="AV315" s="13" t="s">
        <v>80</v>
      </c>
      <c r="AW315" s="13" t="s">
        <v>33</v>
      </c>
      <c r="AX315" s="13" t="s">
        <v>72</v>
      </c>
      <c r="AY315" s="234" t="s">
        <v>188</v>
      </c>
    </row>
    <row r="316" s="14" customFormat="1">
      <c r="A316" s="14"/>
      <c r="B316" s="235"/>
      <c r="C316" s="236"/>
      <c r="D316" s="226" t="s">
        <v>200</v>
      </c>
      <c r="E316" s="237" t="s">
        <v>19</v>
      </c>
      <c r="F316" s="238" t="s">
        <v>2557</v>
      </c>
      <c r="G316" s="236"/>
      <c r="H316" s="239">
        <v>112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5" t="s">
        <v>200</v>
      </c>
      <c r="AU316" s="245" t="s">
        <v>82</v>
      </c>
      <c r="AV316" s="14" t="s">
        <v>82</v>
      </c>
      <c r="AW316" s="14" t="s">
        <v>33</v>
      </c>
      <c r="AX316" s="14" t="s">
        <v>72</v>
      </c>
      <c r="AY316" s="245" t="s">
        <v>188</v>
      </c>
    </row>
    <row r="317" s="15" customFormat="1">
      <c r="A317" s="15"/>
      <c r="B317" s="246"/>
      <c r="C317" s="247"/>
      <c r="D317" s="226" t="s">
        <v>200</v>
      </c>
      <c r="E317" s="248" t="s">
        <v>19</v>
      </c>
      <c r="F317" s="249" t="s">
        <v>206</v>
      </c>
      <c r="G317" s="247"/>
      <c r="H317" s="250">
        <v>112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200</v>
      </c>
      <c r="AU317" s="256" t="s">
        <v>82</v>
      </c>
      <c r="AV317" s="15" t="s">
        <v>196</v>
      </c>
      <c r="AW317" s="15" t="s">
        <v>33</v>
      </c>
      <c r="AX317" s="15" t="s">
        <v>80</v>
      </c>
      <c r="AY317" s="256" t="s">
        <v>188</v>
      </c>
    </row>
    <row r="318" s="2" customFormat="1" ht="24.15" customHeight="1">
      <c r="A318" s="40"/>
      <c r="B318" s="41"/>
      <c r="C318" s="206" t="s">
        <v>461</v>
      </c>
      <c r="D318" s="206" t="s">
        <v>191</v>
      </c>
      <c r="E318" s="207" t="s">
        <v>1605</v>
      </c>
      <c r="F318" s="208" t="s">
        <v>1606</v>
      </c>
      <c r="G318" s="209" t="s">
        <v>296</v>
      </c>
      <c r="H318" s="210">
        <v>3</v>
      </c>
      <c r="I318" s="211"/>
      <c r="J318" s="212">
        <f>ROUND(I318*H318,2)</f>
        <v>0</v>
      </c>
      <c r="K318" s="208" t="s">
        <v>195</v>
      </c>
      <c r="L318" s="46"/>
      <c r="M318" s="213" t="s">
        <v>19</v>
      </c>
      <c r="N318" s="214" t="s">
        <v>43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196</v>
      </c>
      <c r="AT318" s="217" t="s">
        <v>191</v>
      </c>
      <c r="AU318" s="217" t="s">
        <v>82</v>
      </c>
      <c r="AY318" s="19" t="s">
        <v>188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80</v>
      </c>
      <c r="BK318" s="218">
        <f>ROUND(I318*H318,2)</f>
        <v>0</v>
      </c>
      <c r="BL318" s="19" t="s">
        <v>196</v>
      </c>
      <c r="BM318" s="217" t="s">
        <v>2559</v>
      </c>
    </row>
    <row r="319" s="2" customFormat="1">
      <c r="A319" s="40"/>
      <c r="B319" s="41"/>
      <c r="C319" s="42"/>
      <c r="D319" s="219" t="s">
        <v>198</v>
      </c>
      <c r="E319" s="42"/>
      <c r="F319" s="220" t="s">
        <v>1608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198</v>
      </c>
      <c r="AU319" s="19" t="s">
        <v>82</v>
      </c>
    </row>
    <row r="320" s="13" customFormat="1">
      <c r="A320" s="13"/>
      <c r="B320" s="224"/>
      <c r="C320" s="225"/>
      <c r="D320" s="226" t="s">
        <v>200</v>
      </c>
      <c r="E320" s="227" t="s">
        <v>19</v>
      </c>
      <c r="F320" s="228" t="s">
        <v>1461</v>
      </c>
      <c r="G320" s="225"/>
      <c r="H320" s="227" t="s">
        <v>19</v>
      </c>
      <c r="I320" s="229"/>
      <c r="J320" s="225"/>
      <c r="K320" s="225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200</v>
      </c>
      <c r="AU320" s="234" t="s">
        <v>82</v>
      </c>
      <c r="AV320" s="13" t="s">
        <v>80</v>
      </c>
      <c r="AW320" s="13" t="s">
        <v>33</v>
      </c>
      <c r="AX320" s="13" t="s">
        <v>72</v>
      </c>
      <c r="AY320" s="234" t="s">
        <v>188</v>
      </c>
    </row>
    <row r="321" s="14" customFormat="1">
      <c r="A321" s="14"/>
      <c r="B321" s="235"/>
      <c r="C321" s="236"/>
      <c r="D321" s="226" t="s">
        <v>200</v>
      </c>
      <c r="E321" s="237" t="s">
        <v>19</v>
      </c>
      <c r="F321" s="238" t="s">
        <v>216</v>
      </c>
      <c r="G321" s="236"/>
      <c r="H321" s="239">
        <v>3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200</v>
      </c>
      <c r="AU321" s="245" t="s">
        <v>82</v>
      </c>
      <c r="AV321" s="14" t="s">
        <v>82</v>
      </c>
      <c r="AW321" s="14" t="s">
        <v>33</v>
      </c>
      <c r="AX321" s="14" t="s">
        <v>72</v>
      </c>
      <c r="AY321" s="245" t="s">
        <v>188</v>
      </c>
    </row>
    <row r="322" s="15" customFormat="1">
      <c r="A322" s="15"/>
      <c r="B322" s="246"/>
      <c r="C322" s="247"/>
      <c r="D322" s="226" t="s">
        <v>200</v>
      </c>
      <c r="E322" s="248" t="s">
        <v>19</v>
      </c>
      <c r="F322" s="249" t="s">
        <v>206</v>
      </c>
      <c r="G322" s="247"/>
      <c r="H322" s="250">
        <v>3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6" t="s">
        <v>200</v>
      </c>
      <c r="AU322" s="256" t="s">
        <v>82</v>
      </c>
      <c r="AV322" s="15" t="s">
        <v>196</v>
      </c>
      <c r="AW322" s="15" t="s">
        <v>33</v>
      </c>
      <c r="AX322" s="15" t="s">
        <v>80</v>
      </c>
      <c r="AY322" s="256" t="s">
        <v>188</v>
      </c>
    </row>
    <row r="323" s="2" customFormat="1" ht="16.5" customHeight="1">
      <c r="A323" s="40"/>
      <c r="B323" s="41"/>
      <c r="C323" s="257" t="s">
        <v>467</v>
      </c>
      <c r="D323" s="257" t="s">
        <v>300</v>
      </c>
      <c r="E323" s="258" t="s">
        <v>1609</v>
      </c>
      <c r="F323" s="259" t="s">
        <v>1610</v>
      </c>
      <c r="G323" s="260" t="s">
        <v>296</v>
      </c>
      <c r="H323" s="261">
        <v>3</v>
      </c>
      <c r="I323" s="262"/>
      <c r="J323" s="263">
        <f>ROUND(I323*H323,2)</f>
        <v>0</v>
      </c>
      <c r="K323" s="259" t="s">
        <v>19</v>
      </c>
      <c r="L323" s="264"/>
      <c r="M323" s="265" t="s">
        <v>19</v>
      </c>
      <c r="N323" s="266" t="s">
        <v>43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250</v>
      </c>
      <c r="AT323" s="217" t="s">
        <v>300</v>
      </c>
      <c r="AU323" s="217" t="s">
        <v>82</v>
      </c>
      <c r="AY323" s="19" t="s">
        <v>188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80</v>
      </c>
      <c r="BK323" s="218">
        <f>ROUND(I323*H323,2)</f>
        <v>0</v>
      </c>
      <c r="BL323" s="19" t="s">
        <v>196</v>
      </c>
      <c r="BM323" s="217" t="s">
        <v>2560</v>
      </c>
    </row>
    <row r="324" s="2" customFormat="1">
      <c r="A324" s="40"/>
      <c r="B324" s="41"/>
      <c r="C324" s="42"/>
      <c r="D324" s="226" t="s">
        <v>571</v>
      </c>
      <c r="E324" s="42"/>
      <c r="F324" s="273" t="s">
        <v>1498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571</v>
      </c>
      <c r="AU324" s="19" t="s">
        <v>82</v>
      </c>
    </row>
    <row r="325" s="13" customFormat="1">
      <c r="A325" s="13"/>
      <c r="B325" s="224"/>
      <c r="C325" s="225"/>
      <c r="D325" s="226" t="s">
        <v>200</v>
      </c>
      <c r="E325" s="227" t="s">
        <v>19</v>
      </c>
      <c r="F325" s="228" t="s">
        <v>1461</v>
      </c>
      <c r="G325" s="225"/>
      <c r="H325" s="227" t="s">
        <v>19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200</v>
      </c>
      <c r="AU325" s="234" t="s">
        <v>82</v>
      </c>
      <c r="AV325" s="13" t="s">
        <v>80</v>
      </c>
      <c r="AW325" s="13" t="s">
        <v>33</v>
      </c>
      <c r="AX325" s="13" t="s">
        <v>72</v>
      </c>
      <c r="AY325" s="234" t="s">
        <v>188</v>
      </c>
    </row>
    <row r="326" s="14" customFormat="1">
      <c r="A326" s="14"/>
      <c r="B326" s="235"/>
      <c r="C326" s="236"/>
      <c r="D326" s="226" t="s">
        <v>200</v>
      </c>
      <c r="E326" s="237" t="s">
        <v>19</v>
      </c>
      <c r="F326" s="238" t="s">
        <v>216</v>
      </c>
      <c r="G326" s="236"/>
      <c r="H326" s="239">
        <v>3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200</v>
      </c>
      <c r="AU326" s="245" t="s">
        <v>82</v>
      </c>
      <c r="AV326" s="14" t="s">
        <v>82</v>
      </c>
      <c r="AW326" s="14" t="s">
        <v>33</v>
      </c>
      <c r="AX326" s="14" t="s">
        <v>72</v>
      </c>
      <c r="AY326" s="245" t="s">
        <v>188</v>
      </c>
    </row>
    <row r="327" s="15" customFormat="1">
      <c r="A327" s="15"/>
      <c r="B327" s="246"/>
      <c r="C327" s="247"/>
      <c r="D327" s="226" t="s">
        <v>200</v>
      </c>
      <c r="E327" s="248" t="s">
        <v>19</v>
      </c>
      <c r="F327" s="249" t="s">
        <v>206</v>
      </c>
      <c r="G327" s="247"/>
      <c r="H327" s="250">
        <v>3</v>
      </c>
      <c r="I327" s="251"/>
      <c r="J327" s="247"/>
      <c r="K327" s="247"/>
      <c r="L327" s="252"/>
      <c r="M327" s="253"/>
      <c r="N327" s="254"/>
      <c r="O327" s="254"/>
      <c r="P327" s="254"/>
      <c r="Q327" s="254"/>
      <c r="R327" s="254"/>
      <c r="S327" s="254"/>
      <c r="T327" s="25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6" t="s">
        <v>200</v>
      </c>
      <c r="AU327" s="256" t="s">
        <v>82</v>
      </c>
      <c r="AV327" s="15" t="s">
        <v>196</v>
      </c>
      <c r="AW327" s="15" t="s">
        <v>33</v>
      </c>
      <c r="AX327" s="15" t="s">
        <v>80</v>
      </c>
      <c r="AY327" s="256" t="s">
        <v>188</v>
      </c>
    </row>
    <row r="328" s="2" customFormat="1" ht="16.5" customHeight="1">
      <c r="A328" s="40"/>
      <c r="B328" s="41"/>
      <c r="C328" s="257" t="s">
        <v>471</v>
      </c>
      <c r="D328" s="257" t="s">
        <v>300</v>
      </c>
      <c r="E328" s="258" t="s">
        <v>1612</v>
      </c>
      <c r="F328" s="259" t="s">
        <v>1613</v>
      </c>
      <c r="G328" s="260" t="s">
        <v>296</v>
      </c>
      <c r="H328" s="261">
        <v>3</v>
      </c>
      <c r="I328" s="262"/>
      <c r="J328" s="263">
        <f>ROUND(I328*H328,2)</f>
        <v>0</v>
      </c>
      <c r="K328" s="259" t="s">
        <v>19</v>
      </c>
      <c r="L328" s="264"/>
      <c r="M328" s="265" t="s">
        <v>19</v>
      </c>
      <c r="N328" s="266" t="s">
        <v>43</v>
      </c>
      <c r="O328" s="86"/>
      <c r="P328" s="215">
        <f>O328*H328</f>
        <v>0</v>
      </c>
      <c r="Q328" s="215">
        <v>0</v>
      </c>
      <c r="R328" s="215">
        <f>Q328*H328</f>
        <v>0</v>
      </c>
      <c r="S328" s="215">
        <v>0</v>
      </c>
      <c r="T328" s="21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17" t="s">
        <v>250</v>
      </c>
      <c r="AT328" s="217" t="s">
        <v>300</v>
      </c>
      <c r="AU328" s="217" t="s">
        <v>82</v>
      </c>
      <c r="AY328" s="19" t="s">
        <v>188</v>
      </c>
      <c r="BE328" s="218">
        <f>IF(N328="základní",J328,0)</f>
        <v>0</v>
      </c>
      <c r="BF328" s="218">
        <f>IF(N328="snížená",J328,0)</f>
        <v>0</v>
      </c>
      <c r="BG328" s="218">
        <f>IF(N328="zákl. přenesená",J328,0)</f>
        <v>0</v>
      </c>
      <c r="BH328" s="218">
        <f>IF(N328="sníž. přenesená",J328,0)</f>
        <v>0</v>
      </c>
      <c r="BI328" s="218">
        <f>IF(N328="nulová",J328,0)</f>
        <v>0</v>
      </c>
      <c r="BJ328" s="19" t="s">
        <v>80</v>
      </c>
      <c r="BK328" s="218">
        <f>ROUND(I328*H328,2)</f>
        <v>0</v>
      </c>
      <c r="BL328" s="19" t="s">
        <v>196</v>
      </c>
      <c r="BM328" s="217" t="s">
        <v>2561</v>
      </c>
    </row>
    <row r="329" s="2" customFormat="1">
      <c r="A329" s="40"/>
      <c r="B329" s="41"/>
      <c r="C329" s="42"/>
      <c r="D329" s="226" t="s">
        <v>571</v>
      </c>
      <c r="E329" s="42"/>
      <c r="F329" s="273" t="s">
        <v>1498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571</v>
      </c>
      <c r="AU329" s="19" t="s">
        <v>82</v>
      </c>
    </row>
    <row r="330" s="13" customFormat="1">
      <c r="A330" s="13"/>
      <c r="B330" s="224"/>
      <c r="C330" s="225"/>
      <c r="D330" s="226" t="s">
        <v>200</v>
      </c>
      <c r="E330" s="227" t="s">
        <v>19</v>
      </c>
      <c r="F330" s="228" t="s">
        <v>1461</v>
      </c>
      <c r="G330" s="225"/>
      <c r="H330" s="227" t="s">
        <v>19</v>
      </c>
      <c r="I330" s="229"/>
      <c r="J330" s="225"/>
      <c r="K330" s="225"/>
      <c r="L330" s="230"/>
      <c r="M330" s="231"/>
      <c r="N330" s="232"/>
      <c r="O330" s="232"/>
      <c r="P330" s="232"/>
      <c r="Q330" s="232"/>
      <c r="R330" s="232"/>
      <c r="S330" s="232"/>
      <c r="T330" s="23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4" t="s">
        <v>200</v>
      </c>
      <c r="AU330" s="234" t="s">
        <v>82</v>
      </c>
      <c r="AV330" s="13" t="s">
        <v>80</v>
      </c>
      <c r="AW330" s="13" t="s">
        <v>33</v>
      </c>
      <c r="AX330" s="13" t="s">
        <v>72</v>
      </c>
      <c r="AY330" s="234" t="s">
        <v>188</v>
      </c>
    </row>
    <row r="331" s="14" customFormat="1">
      <c r="A331" s="14"/>
      <c r="B331" s="235"/>
      <c r="C331" s="236"/>
      <c r="D331" s="226" t="s">
        <v>200</v>
      </c>
      <c r="E331" s="237" t="s">
        <v>19</v>
      </c>
      <c r="F331" s="238" t="s">
        <v>216</v>
      </c>
      <c r="G331" s="236"/>
      <c r="H331" s="239">
        <v>3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200</v>
      </c>
      <c r="AU331" s="245" t="s">
        <v>82</v>
      </c>
      <c r="AV331" s="14" t="s">
        <v>82</v>
      </c>
      <c r="AW331" s="14" t="s">
        <v>33</v>
      </c>
      <c r="AX331" s="14" t="s">
        <v>72</v>
      </c>
      <c r="AY331" s="245" t="s">
        <v>188</v>
      </c>
    </row>
    <row r="332" s="15" customFormat="1">
      <c r="A332" s="15"/>
      <c r="B332" s="246"/>
      <c r="C332" s="247"/>
      <c r="D332" s="226" t="s">
        <v>200</v>
      </c>
      <c r="E332" s="248" t="s">
        <v>19</v>
      </c>
      <c r="F332" s="249" t="s">
        <v>206</v>
      </c>
      <c r="G332" s="247"/>
      <c r="H332" s="250">
        <v>3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200</v>
      </c>
      <c r="AU332" s="256" t="s">
        <v>82</v>
      </c>
      <c r="AV332" s="15" t="s">
        <v>196</v>
      </c>
      <c r="AW332" s="15" t="s">
        <v>33</v>
      </c>
      <c r="AX332" s="15" t="s">
        <v>80</v>
      </c>
      <c r="AY332" s="256" t="s">
        <v>188</v>
      </c>
    </row>
    <row r="333" s="2" customFormat="1" ht="16.5" customHeight="1">
      <c r="A333" s="40"/>
      <c r="B333" s="41"/>
      <c r="C333" s="257" t="s">
        <v>475</v>
      </c>
      <c r="D333" s="257" t="s">
        <v>300</v>
      </c>
      <c r="E333" s="258" t="s">
        <v>1615</v>
      </c>
      <c r="F333" s="259" t="s">
        <v>1616</v>
      </c>
      <c r="G333" s="260" t="s">
        <v>296</v>
      </c>
      <c r="H333" s="261">
        <v>3</v>
      </c>
      <c r="I333" s="262"/>
      <c r="J333" s="263">
        <f>ROUND(I333*H333,2)</f>
        <v>0</v>
      </c>
      <c r="K333" s="259" t="s">
        <v>19</v>
      </c>
      <c r="L333" s="264"/>
      <c r="M333" s="265" t="s">
        <v>19</v>
      </c>
      <c r="N333" s="266" t="s">
        <v>43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250</v>
      </c>
      <c r="AT333" s="217" t="s">
        <v>300</v>
      </c>
      <c r="AU333" s="217" t="s">
        <v>82</v>
      </c>
      <c r="AY333" s="19" t="s">
        <v>188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80</v>
      </c>
      <c r="BK333" s="218">
        <f>ROUND(I333*H333,2)</f>
        <v>0</v>
      </c>
      <c r="BL333" s="19" t="s">
        <v>196</v>
      </c>
      <c r="BM333" s="217" t="s">
        <v>2562</v>
      </c>
    </row>
    <row r="334" s="2" customFormat="1">
      <c r="A334" s="40"/>
      <c r="B334" s="41"/>
      <c r="C334" s="42"/>
      <c r="D334" s="226" t="s">
        <v>571</v>
      </c>
      <c r="E334" s="42"/>
      <c r="F334" s="273" t="s">
        <v>1498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571</v>
      </c>
      <c r="AU334" s="19" t="s">
        <v>82</v>
      </c>
    </row>
    <row r="335" s="13" customFormat="1">
      <c r="A335" s="13"/>
      <c r="B335" s="224"/>
      <c r="C335" s="225"/>
      <c r="D335" s="226" t="s">
        <v>200</v>
      </c>
      <c r="E335" s="227" t="s">
        <v>19</v>
      </c>
      <c r="F335" s="228" t="s">
        <v>1461</v>
      </c>
      <c r="G335" s="225"/>
      <c r="H335" s="227" t="s">
        <v>19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200</v>
      </c>
      <c r="AU335" s="234" t="s">
        <v>82</v>
      </c>
      <c r="AV335" s="13" t="s">
        <v>80</v>
      </c>
      <c r="AW335" s="13" t="s">
        <v>33</v>
      </c>
      <c r="AX335" s="13" t="s">
        <v>72</v>
      </c>
      <c r="AY335" s="234" t="s">
        <v>188</v>
      </c>
    </row>
    <row r="336" s="14" customFormat="1">
      <c r="A336" s="14"/>
      <c r="B336" s="235"/>
      <c r="C336" s="236"/>
      <c r="D336" s="226" t="s">
        <v>200</v>
      </c>
      <c r="E336" s="237" t="s">
        <v>19</v>
      </c>
      <c r="F336" s="238" t="s">
        <v>216</v>
      </c>
      <c r="G336" s="236"/>
      <c r="H336" s="239">
        <v>3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200</v>
      </c>
      <c r="AU336" s="245" t="s">
        <v>82</v>
      </c>
      <c r="AV336" s="14" t="s">
        <v>82</v>
      </c>
      <c r="AW336" s="14" t="s">
        <v>33</v>
      </c>
      <c r="AX336" s="14" t="s">
        <v>72</v>
      </c>
      <c r="AY336" s="245" t="s">
        <v>188</v>
      </c>
    </row>
    <row r="337" s="15" customFormat="1">
      <c r="A337" s="15"/>
      <c r="B337" s="246"/>
      <c r="C337" s="247"/>
      <c r="D337" s="226" t="s">
        <v>200</v>
      </c>
      <c r="E337" s="248" t="s">
        <v>19</v>
      </c>
      <c r="F337" s="249" t="s">
        <v>206</v>
      </c>
      <c r="G337" s="247"/>
      <c r="H337" s="250">
        <v>3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6" t="s">
        <v>200</v>
      </c>
      <c r="AU337" s="256" t="s">
        <v>82</v>
      </c>
      <c r="AV337" s="15" t="s">
        <v>196</v>
      </c>
      <c r="AW337" s="15" t="s">
        <v>33</v>
      </c>
      <c r="AX337" s="15" t="s">
        <v>80</v>
      </c>
      <c r="AY337" s="256" t="s">
        <v>188</v>
      </c>
    </row>
    <row r="338" s="2" customFormat="1" ht="16.5" customHeight="1">
      <c r="A338" s="40"/>
      <c r="B338" s="41"/>
      <c r="C338" s="206" t="s">
        <v>482</v>
      </c>
      <c r="D338" s="206" t="s">
        <v>191</v>
      </c>
      <c r="E338" s="207" t="s">
        <v>2563</v>
      </c>
      <c r="F338" s="208" t="s">
        <v>2564</v>
      </c>
      <c r="G338" s="209" t="s">
        <v>296</v>
      </c>
      <c r="H338" s="210">
        <v>4</v>
      </c>
      <c r="I338" s="211"/>
      <c r="J338" s="212">
        <f>ROUND(I338*H338,2)</f>
        <v>0</v>
      </c>
      <c r="K338" s="208" t="s">
        <v>195</v>
      </c>
      <c r="L338" s="46"/>
      <c r="M338" s="213" t="s">
        <v>19</v>
      </c>
      <c r="N338" s="214" t="s">
        <v>43</v>
      </c>
      <c r="O338" s="86"/>
      <c r="P338" s="215">
        <f>O338*H338</f>
        <v>0</v>
      </c>
      <c r="Q338" s="215">
        <v>0</v>
      </c>
      <c r="R338" s="215">
        <f>Q338*H338</f>
        <v>0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196</v>
      </c>
      <c r="AT338" s="217" t="s">
        <v>191</v>
      </c>
      <c r="AU338" s="217" t="s">
        <v>82</v>
      </c>
      <c r="AY338" s="19" t="s">
        <v>188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80</v>
      </c>
      <c r="BK338" s="218">
        <f>ROUND(I338*H338,2)</f>
        <v>0</v>
      </c>
      <c r="BL338" s="19" t="s">
        <v>196</v>
      </c>
      <c r="BM338" s="217" t="s">
        <v>2565</v>
      </c>
    </row>
    <row r="339" s="2" customFormat="1">
      <c r="A339" s="40"/>
      <c r="B339" s="41"/>
      <c r="C339" s="42"/>
      <c r="D339" s="219" t="s">
        <v>198</v>
      </c>
      <c r="E339" s="42"/>
      <c r="F339" s="220" t="s">
        <v>2566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198</v>
      </c>
      <c r="AU339" s="19" t="s">
        <v>82</v>
      </c>
    </row>
    <row r="340" s="13" customFormat="1">
      <c r="A340" s="13"/>
      <c r="B340" s="224"/>
      <c r="C340" s="225"/>
      <c r="D340" s="226" t="s">
        <v>200</v>
      </c>
      <c r="E340" s="227" t="s">
        <v>19</v>
      </c>
      <c r="F340" s="228" t="s">
        <v>1461</v>
      </c>
      <c r="G340" s="225"/>
      <c r="H340" s="227" t="s">
        <v>19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200</v>
      </c>
      <c r="AU340" s="234" t="s">
        <v>82</v>
      </c>
      <c r="AV340" s="13" t="s">
        <v>80</v>
      </c>
      <c r="AW340" s="13" t="s">
        <v>33</v>
      </c>
      <c r="AX340" s="13" t="s">
        <v>72</v>
      </c>
      <c r="AY340" s="234" t="s">
        <v>188</v>
      </c>
    </row>
    <row r="341" s="14" customFormat="1">
      <c r="A341" s="14"/>
      <c r="B341" s="235"/>
      <c r="C341" s="236"/>
      <c r="D341" s="226" t="s">
        <v>200</v>
      </c>
      <c r="E341" s="237" t="s">
        <v>19</v>
      </c>
      <c r="F341" s="238" t="s">
        <v>196</v>
      </c>
      <c r="G341" s="236"/>
      <c r="H341" s="239">
        <v>4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5" t="s">
        <v>200</v>
      </c>
      <c r="AU341" s="245" t="s">
        <v>82</v>
      </c>
      <c r="AV341" s="14" t="s">
        <v>82</v>
      </c>
      <c r="AW341" s="14" t="s">
        <v>33</v>
      </c>
      <c r="AX341" s="14" t="s">
        <v>72</v>
      </c>
      <c r="AY341" s="245" t="s">
        <v>188</v>
      </c>
    </row>
    <row r="342" s="15" customFormat="1">
      <c r="A342" s="15"/>
      <c r="B342" s="246"/>
      <c r="C342" s="247"/>
      <c r="D342" s="226" t="s">
        <v>200</v>
      </c>
      <c r="E342" s="248" t="s">
        <v>19</v>
      </c>
      <c r="F342" s="249" t="s">
        <v>206</v>
      </c>
      <c r="G342" s="247"/>
      <c r="H342" s="250">
        <v>4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6" t="s">
        <v>200</v>
      </c>
      <c r="AU342" s="256" t="s">
        <v>82</v>
      </c>
      <c r="AV342" s="15" t="s">
        <v>196</v>
      </c>
      <c r="AW342" s="15" t="s">
        <v>33</v>
      </c>
      <c r="AX342" s="15" t="s">
        <v>80</v>
      </c>
      <c r="AY342" s="256" t="s">
        <v>188</v>
      </c>
    </row>
    <row r="343" s="2" customFormat="1" ht="16.5" customHeight="1">
      <c r="A343" s="40"/>
      <c r="B343" s="41"/>
      <c r="C343" s="257" t="s">
        <v>492</v>
      </c>
      <c r="D343" s="257" t="s">
        <v>300</v>
      </c>
      <c r="E343" s="258" t="s">
        <v>2567</v>
      </c>
      <c r="F343" s="259" t="s">
        <v>2568</v>
      </c>
      <c r="G343" s="260" t="s">
        <v>296</v>
      </c>
      <c r="H343" s="261">
        <v>4</v>
      </c>
      <c r="I343" s="262"/>
      <c r="J343" s="263">
        <f>ROUND(I343*H343,2)</f>
        <v>0</v>
      </c>
      <c r="K343" s="259" t="s">
        <v>19</v>
      </c>
      <c r="L343" s="264"/>
      <c r="M343" s="265" t="s">
        <v>19</v>
      </c>
      <c r="N343" s="266" t="s">
        <v>43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250</v>
      </c>
      <c r="AT343" s="217" t="s">
        <v>300</v>
      </c>
      <c r="AU343" s="217" t="s">
        <v>82</v>
      </c>
      <c r="AY343" s="19" t="s">
        <v>188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80</v>
      </c>
      <c r="BK343" s="218">
        <f>ROUND(I343*H343,2)</f>
        <v>0</v>
      </c>
      <c r="BL343" s="19" t="s">
        <v>196</v>
      </c>
      <c r="BM343" s="217" t="s">
        <v>2569</v>
      </c>
    </row>
    <row r="344" s="2" customFormat="1">
      <c r="A344" s="40"/>
      <c r="B344" s="41"/>
      <c r="C344" s="42"/>
      <c r="D344" s="226" t="s">
        <v>571</v>
      </c>
      <c r="E344" s="42"/>
      <c r="F344" s="273" t="s">
        <v>1498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571</v>
      </c>
      <c r="AU344" s="19" t="s">
        <v>82</v>
      </c>
    </row>
    <row r="345" s="13" customFormat="1">
      <c r="A345" s="13"/>
      <c r="B345" s="224"/>
      <c r="C345" s="225"/>
      <c r="D345" s="226" t="s">
        <v>200</v>
      </c>
      <c r="E345" s="227" t="s">
        <v>19</v>
      </c>
      <c r="F345" s="228" t="s">
        <v>1461</v>
      </c>
      <c r="G345" s="225"/>
      <c r="H345" s="227" t="s">
        <v>19</v>
      </c>
      <c r="I345" s="229"/>
      <c r="J345" s="225"/>
      <c r="K345" s="225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200</v>
      </c>
      <c r="AU345" s="234" t="s">
        <v>82</v>
      </c>
      <c r="AV345" s="13" t="s">
        <v>80</v>
      </c>
      <c r="AW345" s="13" t="s">
        <v>33</v>
      </c>
      <c r="AX345" s="13" t="s">
        <v>72</v>
      </c>
      <c r="AY345" s="234" t="s">
        <v>188</v>
      </c>
    </row>
    <row r="346" s="14" customFormat="1">
      <c r="A346" s="14"/>
      <c r="B346" s="235"/>
      <c r="C346" s="236"/>
      <c r="D346" s="226" t="s">
        <v>200</v>
      </c>
      <c r="E346" s="237" t="s">
        <v>19</v>
      </c>
      <c r="F346" s="238" t="s">
        <v>196</v>
      </c>
      <c r="G346" s="236"/>
      <c r="H346" s="239">
        <v>4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5" t="s">
        <v>200</v>
      </c>
      <c r="AU346" s="245" t="s">
        <v>82</v>
      </c>
      <c r="AV346" s="14" t="s">
        <v>82</v>
      </c>
      <c r="AW346" s="14" t="s">
        <v>33</v>
      </c>
      <c r="AX346" s="14" t="s">
        <v>72</v>
      </c>
      <c r="AY346" s="245" t="s">
        <v>188</v>
      </c>
    </row>
    <row r="347" s="15" customFormat="1">
      <c r="A347" s="15"/>
      <c r="B347" s="246"/>
      <c r="C347" s="247"/>
      <c r="D347" s="226" t="s">
        <v>200</v>
      </c>
      <c r="E347" s="248" t="s">
        <v>19</v>
      </c>
      <c r="F347" s="249" t="s">
        <v>206</v>
      </c>
      <c r="G347" s="247"/>
      <c r="H347" s="250">
        <v>4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6" t="s">
        <v>200</v>
      </c>
      <c r="AU347" s="256" t="s">
        <v>82</v>
      </c>
      <c r="AV347" s="15" t="s">
        <v>196</v>
      </c>
      <c r="AW347" s="15" t="s">
        <v>33</v>
      </c>
      <c r="AX347" s="15" t="s">
        <v>80</v>
      </c>
      <c r="AY347" s="256" t="s">
        <v>188</v>
      </c>
    </row>
    <row r="348" s="2" customFormat="1" ht="16.5" customHeight="1">
      <c r="A348" s="40"/>
      <c r="B348" s="41"/>
      <c r="C348" s="257" t="s">
        <v>501</v>
      </c>
      <c r="D348" s="257" t="s">
        <v>300</v>
      </c>
      <c r="E348" s="258" t="s">
        <v>2570</v>
      </c>
      <c r="F348" s="259" t="s">
        <v>2571</v>
      </c>
      <c r="G348" s="260" t="s">
        <v>296</v>
      </c>
      <c r="H348" s="261">
        <v>2</v>
      </c>
      <c r="I348" s="262"/>
      <c r="J348" s="263">
        <f>ROUND(I348*H348,2)</f>
        <v>0</v>
      </c>
      <c r="K348" s="259" t="s">
        <v>19</v>
      </c>
      <c r="L348" s="264"/>
      <c r="M348" s="265" t="s">
        <v>19</v>
      </c>
      <c r="N348" s="266" t="s">
        <v>43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250</v>
      </c>
      <c r="AT348" s="217" t="s">
        <v>300</v>
      </c>
      <c r="AU348" s="217" t="s">
        <v>82</v>
      </c>
      <c r="AY348" s="19" t="s">
        <v>188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80</v>
      </c>
      <c r="BK348" s="218">
        <f>ROUND(I348*H348,2)</f>
        <v>0</v>
      </c>
      <c r="BL348" s="19" t="s">
        <v>196</v>
      </c>
      <c r="BM348" s="217" t="s">
        <v>2572</v>
      </c>
    </row>
    <row r="349" s="2" customFormat="1">
      <c r="A349" s="40"/>
      <c r="B349" s="41"/>
      <c r="C349" s="42"/>
      <c r="D349" s="226" t="s">
        <v>571</v>
      </c>
      <c r="E349" s="42"/>
      <c r="F349" s="273" t="s">
        <v>1498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571</v>
      </c>
      <c r="AU349" s="19" t="s">
        <v>82</v>
      </c>
    </row>
    <row r="350" s="13" customFormat="1">
      <c r="A350" s="13"/>
      <c r="B350" s="224"/>
      <c r="C350" s="225"/>
      <c r="D350" s="226" t="s">
        <v>200</v>
      </c>
      <c r="E350" s="227" t="s">
        <v>19</v>
      </c>
      <c r="F350" s="228" t="s">
        <v>1461</v>
      </c>
      <c r="G350" s="225"/>
      <c r="H350" s="227" t="s">
        <v>19</v>
      </c>
      <c r="I350" s="229"/>
      <c r="J350" s="225"/>
      <c r="K350" s="225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200</v>
      </c>
      <c r="AU350" s="234" t="s">
        <v>82</v>
      </c>
      <c r="AV350" s="13" t="s">
        <v>80</v>
      </c>
      <c r="AW350" s="13" t="s">
        <v>33</v>
      </c>
      <c r="AX350" s="13" t="s">
        <v>72</v>
      </c>
      <c r="AY350" s="234" t="s">
        <v>188</v>
      </c>
    </row>
    <row r="351" s="14" customFormat="1">
      <c r="A351" s="14"/>
      <c r="B351" s="235"/>
      <c r="C351" s="236"/>
      <c r="D351" s="226" t="s">
        <v>200</v>
      </c>
      <c r="E351" s="237" t="s">
        <v>19</v>
      </c>
      <c r="F351" s="238" t="s">
        <v>82</v>
      </c>
      <c r="G351" s="236"/>
      <c r="H351" s="239">
        <v>2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200</v>
      </c>
      <c r="AU351" s="245" t="s">
        <v>82</v>
      </c>
      <c r="AV351" s="14" t="s">
        <v>82</v>
      </c>
      <c r="AW351" s="14" t="s">
        <v>33</v>
      </c>
      <c r="AX351" s="14" t="s">
        <v>72</v>
      </c>
      <c r="AY351" s="245" t="s">
        <v>188</v>
      </c>
    </row>
    <row r="352" s="15" customFormat="1">
      <c r="A352" s="15"/>
      <c r="B352" s="246"/>
      <c r="C352" s="247"/>
      <c r="D352" s="226" t="s">
        <v>200</v>
      </c>
      <c r="E352" s="248" t="s">
        <v>19</v>
      </c>
      <c r="F352" s="249" t="s">
        <v>206</v>
      </c>
      <c r="G352" s="247"/>
      <c r="H352" s="250">
        <v>2</v>
      </c>
      <c r="I352" s="251"/>
      <c r="J352" s="247"/>
      <c r="K352" s="247"/>
      <c r="L352" s="252"/>
      <c r="M352" s="253"/>
      <c r="N352" s="254"/>
      <c r="O352" s="254"/>
      <c r="P352" s="254"/>
      <c r="Q352" s="254"/>
      <c r="R352" s="254"/>
      <c r="S352" s="254"/>
      <c r="T352" s="25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56" t="s">
        <v>200</v>
      </c>
      <c r="AU352" s="256" t="s">
        <v>82</v>
      </c>
      <c r="AV352" s="15" t="s">
        <v>196</v>
      </c>
      <c r="AW352" s="15" t="s">
        <v>33</v>
      </c>
      <c r="AX352" s="15" t="s">
        <v>80</v>
      </c>
      <c r="AY352" s="256" t="s">
        <v>188</v>
      </c>
    </row>
    <row r="353" s="2" customFormat="1" ht="16.5" customHeight="1">
      <c r="A353" s="40"/>
      <c r="B353" s="41"/>
      <c r="C353" s="206" t="s">
        <v>510</v>
      </c>
      <c r="D353" s="206" t="s">
        <v>191</v>
      </c>
      <c r="E353" s="207" t="s">
        <v>2573</v>
      </c>
      <c r="F353" s="208" t="s">
        <v>2574</v>
      </c>
      <c r="G353" s="209" t="s">
        <v>296</v>
      </c>
      <c r="H353" s="210">
        <v>2</v>
      </c>
      <c r="I353" s="211"/>
      <c r="J353" s="212">
        <f>ROUND(I353*H353,2)</f>
        <v>0</v>
      </c>
      <c r="K353" s="208" t="s">
        <v>195</v>
      </c>
      <c r="L353" s="46"/>
      <c r="M353" s="213" t="s">
        <v>19</v>
      </c>
      <c r="N353" s="214" t="s">
        <v>43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196</v>
      </c>
      <c r="AT353" s="217" t="s">
        <v>191</v>
      </c>
      <c r="AU353" s="217" t="s">
        <v>82</v>
      </c>
      <c r="AY353" s="19" t="s">
        <v>188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80</v>
      </c>
      <c r="BK353" s="218">
        <f>ROUND(I353*H353,2)</f>
        <v>0</v>
      </c>
      <c r="BL353" s="19" t="s">
        <v>196</v>
      </c>
      <c r="BM353" s="217" t="s">
        <v>2575</v>
      </c>
    </row>
    <row r="354" s="2" customFormat="1">
      <c r="A354" s="40"/>
      <c r="B354" s="41"/>
      <c r="C354" s="42"/>
      <c r="D354" s="219" t="s">
        <v>198</v>
      </c>
      <c r="E354" s="42"/>
      <c r="F354" s="220" t="s">
        <v>2576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198</v>
      </c>
      <c r="AU354" s="19" t="s">
        <v>82</v>
      </c>
    </row>
    <row r="355" s="13" customFormat="1">
      <c r="A355" s="13"/>
      <c r="B355" s="224"/>
      <c r="C355" s="225"/>
      <c r="D355" s="226" t="s">
        <v>200</v>
      </c>
      <c r="E355" s="227" t="s">
        <v>19</v>
      </c>
      <c r="F355" s="228" t="s">
        <v>1461</v>
      </c>
      <c r="G355" s="225"/>
      <c r="H355" s="227" t="s">
        <v>19</v>
      </c>
      <c r="I355" s="229"/>
      <c r="J355" s="225"/>
      <c r="K355" s="225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200</v>
      </c>
      <c r="AU355" s="234" t="s">
        <v>82</v>
      </c>
      <c r="AV355" s="13" t="s">
        <v>80</v>
      </c>
      <c r="AW355" s="13" t="s">
        <v>33</v>
      </c>
      <c r="AX355" s="13" t="s">
        <v>72</v>
      </c>
      <c r="AY355" s="234" t="s">
        <v>188</v>
      </c>
    </row>
    <row r="356" s="14" customFormat="1">
      <c r="A356" s="14"/>
      <c r="B356" s="235"/>
      <c r="C356" s="236"/>
      <c r="D356" s="226" t="s">
        <v>200</v>
      </c>
      <c r="E356" s="237" t="s">
        <v>19</v>
      </c>
      <c r="F356" s="238" t="s">
        <v>82</v>
      </c>
      <c r="G356" s="236"/>
      <c r="H356" s="239">
        <v>2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5" t="s">
        <v>200</v>
      </c>
      <c r="AU356" s="245" t="s">
        <v>82</v>
      </c>
      <c r="AV356" s="14" t="s">
        <v>82</v>
      </c>
      <c r="AW356" s="14" t="s">
        <v>33</v>
      </c>
      <c r="AX356" s="14" t="s">
        <v>72</v>
      </c>
      <c r="AY356" s="245" t="s">
        <v>188</v>
      </c>
    </row>
    <row r="357" s="15" customFormat="1">
      <c r="A357" s="15"/>
      <c r="B357" s="246"/>
      <c r="C357" s="247"/>
      <c r="D357" s="226" t="s">
        <v>200</v>
      </c>
      <c r="E357" s="248" t="s">
        <v>19</v>
      </c>
      <c r="F357" s="249" t="s">
        <v>206</v>
      </c>
      <c r="G357" s="247"/>
      <c r="H357" s="250">
        <v>2</v>
      </c>
      <c r="I357" s="251"/>
      <c r="J357" s="247"/>
      <c r="K357" s="247"/>
      <c r="L357" s="252"/>
      <c r="M357" s="253"/>
      <c r="N357" s="254"/>
      <c r="O357" s="254"/>
      <c r="P357" s="254"/>
      <c r="Q357" s="254"/>
      <c r="R357" s="254"/>
      <c r="S357" s="254"/>
      <c r="T357" s="25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6" t="s">
        <v>200</v>
      </c>
      <c r="AU357" s="256" t="s">
        <v>82</v>
      </c>
      <c r="AV357" s="15" t="s">
        <v>196</v>
      </c>
      <c r="AW357" s="15" t="s">
        <v>33</v>
      </c>
      <c r="AX357" s="15" t="s">
        <v>80</v>
      </c>
      <c r="AY357" s="256" t="s">
        <v>188</v>
      </c>
    </row>
    <row r="358" s="2" customFormat="1" ht="16.5" customHeight="1">
      <c r="A358" s="40"/>
      <c r="B358" s="41"/>
      <c r="C358" s="257" t="s">
        <v>515</v>
      </c>
      <c r="D358" s="257" t="s">
        <v>300</v>
      </c>
      <c r="E358" s="258" t="s">
        <v>2577</v>
      </c>
      <c r="F358" s="259" t="s">
        <v>2578</v>
      </c>
      <c r="G358" s="260" t="s">
        <v>296</v>
      </c>
      <c r="H358" s="261">
        <v>2</v>
      </c>
      <c r="I358" s="262"/>
      <c r="J358" s="263">
        <f>ROUND(I358*H358,2)</f>
        <v>0</v>
      </c>
      <c r="K358" s="259" t="s">
        <v>19</v>
      </c>
      <c r="L358" s="264"/>
      <c r="M358" s="265" t="s">
        <v>19</v>
      </c>
      <c r="N358" s="266" t="s">
        <v>43</v>
      </c>
      <c r="O358" s="86"/>
      <c r="P358" s="215">
        <f>O358*H358</f>
        <v>0</v>
      </c>
      <c r="Q358" s="215">
        <v>0</v>
      </c>
      <c r="R358" s="215">
        <f>Q358*H358</f>
        <v>0</v>
      </c>
      <c r="S358" s="215">
        <v>0</v>
      </c>
      <c r="T358" s="216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17" t="s">
        <v>250</v>
      </c>
      <c r="AT358" s="217" t="s">
        <v>300</v>
      </c>
      <c r="AU358" s="217" t="s">
        <v>82</v>
      </c>
      <c r="AY358" s="19" t="s">
        <v>188</v>
      </c>
      <c r="BE358" s="218">
        <f>IF(N358="základní",J358,0)</f>
        <v>0</v>
      </c>
      <c r="BF358" s="218">
        <f>IF(N358="snížená",J358,0)</f>
        <v>0</v>
      </c>
      <c r="BG358" s="218">
        <f>IF(N358="zákl. přenesená",J358,0)</f>
        <v>0</v>
      </c>
      <c r="BH358" s="218">
        <f>IF(N358="sníž. přenesená",J358,0)</f>
        <v>0</v>
      </c>
      <c r="BI358" s="218">
        <f>IF(N358="nulová",J358,0)</f>
        <v>0</v>
      </c>
      <c r="BJ358" s="19" t="s">
        <v>80</v>
      </c>
      <c r="BK358" s="218">
        <f>ROUND(I358*H358,2)</f>
        <v>0</v>
      </c>
      <c r="BL358" s="19" t="s">
        <v>196</v>
      </c>
      <c r="BM358" s="217" t="s">
        <v>2579</v>
      </c>
    </row>
    <row r="359" s="2" customFormat="1">
      <c r="A359" s="40"/>
      <c r="B359" s="41"/>
      <c r="C359" s="42"/>
      <c r="D359" s="226" t="s">
        <v>571</v>
      </c>
      <c r="E359" s="42"/>
      <c r="F359" s="273" t="s">
        <v>1498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571</v>
      </c>
      <c r="AU359" s="19" t="s">
        <v>82</v>
      </c>
    </row>
    <row r="360" s="13" customFormat="1">
      <c r="A360" s="13"/>
      <c r="B360" s="224"/>
      <c r="C360" s="225"/>
      <c r="D360" s="226" t="s">
        <v>200</v>
      </c>
      <c r="E360" s="227" t="s">
        <v>19</v>
      </c>
      <c r="F360" s="228" t="s">
        <v>1461</v>
      </c>
      <c r="G360" s="225"/>
      <c r="H360" s="227" t="s">
        <v>19</v>
      </c>
      <c r="I360" s="229"/>
      <c r="J360" s="225"/>
      <c r="K360" s="225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200</v>
      </c>
      <c r="AU360" s="234" t="s">
        <v>82</v>
      </c>
      <c r="AV360" s="13" t="s">
        <v>80</v>
      </c>
      <c r="AW360" s="13" t="s">
        <v>33</v>
      </c>
      <c r="AX360" s="13" t="s">
        <v>72</v>
      </c>
      <c r="AY360" s="234" t="s">
        <v>188</v>
      </c>
    </row>
    <row r="361" s="14" customFormat="1">
      <c r="A361" s="14"/>
      <c r="B361" s="235"/>
      <c r="C361" s="236"/>
      <c r="D361" s="226" t="s">
        <v>200</v>
      </c>
      <c r="E361" s="237" t="s">
        <v>19</v>
      </c>
      <c r="F361" s="238" t="s">
        <v>82</v>
      </c>
      <c r="G361" s="236"/>
      <c r="H361" s="239">
        <v>2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200</v>
      </c>
      <c r="AU361" s="245" t="s">
        <v>82</v>
      </c>
      <c r="AV361" s="14" t="s">
        <v>82</v>
      </c>
      <c r="AW361" s="14" t="s">
        <v>33</v>
      </c>
      <c r="AX361" s="14" t="s">
        <v>72</v>
      </c>
      <c r="AY361" s="245" t="s">
        <v>188</v>
      </c>
    </row>
    <row r="362" s="15" customFormat="1">
      <c r="A362" s="15"/>
      <c r="B362" s="246"/>
      <c r="C362" s="247"/>
      <c r="D362" s="226" t="s">
        <v>200</v>
      </c>
      <c r="E362" s="248" t="s">
        <v>19</v>
      </c>
      <c r="F362" s="249" t="s">
        <v>206</v>
      </c>
      <c r="G362" s="247"/>
      <c r="H362" s="250">
        <v>2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6" t="s">
        <v>200</v>
      </c>
      <c r="AU362" s="256" t="s">
        <v>82</v>
      </c>
      <c r="AV362" s="15" t="s">
        <v>196</v>
      </c>
      <c r="AW362" s="15" t="s">
        <v>33</v>
      </c>
      <c r="AX362" s="15" t="s">
        <v>80</v>
      </c>
      <c r="AY362" s="256" t="s">
        <v>188</v>
      </c>
    </row>
    <row r="363" s="2" customFormat="1" ht="16.5" customHeight="1">
      <c r="A363" s="40"/>
      <c r="B363" s="41"/>
      <c r="C363" s="206" t="s">
        <v>522</v>
      </c>
      <c r="D363" s="206" t="s">
        <v>191</v>
      </c>
      <c r="E363" s="207" t="s">
        <v>1618</v>
      </c>
      <c r="F363" s="208" t="s">
        <v>1619</v>
      </c>
      <c r="G363" s="209" t="s">
        <v>296</v>
      </c>
      <c r="H363" s="210">
        <v>2</v>
      </c>
      <c r="I363" s="211"/>
      <c r="J363" s="212">
        <f>ROUND(I363*H363,2)</f>
        <v>0</v>
      </c>
      <c r="K363" s="208" t="s">
        <v>195</v>
      </c>
      <c r="L363" s="46"/>
      <c r="M363" s="213" t="s">
        <v>19</v>
      </c>
      <c r="N363" s="214" t="s">
        <v>43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196</v>
      </c>
      <c r="AT363" s="217" t="s">
        <v>191</v>
      </c>
      <c r="AU363" s="217" t="s">
        <v>82</v>
      </c>
      <c r="AY363" s="19" t="s">
        <v>188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80</v>
      </c>
      <c r="BK363" s="218">
        <f>ROUND(I363*H363,2)</f>
        <v>0</v>
      </c>
      <c r="BL363" s="19" t="s">
        <v>196</v>
      </c>
      <c r="BM363" s="217" t="s">
        <v>2580</v>
      </c>
    </row>
    <row r="364" s="2" customFormat="1">
      <c r="A364" s="40"/>
      <c r="B364" s="41"/>
      <c r="C364" s="42"/>
      <c r="D364" s="219" t="s">
        <v>198</v>
      </c>
      <c r="E364" s="42"/>
      <c r="F364" s="220" t="s">
        <v>1621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198</v>
      </c>
      <c r="AU364" s="19" t="s">
        <v>82</v>
      </c>
    </row>
    <row r="365" s="13" customFormat="1">
      <c r="A365" s="13"/>
      <c r="B365" s="224"/>
      <c r="C365" s="225"/>
      <c r="D365" s="226" t="s">
        <v>200</v>
      </c>
      <c r="E365" s="227" t="s">
        <v>19</v>
      </c>
      <c r="F365" s="228" t="s">
        <v>1461</v>
      </c>
      <c r="G365" s="225"/>
      <c r="H365" s="227" t="s">
        <v>19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4" t="s">
        <v>200</v>
      </c>
      <c r="AU365" s="234" t="s">
        <v>82</v>
      </c>
      <c r="AV365" s="13" t="s">
        <v>80</v>
      </c>
      <c r="AW365" s="13" t="s">
        <v>33</v>
      </c>
      <c r="AX365" s="13" t="s">
        <v>72</v>
      </c>
      <c r="AY365" s="234" t="s">
        <v>188</v>
      </c>
    </row>
    <row r="366" s="14" customFormat="1">
      <c r="A366" s="14"/>
      <c r="B366" s="235"/>
      <c r="C366" s="236"/>
      <c r="D366" s="226" t="s">
        <v>200</v>
      </c>
      <c r="E366" s="237" t="s">
        <v>19</v>
      </c>
      <c r="F366" s="238" t="s">
        <v>82</v>
      </c>
      <c r="G366" s="236"/>
      <c r="H366" s="239">
        <v>2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200</v>
      </c>
      <c r="AU366" s="245" t="s">
        <v>82</v>
      </c>
      <c r="AV366" s="14" t="s">
        <v>82</v>
      </c>
      <c r="AW366" s="14" t="s">
        <v>33</v>
      </c>
      <c r="AX366" s="14" t="s">
        <v>72</v>
      </c>
      <c r="AY366" s="245" t="s">
        <v>188</v>
      </c>
    </row>
    <row r="367" s="15" customFormat="1">
      <c r="A367" s="15"/>
      <c r="B367" s="246"/>
      <c r="C367" s="247"/>
      <c r="D367" s="226" t="s">
        <v>200</v>
      </c>
      <c r="E367" s="248" t="s">
        <v>19</v>
      </c>
      <c r="F367" s="249" t="s">
        <v>206</v>
      </c>
      <c r="G367" s="247"/>
      <c r="H367" s="250">
        <v>2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6" t="s">
        <v>200</v>
      </c>
      <c r="AU367" s="256" t="s">
        <v>82</v>
      </c>
      <c r="AV367" s="15" t="s">
        <v>196</v>
      </c>
      <c r="AW367" s="15" t="s">
        <v>33</v>
      </c>
      <c r="AX367" s="15" t="s">
        <v>80</v>
      </c>
      <c r="AY367" s="256" t="s">
        <v>188</v>
      </c>
    </row>
    <row r="368" s="2" customFormat="1" ht="16.5" customHeight="1">
      <c r="A368" s="40"/>
      <c r="B368" s="41"/>
      <c r="C368" s="257" t="s">
        <v>527</v>
      </c>
      <c r="D368" s="257" t="s">
        <v>300</v>
      </c>
      <c r="E368" s="258" t="s">
        <v>2581</v>
      </c>
      <c r="F368" s="259" t="s">
        <v>2582</v>
      </c>
      <c r="G368" s="260" t="s">
        <v>296</v>
      </c>
      <c r="H368" s="261">
        <v>2</v>
      </c>
      <c r="I368" s="262"/>
      <c r="J368" s="263">
        <f>ROUND(I368*H368,2)</f>
        <v>0</v>
      </c>
      <c r="K368" s="259" t="s">
        <v>19</v>
      </c>
      <c r="L368" s="264"/>
      <c r="M368" s="265" t="s">
        <v>19</v>
      </c>
      <c r="N368" s="266" t="s">
        <v>43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250</v>
      </c>
      <c r="AT368" s="217" t="s">
        <v>300</v>
      </c>
      <c r="AU368" s="217" t="s">
        <v>82</v>
      </c>
      <c r="AY368" s="19" t="s">
        <v>188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80</v>
      </c>
      <c r="BK368" s="218">
        <f>ROUND(I368*H368,2)</f>
        <v>0</v>
      </c>
      <c r="BL368" s="19" t="s">
        <v>196</v>
      </c>
      <c r="BM368" s="217" t="s">
        <v>2583</v>
      </c>
    </row>
    <row r="369" s="2" customFormat="1">
      <c r="A369" s="40"/>
      <c r="B369" s="41"/>
      <c r="C369" s="42"/>
      <c r="D369" s="226" t="s">
        <v>571</v>
      </c>
      <c r="E369" s="42"/>
      <c r="F369" s="273" t="s">
        <v>1498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571</v>
      </c>
      <c r="AU369" s="19" t="s">
        <v>82</v>
      </c>
    </row>
    <row r="370" s="13" customFormat="1">
      <c r="A370" s="13"/>
      <c r="B370" s="224"/>
      <c r="C370" s="225"/>
      <c r="D370" s="226" t="s">
        <v>200</v>
      </c>
      <c r="E370" s="227" t="s">
        <v>19</v>
      </c>
      <c r="F370" s="228" t="s">
        <v>1461</v>
      </c>
      <c r="G370" s="225"/>
      <c r="H370" s="227" t="s">
        <v>19</v>
      </c>
      <c r="I370" s="229"/>
      <c r="J370" s="225"/>
      <c r="K370" s="225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200</v>
      </c>
      <c r="AU370" s="234" t="s">
        <v>82</v>
      </c>
      <c r="AV370" s="13" t="s">
        <v>80</v>
      </c>
      <c r="AW370" s="13" t="s">
        <v>33</v>
      </c>
      <c r="AX370" s="13" t="s">
        <v>72</v>
      </c>
      <c r="AY370" s="234" t="s">
        <v>188</v>
      </c>
    </row>
    <row r="371" s="14" customFormat="1">
      <c r="A371" s="14"/>
      <c r="B371" s="235"/>
      <c r="C371" s="236"/>
      <c r="D371" s="226" t="s">
        <v>200</v>
      </c>
      <c r="E371" s="237" t="s">
        <v>19</v>
      </c>
      <c r="F371" s="238" t="s">
        <v>82</v>
      </c>
      <c r="G371" s="236"/>
      <c r="H371" s="239">
        <v>2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5" t="s">
        <v>200</v>
      </c>
      <c r="AU371" s="245" t="s">
        <v>82</v>
      </c>
      <c r="AV371" s="14" t="s">
        <v>82</v>
      </c>
      <c r="AW371" s="14" t="s">
        <v>33</v>
      </c>
      <c r="AX371" s="14" t="s">
        <v>72</v>
      </c>
      <c r="AY371" s="245" t="s">
        <v>188</v>
      </c>
    </row>
    <row r="372" s="15" customFormat="1">
      <c r="A372" s="15"/>
      <c r="B372" s="246"/>
      <c r="C372" s="247"/>
      <c r="D372" s="226" t="s">
        <v>200</v>
      </c>
      <c r="E372" s="248" t="s">
        <v>19</v>
      </c>
      <c r="F372" s="249" t="s">
        <v>206</v>
      </c>
      <c r="G372" s="247"/>
      <c r="H372" s="250">
        <v>2</v>
      </c>
      <c r="I372" s="251"/>
      <c r="J372" s="247"/>
      <c r="K372" s="247"/>
      <c r="L372" s="252"/>
      <c r="M372" s="253"/>
      <c r="N372" s="254"/>
      <c r="O372" s="254"/>
      <c r="P372" s="254"/>
      <c r="Q372" s="254"/>
      <c r="R372" s="254"/>
      <c r="S372" s="254"/>
      <c r="T372" s="25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6" t="s">
        <v>200</v>
      </c>
      <c r="AU372" s="256" t="s">
        <v>82</v>
      </c>
      <c r="AV372" s="15" t="s">
        <v>196</v>
      </c>
      <c r="AW372" s="15" t="s">
        <v>33</v>
      </c>
      <c r="AX372" s="15" t="s">
        <v>80</v>
      </c>
      <c r="AY372" s="256" t="s">
        <v>188</v>
      </c>
    </row>
    <row r="373" s="12" customFormat="1" ht="22.8" customHeight="1">
      <c r="A373" s="12"/>
      <c r="B373" s="190"/>
      <c r="C373" s="191"/>
      <c r="D373" s="192" t="s">
        <v>71</v>
      </c>
      <c r="E373" s="204" t="s">
        <v>1629</v>
      </c>
      <c r="F373" s="204" t="s">
        <v>1630</v>
      </c>
      <c r="G373" s="191"/>
      <c r="H373" s="191"/>
      <c r="I373" s="194"/>
      <c r="J373" s="205">
        <f>BK373</f>
        <v>0</v>
      </c>
      <c r="K373" s="191"/>
      <c r="L373" s="196"/>
      <c r="M373" s="197"/>
      <c r="N373" s="198"/>
      <c r="O373" s="198"/>
      <c r="P373" s="199">
        <f>P374</f>
        <v>0</v>
      </c>
      <c r="Q373" s="198"/>
      <c r="R373" s="199">
        <f>R374</f>
        <v>0</v>
      </c>
      <c r="S373" s="198"/>
      <c r="T373" s="200">
        <f>T374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1" t="s">
        <v>231</v>
      </c>
      <c r="AT373" s="202" t="s">
        <v>71</v>
      </c>
      <c r="AU373" s="202" t="s">
        <v>80</v>
      </c>
      <c r="AY373" s="201" t="s">
        <v>188</v>
      </c>
      <c r="BK373" s="203">
        <f>BK374</f>
        <v>0</v>
      </c>
    </row>
    <row r="374" s="12" customFormat="1" ht="20.88" customHeight="1">
      <c r="A374" s="12"/>
      <c r="B374" s="190"/>
      <c r="C374" s="191"/>
      <c r="D374" s="192" t="s">
        <v>71</v>
      </c>
      <c r="E374" s="204" t="s">
        <v>542</v>
      </c>
      <c r="F374" s="204" t="s">
        <v>543</v>
      </c>
      <c r="G374" s="191"/>
      <c r="H374" s="191"/>
      <c r="I374" s="194"/>
      <c r="J374" s="205">
        <f>BK374</f>
        <v>0</v>
      </c>
      <c r="K374" s="191"/>
      <c r="L374" s="196"/>
      <c r="M374" s="197"/>
      <c r="N374" s="198"/>
      <c r="O374" s="198"/>
      <c r="P374" s="199">
        <f>SUM(P375:P378)</f>
        <v>0</v>
      </c>
      <c r="Q374" s="198"/>
      <c r="R374" s="199">
        <f>SUM(R375:R378)</f>
        <v>0</v>
      </c>
      <c r="S374" s="198"/>
      <c r="T374" s="200">
        <f>SUM(T375:T378)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1" t="s">
        <v>231</v>
      </c>
      <c r="AT374" s="202" t="s">
        <v>71</v>
      </c>
      <c r="AU374" s="202" t="s">
        <v>82</v>
      </c>
      <c r="AY374" s="201" t="s">
        <v>188</v>
      </c>
      <c r="BK374" s="203">
        <f>SUM(BK375:BK378)</f>
        <v>0</v>
      </c>
    </row>
    <row r="375" s="2" customFormat="1" ht="24.15" customHeight="1">
      <c r="A375" s="40"/>
      <c r="B375" s="41"/>
      <c r="C375" s="206" t="s">
        <v>532</v>
      </c>
      <c r="D375" s="206" t="s">
        <v>191</v>
      </c>
      <c r="E375" s="207" t="s">
        <v>2584</v>
      </c>
      <c r="F375" s="208" t="s">
        <v>2585</v>
      </c>
      <c r="G375" s="209" t="s">
        <v>296</v>
      </c>
      <c r="H375" s="210">
        <v>1</v>
      </c>
      <c r="I375" s="211"/>
      <c r="J375" s="212">
        <f>ROUND(I375*H375,2)</f>
        <v>0</v>
      </c>
      <c r="K375" s="208" t="s">
        <v>195</v>
      </c>
      <c r="L375" s="46"/>
      <c r="M375" s="213" t="s">
        <v>19</v>
      </c>
      <c r="N375" s="214" t="s">
        <v>43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196</v>
      </c>
      <c r="AT375" s="217" t="s">
        <v>191</v>
      </c>
      <c r="AU375" s="217" t="s">
        <v>216</v>
      </c>
      <c r="AY375" s="19" t="s">
        <v>188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80</v>
      </c>
      <c r="BK375" s="218">
        <f>ROUND(I375*H375,2)</f>
        <v>0</v>
      </c>
      <c r="BL375" s="19" t="s">
        <v>196</v>
      </c>
      <c r="BM375" s="217" t="s">
        <v>2586</v>
      </c>
    </row>
    <row r="376" s="2" customFormat="1">
      <c r="A376" s="40"/>
      <c r="B376" s="41"/>
      <c r="C376" s="42"/>
      <c r="D376" s="219" t="s">
        <v>198</v>
      </c>
      <c r="E376" s="42"/>
      <c r="F376" s="220" t="s">
        <v>2587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198</v>
      </c>
      <c r="AU376" s="19" t="s">
        <v>216</v>
      </c>
    </row>
    <row r="377" s="2" customFormat="1" ht="16.5" customHeight="1">
      <c r="A377" s="40"/>
      <c r="B377" s="41"/>
      <c r="C377" s="206" t="s">
        <v>537</v>
      </c>
      <c r="D377" s="206" t="s">
        <v>191</v>
      </c>
      <c r="E377" s="207" t="s">
        <v>1635</v>
      </c>
      <c r="F377" s="208" t="s">
        <v>1636</v>
      </c>
      <c r="G377" s="209" t="s">
        <v>1567</v>
      </c>
      <c r="H377" s="210">
        <v>1</v>
      </c>
      <c r="I377" s="211"/>
      <c r="J377" s="212">
        <f>ROUND(I377*H377,2)</f>
        <v>0</v>
      </c>
      <c r="K377" s="208" t="s">
        <v>19</v>
      </c>
      <c r="L377" s="46"/>
      <c r="M377" s="213" t="s">
        <v>19</v>
      </c>
      <c r="N377" s="214" t="s">
        <v>43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196</v>
      </c>
      <c r="AT377" s="217" t="s">
        <v>191</v>
      </c>
      <c r="AU377" s="217" t="s">
        <v>216</v>
      </c>
      <c r="AY377" s="19" t="s">
        <v>188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80</v>
      </c>
      <c r="BK377" s="218">
        <f>ROUND(I377*H377,2)</f>
        <v>0</v>
      </c>
      <c r="BL377" s="19" t="s">
        <v>196</v>
      </c>
      <c r="BM377" s="217" t="s">
        <v>2588</v>
      </c>
    </row>
    <row r="378" s="2" customFormat="1" ht="16.5" customHeight="1">
      <c r="A378" s="40"/>
      <c r="B378" s="41"/>
      <c r="C378" s="206" t="s">
        <v>546</v>
      </c>
      <c r="D378" s="206" t="s">
        <v>191</v>
      </c>
      <c r="E378" s="207" t="s">
        <v>1638</v>
      </c>
      <c r="F378" s="208" t="s">
        <v>1639</v>
      </c>
      <c r="G378" s="209" t="s">
        <v>307</v>
      </c>
      <c r="H378" s="267"/>
      <c r="I378" s="211"/>
      <c r="J378" s="212">
        <f>ROUND(I378*H378,2)</f>
        <v>0</v>
      </c>
      <c r="K378" s="208" t="s">
        <v>19</v>
      </c>
      <c r="L378" s="46"/>
      <c r="M378" s="213" t="s">
        <v>19</v>
      </c>
      <c r="N378" s="214" t="s">
        <v>43</v>
      </c>
      <c r="O378" s="86"/>
      <c r="P378" s="215">
        <f>O378*H378</f>
        <v>0</v>
      </c>
      <c r="Q378" s="215">
        <v>0</v>
      </c>
      <c r="R378" s="215">
        <f>Q378*H378</f>
        <v>0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196</v>
      </c>
      <c r="AT378" s="217" t="s">
        <v>191</v>
      </c>
      <c r="AU378" s="217" t="s">
        <v>216</v>
      </c>
      <c r="AY378" s="19" t="s">
        <v>188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80</v>
      </c>
      <c r="BK378" s="218">
        <f>ROUND(I378*H378,2)</f>
        <v>0</v>
      </c>
      <c r="BL378" s="19" t="s">
        <v>196</v>
      </c>
      <c r="BM378" s="217" t="s">
        <v>2589</v>
      </c>
    </row>
    <row r="379" s="12" customFormat="1" ht="25.92" customHeight="1">
      <c r="A379" s="12"/>
      <c r="B379" s="190"/>
      <c r="C379" s="191"/>
      <c r="D379" s="192" t="s">
        <v>71</v>
      </c>
      <c r="E379" s="193" t="s">
        <v>186</v>
      </c>
      <c r="F379" s="193" t="s">
        <v>187</v>
      </c>
      <c r="G379" s="191"/>
      <c r="H379" s="191"/>
      <c r="I379" s="194"/>
      <c r="J379" s="195">
        <f>BK379</f>
        <v>0</v>
      </c>
      <c r="K379" s="191"/>
      <c r="L379" s="196"/>
      <c r="M379" s="197"/>
      <c r="N379" s="198"/>
      <c r="O379" s="198"/>
      <c r="P379" s="199">
        <f>P380+P382+P387</f>
        <v>0</v>
      </c>
      <c r="Q379" s="198"/>
      <c r="R379" s="199">
        <f>R380+R382+R387</f>
        <v>1.2E-05</v>
      </c>
      <c r="S379" s="198"/>
      <c r="T379" s="200">
        <f>T380+T382+T387</f>
        <v>0.00059999999999999995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1" t="s">
        <v>80</v>
      </c>
      <c r="AT379" s="202" t="s">
        <v>71</v>
      </c>
      <c r="AU379" s="202" t="s">
        <v>72</v>
      </c>
      <c r="AY379" s="201" t="s">
        <v>188</v>
      </c>
      <c r="BK379" s="203">
        <f>BK380+BK382+BK387</f>
        <v>0</v>
      </c>
    </row>
    <row r="380" s="12" customFormat="1" ht="22.8" customHeight="1">
      <c r="A380" s="12"/>
      <c r="B380" s="190"/>
      <c r="C380" s="191"/>
      <c r="D380" s="192" t="s">
        <v>71</v>
      </c>
      <c r="E380" s="204" t="s">
        <v>189</v>
      </c>
      <c r="F380" s="204" t="s">
        <v>190</v>
      </c>
      <c r="G380" s="191"/>
      <c r="H380" s="191"/>
      <c r="I380" s="194"/>
      <c r="J380" s="205">
        <f>BK380</f>
        <v>0</v>
      </c>
      <c r="K380" s="191"/>
      <c r="L380" s="196"/>
      <c r="M380" s="197"/>
      <c r="N380" s="198"/>
      <c r="O380" s="198"/>
      <c r="P380" s="199">
        <f>P381</f>
        <v>0</v>
      </c>
      <c r="Q380" s="198"/>
      <c r="R380" s="199">
        <f>R381</f>
        <v>0</v>
      </c>
      <c r="S380" s="198"/>
      <c r="T380" s="200">
        <f>T381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1" t="s">
        <v>80</v>
      </c>
      <c r="AT380" s="202" t="s">
        <v>71</v>
      </c>
      <c r="AU380" s="202" t="s">
        <v>80</v>
      </c>
      <c r="AY380" s="201" t="s">
        <v>188</v>
      </c>
      <c r="BK380" s="203">
        <f>BK381</f>
        <v>0</v>
      </c>
    </row>
    <row r="381" s="2" customFormat="1" ht="16.5" customHeight="1">
      <c r="A381" s="40"/>
      <c r="B381" s="41"/>
      <c r="C381" s="206" t="s">
        <v>1680</v>
      </c>
      <c r="D381" s="206" t="s">
        <v>191</v>
      </c>
      <c r="E381" s="207" t="s">
        <v>2590</v>
      </c>
      <c r="F381" s="208" t="s">
        <v>2591</v>
      </c>
      <c r="G381" s="209" t="s">
        <v>478</v>
      </c>
      <c r="H381" s="210">
        <v>1</v>
      </c>
      <c r="I381" s="211"/>
      <c r="J381" s="212">
        <f>ROUND(I381*H381,2)</f>
        <v>0</v>
      </c>
      <c r="K381" s="208" t="s">
        <v>19</v>
      </c>
      <c r="L381" s="46"/>
      <c r="M381" s="213" t="s">
        <v>19</v>
      </c>
      <c r="N381" s="214" t="s">
        <v>43</v>
      </c>
      <c r="O381" s="86"/>
      <c r="P381" s="215">
        <f>O381*H381</f>
        <v>0</v>
      </c>
      <c r="Q381" s="215">
        <v>0</v>
      </c>
      <c r="R381" s="215">
        <f>Q381*H381</f>
        <v>0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196</v>
      </c>
      <c r="AT381" s="217" t="s">
        <v>191</v>
      </c>
      <c r="AU381" s="217" t="s">
        <v>82</v>
      </c>
      <c r="AY381" s="19" t="s">
        <v>188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80</v>
      </c>
      <c r="BK381" s="218">
        <f>ROUND(I381*H381,2)</f>
        <v>0</v>
      </c>
      <c r="BL381" s="19" t="s">
        <v>196</v>
      </c>
      <c r="BM381" s="217" t="s">
        <v>2592</v>
      </c>
    </row>
    <row r="382" s="12" customFormat="1" ht="22.8" customHeight="1">
      <c r="A382" s="12"/>
      <c r="B382" s="190"/>
      <c r="C382" s="191"/>
      <c r="D382" s="192" t="s">
        <v>71</v>
      </c>
      <c r="E382" s="204" t="s">
        <v>229</v>
      </c>
      <c r="F382" s="204" t="s">
        <v>230</v>
      </c>
      <c r="G382" s="191"/>
      <c r="H382" s="191"/>
      <c r="I382" s="194"/>
      <c r="J382" s="205">
        <f>BK382</f>
        <v>0</v>
      </c>
      <c r="K382" s="191"/>
      <c r="L382" s="196"/>
      <c r="M382" s="197"/>
      <c r="N382" s="198"/>
      <c r="O382" s="198"/>
      <c r="P382" s="199">
        <f>SUM(P383:P386)</f>
        <v>0</v>
      </c>
      <c r="Q382" s="198"/>
      <c r="R382" s="199">
        <f>SUM(R383:R386)</f>
        <v>1.2E-05</v>
      </c>
      <c r="S382" s="198"/>
      <c r="T382" s="200">
        <f>SUM(T383:T386)</f>
        <v>0.00059999999999999995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1" t="s">
        <v>80</v>
      </c>
      <c r="AT382" s="202" t="s">
        <v>71</v>
      </c>
      <c r="AU382" s="202" t="s">
        <v>80</v>
      </c>
      <c r="AY382" s="201" t="s">
        <v>188</v>
      </c>
      <c r="BK382" s="203">
        <f>SUM(BK383:BK386)</f>
        <v>0</v>
      </c>
    </row>
    <row r="383" s="2" customFormat="1" ht="16.5" customHeight="1">
      <c r="A383" s="40"/>
      <c r="B383" s="41"/>
      <c r="C383" s="206" t="s">
        <v>1685</v>
      </c>
      <c r="D383" s="206" t="s">
        <v>191</v>
      </c>
      <c r="E383" s="207" t="s">
        <v>1641</v>
      </c>
      <c r="F383" s="208" t="s">
        <v>1642</v>
      </c>
      <c r="G383" s="209" t="s">
        <v>357</v>
      </c>
      <c r="H383" s="210">
        <v>0.59999999999999998</v>
      </c>
      <c r="I383" s="211"/>
      <c r="J383" s="212">
        <f>ROUND(I383*H383,2)</f>
        <v>0</v>
      </c>
      <c r="K383" s="208" t="s">
        <v>195</v>
      </c>
      <c r="L383" s="46"/>
      <c r="M383" s="213" t="s">
        <v>19</v>
      </c>
      <c r="N383" s="214" t="s">
        <v>43</v>
      </c>
      <c r="O383" s="86"/>
      <c r="P383" s="215">
        <f>O383*H383</f>
        <v>0</v>
      </c>
      <c r="Q383" s="215">
        <v>2.0000000000000002E-05</v>
      </c>
      <c r="R383" s="215">
        <f>Q383*H383</f>
        <v>1.2E-05</v>
      </c>
      <c r="S383" s="215">
        <v>0.001</v>
      </c>
      <c r="T383" s="216">
        <f>S383*H383</f>
        <v>0.00059999999999999995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196</v>
      </c>
      <c r="AT383" s="217" t="s">
        <v>191</v>
      </c>
      <c r="AU383" s="217" t="s">
        <v>82</v>
      </c>
      <c r="AY383" s="19" t="s">
        <v>188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80</v>
      </c>
      <c r="BK383" s="218">
        <f>ROUND(I383*H383,2)</f>
        <v>0</v>
      </c>
      <c r="BL383" s="19" t="s">
        <v>196</v>
      </c>
      <c r="BM383" s="217" t="s">
        <v>2593</v>
      </c>
    </row>
    <row r="384" s="2" customFormat="1">
      <c r="A384" s="40"/>
      <c r="B384" s="41"/>
      <c r="C384" s="42"/>
      <c r="D384" s="219" t="s">
        <v>198</v>
      </c>
      <c r="E384" s="42"/>
      <c r="F384" s="220" t="s">
        <v>1644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198</v>
      </c>
      <c r="AU384" s="19" t="s">
        <v>82</v>
      </c>
    </row>
    <row r="385" s="14" customFormat="1">
      <c r="A385" s="14"/>
      <c r="B385" s="235"/>
      <c r="C385" s="236"/>
      <c r="D385" s="226" t="s">
        <v>200</v>
      </c>
      <c r="E385" s="237" t="s">
        <v>19</v>
      </c>
      <c r="F385" s="238" t="s">
        <v>2229</v>
      </c>
      <c r="G385" s="236"/>
      <c r="H385" s="239">
        <v>0.59999999999999998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5" t="s">
        <v>200</v>
      </c>
      <c r="AU385" s="245" t="s">
        <v>82</v>
      </c>
      <c r="AV385" s="14" t="s">
        <v>82</v>
      </c>
      <c r="AW385" s="14" t="s">
        <v>33</v>
      </c>
      <c r="AX385" s="14" t="s">
        <v>80</v>
      </c>
      <c r="AY385" s="245" t="s">
        <v>188</v>
      </c>
    </row>
    <row r="386" s="2" customFormat="1" ht="16.5" customHeight="1">
      <c r="A386" s="40"/>
      <c r="B386" s="41"/>
      <c r="C386" s="206" t="s">
        <v>1665</v>
      </c>
      <c r="D386" s="206" t="s">
        <v>191</v>
      </c>
      <c r="E386" s="207" t="s">
        <v>563</v>
      </c>
      <c r="F386" s="208" t="s">
        <v>2594</v>
      </c>
      <c r="G386" s="209" t="s">
        <v>296</v>
      </c>
      <c r="H386" s="210">
        <v>2</v>
      </c>
      <c r="I386" s="211"/>
      <c r="J386" s="212">
        <f>ROUND(I386*H386,2)</f>
        <v>0</v>
      </c>
      <c r="K386" s="208" t="s">
        <v>19</v>
      </c>
      <c r="L386" s="46"/>
      <c r="M386" s="213" t="s">
        <v>19</v>
      </c>
      <c r="N386" s="214" t="s">
        <v>43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196</v>
      </c>
      <c r="AT386" s="217" t="s">
        <v>191</v>
      </c>
      <c r="AU386" s="217" t="s">
        <v>82</v>
      </c>
      <c r="AY386" s="19" t="s">
        <v>188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80</v>
      </c>
      <c r="BK386" s="218">
        <f>ROUND(I386*H386,2)</f>
        <v>0</v>
      </c>
      <c r="BL386" s="19" t="s">
        <v>196</v>
      </c>
      <c r="BM386" s="217" t="s">
        <v>2595</v>
      </c>
    </row>
    <row r="387" s="12" customFormat="1" ht="22.8" customHeight="1">
      <c r="A387" s="12"/>
      <c r="B387" s="190"/>
      <c r="C387" s="191"/>
      <c r="D387" s="192" t="s">
        <v>71</v>
      </c>
      <c r="E387" s="204" t="s">
        <v>256</v>
      </c>
      <c r="F387" s="204" t="s">
        <v>257</v>
      </c>
      <c r="G387" s="191"/>
      <c r="H387" s="191"/>
      <c r="I387" s="194"/>
      <c r="J387" s="205">
        <f>BK387</f>
        <v>0</v>
      </c>
      <c r="K387" s="191"/>
      <c r="L387" s="196"/>
      <c r="M387" s="197"/>
      <c r="N387" s="198"/>
      <c r="O387" s="198"/>
      <c r="P387" s="199">
        <f>SUM(P388:P398)</f>
        <v>0</v>
      </c>
      <c r="Q387" s="198"/>
      <c r="R387" s="199">
        <f>SUM(R388:R398)</f>
        <v>0</v>
      </c>
      <c r="S387" s="198"/>
      <c r="T387" s="200">
        <f>SUM(T388:T398)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1" t="s">
        <v>80</v>
      </c>
      <c r="AT387" s="202" t="s">
        <v>71</v>
      </c>
      <c r="AU387" s="202" t="s">
        <v>80</v>
      </c>
      <c r="AY387" s="201" t="s">
        <v>188</v>
      </c>
      <c r="BK387" s="203">
        <f>SUM(BK388:BK398)</f>
        <v>0</v>
      </c>
    </row>
    <row r="388" s="2" customFormat="1" ht="16.5" customHeight="1">
      <c r="A388" s="40"/>
      <c r="B388" s="41"/>
      <c r="C388" s="206" t="s">
        <v>1694</v>
      </c>
      <c r="D388" s="206" t="s">
        <v>191</v>
      </c>
      <c r="E388" s="207" t="s">
        <v>258</v>
      </c>
      <c r="F388" s="208" t="s">
        <v>259</v>
      </c>
      <c r="G388" s="209" t="s">
        <v>260</v>
      </c>
      <c r="H388" s="210">
        <v>0.001</v>
      </c>
      <c r="I388" s="211"/>
      <c r="J388" s="212">
        <f>ROUND(I388*H388,2)</f>
        <v>0</v>
      </c>
      <c r="K388" s="208" t="s">
        <v>195</v>
      </c>
      <c r="L388" s="46"/>
      <c r="M388" s="213" t="s">
        <v>19</v>
      </c>
      <c r="N388" s="214" t="s">
        <v>43</v>
      </c>
      <c r="O388" s="86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196</v>
      </c>
      <c r="AT388" s="217" t="s">
        <v>191</v>
      </c>
      <c r="AU388" s="217" t="s">
        <v>82</v>
      </c>
      <c r="AY388" s="19" t="s">
        <v>188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80</v>
      </c>
      <c r="BK388" s="218">
        <f>ROUND(I388*H388,2)</f>
        <v>0</v>
      </c>
      <c r="BL388" s="19" t="s">
        <v>196</v>
      </c>
      <c r="BM388" s="217" t="s">
        <v>2596</v>
      </c>
    </row>
    <row r="389" s="2" customFormat="1">
      <c r="A389" s="40"/>
      <c r="B389" s="41"/>
      <c r="C389" s="42"/>
      <c r="D389" s="219" t="s">
        <v>198</v>
      </c>
      <c r="E389" s="42"/>
      <c r="F389" s="220" t="s">
        <v>262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198</v>
      </c>
      <c r="AU389" s="19" t="s">
        <v>82</v>
      </c>
    </row>
    <row r="390" s="2" customFormat="1" ht="24.15" customHeight="1">
      <c r="A390" s="40"/>
      <c r="B390" s="41"/>
      <c r="C390" s="206" t="s">
        <v>1699</v>
      </c>
      <c r="D390" s="206" t="s">
        <v>191</v>
      </c>
      <c r="E390" s="207" t="s">
        <v>263</v>
      </c>
      <c r="F390" s="208" t="s">
        <v>264</v>
      </c>
      <c r="G390" s="209" t="s">
        <v>260</v>
      </c>
      <c r="H390" s="210">
        <v>0.001</v>
      </c>
      <c r="I390" s="211"/>
      <c r="J390" s="212">
        <f>ROUND(I390*H390,2)</f>
        <v>0</v>
      </c>
      <c r="K390" s="208" t="s">
        <v>195</v>
      </c>
      <c r="L390" s="46"/>
      <c r="M390" s="213" t="s">
        <v>19</v>
      </c>
      <c r="N390" s="214" t="s">
        <v>43</v>
      </c>
      <c r="O390" s="86"/>
      <c r="P390" s="215">
        <f>O390*H390</f>
        <v>0</v>
      </c>
      <c r="Q390" s="215">
        <v>0</v>
      </c>
      <c r="R390" s="215">
        <f>Q390*H390</f>
        <v>0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196</v>
      </c>
      <c r="AT390" s="217" t="s">
        <v>191</v>
      </c>
      <c r="AU390" s="217" t="s">
        <v>82</v>
      </c>
      <c r="AY390" s="19" t="s">
        <v>188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80</v>
      </c>
      <c r="BK390" s="218">
        <f>ROUND(I390*H390,2)</f>
        <v>0</v>
      </c>
      <c r="BL390" s="19" t="s">
        <v>196</v>
      </c>
      <c r="BM390" s="217" t="s">
        <v>2597</v>
      </c>
    </row>
    <row r="391" s="2" customFormat="1">
      <c r="A391" s="40"/>
      <c r="B391" s="41"/>
      <c r="C391" s="42"/>
      <c r="D391" s="219" t="s">
        <v>198</v>
      </c>
      <c r="E391" s="42"/>
      <c r="F391" s="220" t="s">
        <v>266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198</v>
      </c>
      <c r="AU391" s="19" t="s">
        <v>82</v>
      </c>
    </row>
    <row r="392" s="2" customFormat="1" ht="21.75" customHeight="1">
      <c r="A392" s="40"/>
      <c r="B392" s="41"/>
      <c r="C392" s="206" t="s">
        <v>1704</v>
      </c>
      <c r="D392" s="206" t="s">
        <v>191</v>
      </c>
      <c r="E392" s="207" t="s">
        <v>267</v>
      </c>
      <c r="F392" s="208" t="s">
        <v>268</v>
      </c>
      <c r="G392" s="209" t="s">
        <v>260</v>
      </c>
      <c r="H392" s="210">
        <v>0.001</v>
      </c>
      <c r="I392" s="211"/>
      <c r="J392" s="212">
        <f>ROUND(I392*H392,2)</f>
        <v>0</v>
      </c>
      <c r="K392" s="208" t="s">
        <v>195</v>
      </c>
      <c r="L392" s="46"/>
      <c r="M392" s="213" t="s">
        <v>19</v>
      </c>
      <c r="N392" s="214" t="s">
        <v>43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196</v>
      </c>
      <c r="AT392" s="217" t="s">
        <v>191</v>
      </c>
      <c r="AU392" s="217" t="s">
        <v>82</v>
      </c>
      <c r="AY392" s="19" t="s">
        <v>188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80</v>
      </c>
      <c r="BK392" s="218">
        <f>ROUND(I392*H392,2)</f>
        <v>0</v>
      </c>
      <c r="BL392" s="19" t="s">
        <v>196</v>
      </c>
      <c r="BM392" s="217" t="s">
        <v>2598</v>
      </c>
    </row>
    <row r="393" s="2" customFormat="1">
      <c r="A393" s="40"/>
      <c r="B393" s="41"/>
      <c r="C393" s="42"/>
      <c r="D393" s="219" t="s">
        <v>198</v>
      </c>
      <c r="E393" s="42"/>
      <c r="F393" s="220" t="s">
        <v>270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198</v>
      </c>
      <c r="AU393" s="19" t="s">
        <v>82</v>
      </c>
    </row>
    <row r="394" s="2" customFormat="1" ht="24.15" customHeight="1">
      <c r="A394" s="40"/>
      <c r="B394" s="41"/>
      <c r="C394" s="206" t="s">
        <v>1709</v>
      </c>
      <c r="D394" s="206" t="s">
        <v>191</v>
      </c>
      <c r="E394" s="207" t="s">
        <v>271</v>
      </c>
      <c r="F394" s="208" t="s">
        <v>272</v>
      </c>
      <c r="G394" s="209" t="s">
        <v>260</v>
      </c>
      <c r="H394" s="210">
        <v>0.0060000000000000001</v>
      </c>
      <c r="I394" s="211"/>
      <c r="J394" s="212">
        <f>ROUND(I394*H394,2)</f>
        <v>0</v>
      </c>
      <c r="K394" s="208" t="s">
        <v>195</v>
      </c>
      <c r="L394" s="46"/>
      <c r="M394" s="213" t="s">
        <v>19</v>
      </c>
      <c r="N394" s="214" t="s">
        <v>43</v>
      </c>
      <c r="O394" s="86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196</v>
      </c>
      <c r="AT394" s="217" t="s">
        <v>191</v>
      </c>
      <c r="AU394" s="217" t="s">
        <v>82</v>
      </c>
      <c r="AY394" s="19" t="s">
        <v>188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80</v>
      </c>
      <c r="BK394" s="218">
        <f>ROUND(I394*H394,2)</f>
        <v>0</v>
      </c>
      <c r="BL394" s="19" t="s">
        <v>196</v>
      </c>
      <c r="BM394" s="217" t="s">
        <v>2599</v>
      </c>
    </row>
    <row r="395" s="2" customFormat="1">
      <c r="A395" s="40"/>
      <c r="B395" s="41"/>
      <c r="C395" s="42"/>
      <c r="D395" s="219" t="s">
        <v>198</v>
      </c>
      <c r="E395" s="42"/>
      <c r="F395" s="220" t="s">
        <v>274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198</v>
      </c>
      <c r="AU395" s="19" t="s">
        <v>82</v>
      </c>
    </row>
    <row r="396" s="14" customFormat="1">
      <c r="A396" s="14"/>
      <c r="B396" s="235"/>
      <c r="C396" s="236"/>
      <c r="D396" s="226" t="s">
        <v>200</v>
      </c>
      <c r="E396" s="237" t="s">
        <v>19</v>
      </c>
      <c r="F396" s="238" t="s">
        <v>1655</v>
      </c>
      <c r="G396" s="236"/>
      <c r="H396" s="239">
        <v>0.0060000000000000001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5" t="s">
        <v>200</v>
      </c>
      <c r="AU396" s="245" t="s">
        <v>82</v>
      </c>
      <c r="AV396" s="14" t="s">
        <v>82</v>
      </c>
      <c r="AW396" s="14" t="s">
        <v>33</v>
      </c>
      <c r="AX396" s="14" t="s">
        <v>80</v>
      </c>
      <c r="AY396" s="245" t="s">
        <v>188</v>
      </c>
    </row>
    <row r="397" s="2" customFormat="1" ht="24.15" customHeight="1">
      <c r="A397" s="40"/>
      <c r="B397" s="41"/>
      <c r="C397" s="206" t="s">
        <v>1714</v>
      </c>
      <c r="D397" s="206" t="s">
        <v>191</v>
      </c>
      <c r="E397" s="207" t="s">
        <v>1656</v>
      </c>
      <c r="F397" s="208" t="s">
        <v>1657</v>
      </c>
      <c r="G397" s="209" t="s">
        <v>260</v>
      </c>
      <c r="H397" s="210">
        <v>0.001</v>
      </c>
      <c r="I397" s="211"/>
      <c r="J397" s="212">
        <f>ROUND(I397*H397,2)</f>
        <v>0</v>
      </c>
      <c r="K397" s="208" t="s">
        <v>195</v>
      </c>
      <c r="L397" s="46"/>
      <c r="M397" s="213" t="s">
        <v>19</v>
      </c>
      <c r="N397" s="214" t="s">
        <v>43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196</v>
      </c>
      <c r="AT397" s="217" t="s">
        <v>191</v>
      </c>
      <c r="AU397" s="217" t="s">
        <v>82</v>
      </c>
      <c r="AY397" s="19" t="s">
        <v>188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80</v>
      </c>
      <c r="BK397" s="218">
        <f>ROUND(I397*H397,2)</f>
        <v>0</v>
      </c>
      <c r="BL397" s="19" t="s">
        <v>196</v>
      </c>
      <c r="BM397" s="217" t="s">
        <v>2600</v>
      </c>
    </row>
    <row r="398" s="2" customFormat="1">
      <c r="A398" s="40"/>
      <c r="B398" s="41"/>
      <c r="C398" s="42"/>
      <c r="D398" s="219" t="s">
        <v>198</v>
      </c>
      <c r="E398" s="42"/>
      <c r="F398" s="220" t="s">
        <v>1659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198</v>
      </c>
      <c r="AU398" s="19" t="s">
        <v>82</v>
      </c>
    </row>
    <row r="399" s="12" customFormat="1" ht="25.92" customHeight="1">
      <c r="A399" s="12"/>
      <c r="B399" s="190"/>
      <c r="C399" s="191"/>
      <c r="D399" s="192" t="s">
        <v>71</v>
      </c>
      <c r="E399" s="193" t="s">
        <v>300</v>
      </c>
      <c r="F399" s="193" t="s">
        <v>1660</v>
      </c>
      <c r="G399" s="191"/>
      <c r="H399" s="191"/>
      <c r="I399" s="194"/>
      <c r="J399" s="195">
        <f>BK399</f>
        <v>0</v>
      </c>
      <c r="K399" s="191"/>
      <c r="L399" s="196"/>
      <c r="M399" s="197"/>
      <c r="N399" s="198"/>
      <c r="O399" s="198"/>
      <c r="P399" s="199">
        <f>P400</f>
        <v>0</v>
      </c>
      <c r="Q399" s="198"/>
      <c r="R399" s="199">
        <f>R400</f>
        <v>0.17681</v>
      </c>
      <c r="S399" s="198"/>
      <c r="T399" s="200">
        <f>T400</f>
        <v>1.903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1" t="s">
        <v>216</v>
      </c>
      <c r="AT399" s="202" t="s">
        <v>71</v>
      </c>
      <c r="AU399" s="202" t="s">
        <v>72</v>
      </c>
      <c r="AY399" s="201" t="s">
        <v>188</v>
      </c>
      <c r="BK399" s="203">
        <f>BK400</f>
        <v>0</v>
      </c>
    </row>
    <row r="400" s="12" customFormat="1" ht="22.8" customHeight="1">
      <c r="A400" s="12"/>
      <c r="B400" s="190"/>
      <c r="C400" s="191"/>
      <c r="D400" s="192" t="s">
        <v>71</v>
      </c>
      <c r="E400" s="204" t="s">
        <v>1661</v>
      </c>
      <c r="F400" s="204" t="s">
        <v>1662</v>
      </c>
      <c r="G400" s="191"/>
      <c r="H400" s="191"/>
      <c r="I400" s="194"/>
      <c r="J400" s="205">
        <f>BK400</f>
        <v>0</v>
      </c>
      <c r="K400" s="191"/>
      <c r="L400" s="196"/>
      <c r="M400" s="197"/>
      <c r="N400" s="198"/>
      <c r="O400" s="198"/>
      <c r="P400" s="199">
        <f>SUM(P401:P445)</f>
        <v>0</v>
      </c>
      <c r="Q400" s="198"/>
      <c r="R400" s="199">
        <f>SUM(R401:R445)</f>
        <v>0.17681</v>
      </c>
      <c r="S400" s="198"/>
      <c r="T400" s="200">
        <f>SUM(T401:T445)</f>
        <v>1.903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01" t="s">
        <v>216</v>
      </c>
      <c r="AT400" s="202" t="s">
        <v>71</v>
      </c>
      <c r="AU400" s="202" t="s">
        <v>80</v>
      </c>
      <c r="AY400" s="201" t="s">
        <v>188</v>
      </c>
      <c r="BK400" s="203">
        <f>SUM(BK401:BK445)</f>
        <v>0</v>
      </c>
    </row>
    <row r="401" s="2" customFormat="1" ht="16.5" customHeight="1">
      <c r="A401" s="40"/>
      <c r="B401" s="41"/>
      <c r="C401" s="206" t="s">
        <v>1720</v>
      </c>
      <c r="D401" s="206" t="s">
        <v>191</v>
      </c>
      <c r="E401" s="207" t="s">
        <v>1663</v>
      </c>
      <c r="F401" s="208" t="s">
        <v>1664</v>
      </c>
      <c r="G401" s="209" t="s">
        <v>357</v>
      </c>
      <c r="H401" s="210">
        <v>90</v>
      </c>
      <c r="I401" s="211"/>
      <c r="J401" s="212">
        <f>ROUND(I401*H401,2)</f>
        <v>0</v>
      </c>
      <c r="K401" s="208" t="s">
        <v>195</v>
      </c>
      <c r="L401" s="46"/>
      <c r="M401" s="213" t="s">
        <v>19</v>
      </c>
      <c r="N401" s="214" t="s">
        <v>43</v>
      </c>
      <c r="O401" s="86"/>
      <c r="P401" s="215">
        <f>O401*H401</f>
        <v>0</v>
      </c>
      <c r="Q401" s="215">
        <v>0.00014999999999999999</v>
      </c>
      <c r="R401" s="215">
        <f>Q401*H401</f>
        <v>0.013499999999999998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1665</v>
      </c>
      <c r="AT401" s="217" t="s">
        <v>191</v>
      </c>
      <c r="AU401" s="217" t="s">
        <v>82</v>
      </c>
      <c r="AY401" s="19" t="s">
        <v>188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80</v>
      </c>
      <c r="BK401" s="218">
        <f>ROUND(I401*H401,2)</f>
        <v>0</v>
      </c>
      <c r="BL401" s="19" t="s">
        <v>1665</v>
      </c>
      <c r="BM401" s="217" t="s">
        <v>2601</v>
      </c>
    </row>
    <row r="402" s="2" customFormat="1">
      <c r="A402" s="40"/>
      <c r="B402" s="41"/>
      <c r="C402" s="42"/>
      <c r="D402" s="219" t="s">
        <v>198</v>
      </c>
      <c r="E402" s="42"/>
      <c r="F402" s="220" t="s">
        <v>1667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198</v>
      </c>
      <c r="AU402" s="19" t="s">
        <v>82</v>
      </c>
    </row>
    <row r="403" s="2" customFormat="1" ht="16.5" customHeight="1">
      <c r="A403" s="40"/>
      <c r="B403" s="41"/>
      <c r="C403" s="206" t="s">
        <v>1725</v>
      </c>
      <c r="D403" s="206" t="s">
        <v>191</v>
      </c>
      <c r="E403" s="207" t="s">
        <v>2602</v>
      </c>
      <c r="F403" s="208" t="s">
        <v>2603</v>
      </c>
      <c r="G403" s="209" t="s">
        <v>357</v>
      </c>
      <c r="H403" s="210">
        <v>39</v>
      </c>
      <c r="I403" s="211"/>
      <c r="J403" s="212">
        <f>ROUND(I403*H403,2)</f>
        <v>0</v>
      </c>
      <c r="K403" s="208" t="s">
        <v>195</v>
      </c>
      <c r="L403" s="46"/>
      <c r="M403" s="213" t="s">
        <v>19</v>
      </c>
      <c r="N403" s="214" t="s">
        <v>43</v>
      </c>
      <c r="O403" s="86"/>
      <c r="P403" s="215">
        <f>O403*H403</f>
        <v>0</v>
      </c>
      <c r="Q403" s="215">
        <v>0.00025999999999999998</v>
      </c>
      <c r="R403" s="215">
        <f>Q403*H403</f>
        <v>0.01014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1665</v>
      </c>
      <c r="AT403" s="217" t="s">
        <v>191</v>
      </c>
      <c r="AU403" s="217" t="s">
        <v>82</v>
      </c>
      <c r="AY403" s="19" t="s">
        <v>188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80</v>
      </c>
      <c r="BK403" s="218">
        <f>ROUND(I403*H403,2)</f>
        <v>0</v>
      </c>
      <c r="BL403" s="19" t="s">
        <v>1665</v>
      </c>
      <c r="BM403" s="217" t="s">
        <v>2604</v>
      </c>
    </row>
    <row r="404" s="2" customFormat="1">
      <c r="A404" s="40"/>
      <c r="B404" s="41"/>
      <c r="C404" s="42"/>
      <c r="D404" s="219" t="s">
        <v>198</v>
      </c>
      <c r="E404" s="42"/>
      <c r="F404" s="220" t="s">
        <v>2605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198</v>
      </c>
      <c r="AU404" s="19" t="s">
        <v>82</v>
      </c>
    </row>
    <row r="405" s="2" customFormat="1" ht="16.5" customHeight="1">
      <c r="A405" s="40"/>
      <c r="B405" s="41"/>
      <c r="C405" s="206" t="s">
        <v>2606</v>
      </c>
      <c r="D405" s="206" t="s">
        <v>191</v>
      </c>
      <c r="E405" s="207" t="s">
        <v>1668</v>
      </c>
      <c r="F405" s="208" t="s">
        <v>1669</v>
      </c>
      <c r="G405" s="209" t="s">
        <v>357</v>
      </c>
      <c r="H405" s="210">
        <v>22</v>
      </c>
      <c r="I405" s="211"/>
      <c r="J405" s="212">
        <f>ROUND(I405*H405,2)</f>
        <v>0</v>
      </c>
      <c r="K405" s="208" t="s">
        <v>195</v>
      </c>
      <c r="L405" s="46"/>
      <c r="M405" s="213" t="s">
        <v>19</v>
      </c>
      <c r="N405" s="214" t="s">
        <v>43</v>
      </c>
      <c r="O405" s="86"/>
      <c r="P405" s="215">
        <f>O405*H405</f>
        <v>0</v>
      </c>
      <c r="Q405" s="215">
        <v>0.00035</v>
      </c>
      <c r="R405" s="215">
        <f>Q405*H405</f>
        <v>0.0077000000000000002</v>
      </c>
      <c r="S405" s="215">
        <v>0</v>
      </c>
      <c r="T405" s="21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17" t="s">
        <v>1665</v>
      </c>
      <c r="AT405" s="217" t="s">
        <v>191</v>
      </c>
      <c r="AU405" s="217" t="s">
        <v>82</v>
      </c>
      <c r="AY405" s="19" t="s">
        <v>188</v>
      </c>
      <c r="BE405" s="218">
        <f>IF(N405="základní",J405,0)</f>
        <v>0</v>
      </c>
      <c r="BF405" s="218">
        <f>IF(N405="snížená",J405,0)</f>
        <v>0</v>
      </c>
      <c r="BG405" s="218">
        <f>IF(N405="zákl. přenesená",J405,0)</f>
        <v>0</v>
      </c>
      <c r="BH405" s="218">
        <f>IF(N405="sníž. přenesená",J405,0)</f>
        <v>0</v>
      </c>
      <c r="BI405" s="218">
        <f>IF(N405="nulová",J405,0)</f>
        <v>0</v>
      </c>
      <c r="BJ405" s="19" t="s">
        <v>80</v>
      </c>
      <c r="BK405" s="218">
        <f>ROUND(I405*H405,2)</f>
        <v>0</v>
      </c>
      <c r="BL405" s="19" t="s">
        <v>1665</v>
      </c>
      <c r="BM405" s="217" t="s">
        <v>2607</v>
      </c>
    </row>
    <row r="406" s="2" customFormat="1">
      <c r="A406" s="40"/>
      <c r="B406" s="41"/>
      <c r="C406" s="42"/>
      <c r="D406" s="219" t="s">
        <v>198</v>
      </c>
      <c r="E406" s="42"/>
      <c r="F406" s="220" t="s">
        <v>1671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198</v>
      </c>
      <c r="AU406" s="19" t="s">
        <v>82</v>
      </c>
    </row>
    <row r="407" s="2" customFormat="1" ht="16.5" customHeight="1">
      <c r="A407" s="40"/>
      <c r="B407" s="41"/>
      <c r="C407" s="206" t="s">
        <v>2608</v>
      </c>
      <c r="D407" s="206" t="s">
        <v>191</v>
      </c>
      <c r="E407" s="207" t="s">
        <v>2609</v>
      </c>
      <c r="F407" s="208" t="s">
        <v>2610</v>
      </c>
      <c r="G407" s="209" t="s">
        <v>357</v>
      </c>
      <c r="H407" s="210">
        <v>28</v>
      </c>
      <c r="I407" s="211"/>
      <c r="J407" s="212">
        <f>ROUND(I407*H407,2)</f>
        <v>0</v>
      </c>
      <c r="K407" s="208" t="s">
        <v>195</v>
      </c>
      <c r="L407" s="46"/>
      <c r="M407" s="213" t="s">
        <v>19</v>
      </c>
      <c r="N407" s="214" t="s">
        <v>43</v>
      </c>
      <c r="O407" s="86"/>
      <c r="P407" s="215">
        <f>O407*H407</f>
        <v>0</v>
      </c>
      <c r="Q407" s="215">
        <v>0.00076999999999999996</v>
      </c>
      <c r="R407" s="215">
        <f>Q407*H407</f>
        <v>0.021559999999999999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1665</v>
      </c>
      <c r="AT407" s="217" t="s">
        <v>191</v>
      </c>
      <c r="AU407" s="217" t="s">
        <v>82</v>
      </c>
      <c r="AY407" s="19" t="s">
        <v>188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80</v>
      </c>
      <c r="BK407" s="218">
        <f>ROUND(I407*H407,2)</f>
        <v>0</v>
      </c>
      <c r="BL407" s="19" t="s">
        <v>1665</v>
      </c>
      <c r="BM407" s="217" t="s">
        <v>2611</v>
      </c>
    </row>
    <row r="408" s="2" customFormat="1">
      <c r="A408" s="40"/>
      <c r="B408" s="41"/>
      <c r="C408" s="42"/>
      <c r="D408" s="219" t="s">
        <v>198</v>
      </c>
      <c r="E408" s="42"/>
      <c r="F408" s="220" t="s">
        <v>2612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198</v>
      </c>
      <c r="AU408" s="19" t="s">
        <v>82</v>
      </c>
    </row>
    <row r="409" s="2" customFormat="1" ht="16.5" customHeight="1">
      <c r="A409" s="40"/>
      <c r="B409" s="41"/>
      <c r="C409" s="206" t="s">
        <v>2613</v>
      </c>
      <c r="D409" s="206" t="s">
        <v>191</v>
      </c>
      <c r="E409" s="207" t="s">
        <v>1672</v>
      </c>
      <c r="F409" s="208" t="s">
        <v>1673</v>
      </c>
      <c r="G409" s="209" t="s">
        <v>357</v>
      </c>
      <c r="H409" s="210">
        <v>30</v>
      </c>
      <c r="I409" s="211"/>
      <c r="J409" s="212">
        <f>ROUND(I409*H409,2)</f>
        <v>0</v>
      </c>
      <c r="K409" s="208" t="s">
        <v>195</v>
      </c>
      <c r="L409" s="46"/>
      <c r="M409" s="213" t="s">
        <v>19</v>
      </c>
      <c r="N409" s="214" t="s">
        <v>43</v>
      </c>
      <c r="O409" s="86"/>
      <c r="P409" s="215">
        <f>O409*H409</f>
        <v>0</v>
      </c>
      <c r="Q409" s="215">
        <v>0.00042000000000000002</v>
      </c>
      <c r="R409" s="215">
        <f>Q409*H409</f>
        <v>0.0126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1665</v>
      </c>
      <c r="AT409" s="217" t="s">
        <v>191</v>
      </c>
      <c r="AU409" s="217" t="s">
        <v>82</v>
      </c>
      <c r="AY409" s="19" t="s">
        <v>188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80</v>
      </c>
      <c r="BK409" s="218">
        <f>ROUND(I409*H409,2)</f>
        <v>0</v>
      </c>
      <c r="BL409" s="19" t="s">
        <v>1665</v>
      </c>
      <c r="BM409" s="217" t="s">
        <v>2614</v>
      </c>
    </row>
    <row r="410" s="2" customFormat="1">
      <c r="A410" s="40"/>
      <c r="B410" s="41"/>
      <c r="C410" s="42"/>
      <c r="D410" s="219" t="s">
        <v>198</v>
      </c>
      <c r="E410" s="42"/>
      <c r="F410" s="220" t="s">
        <v>1675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198</v>
      </c>
      <c r="AU410" s="19" t="s">
        <v>82</v>
      </c>
    </row>
    <row r="411" s="2" customFormat="1" ht="21.75" customHeight="1">
      <c r="A411" s="40"/>
      <c r="B411" s="41"/>
      <c r="C411" s="206" t="s">
        <v>2615</v>
      </c>
      <c r="D411" s="206" t="s">
        <v>191</v>
      </c>
      <c r="E411" s="207" t="s">
        <v>1676</v>
      </c>
      <c r="F411" s="208" t="s">
        <v>1677</v>
      </c>
      <c r="G411" s="209" t="s">
        <v>357</v>
      </c>
      <c r="H411" s="210">
        <v>10</v>
      </c>
      <c r="I411" s="211"/>
      <c r="J411" s="212">
        <f>ROUND(I411*H411,2)</f>
        <v>0</v>
      </c>
      <c r="K411" s="208" t="s">
        <v>195</v>
      </c>
      <c r="L411" s="46"/>
      <c r="M411" s="213" t="s">
        <v>19</v>
      </c>
      <c r="N411" s="214" t="s">
        <v>43</v>
      </c>
      <c r="O411" s="86"/>
      <c r="P411" s="215">
        <f>O411*H411</f>
        <v>0</v>
      </c>
      <c r="Q411" s="215">
        <v>0.00059999999999999995</v>
      </c>
      <c r="R411" s="215">
        <f>Q411*H411</f>
        <v>0.0059999999999999993</v>
      </c>
      <c r="S411" s="215">
        <v>0</v>
      </c>
      <c r="T411" s="21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17" t="s">
        <v>1665</v>
      </c>
      <c r="AT411" s="217" t="s">
        <v>191</v>
      </c>
      <c r="AU411" s="217" t="s">
        <v>82</v>
      </c>
      <c r="AY411" s="19" t="s">
        <v>188</v>
      </c>
      <c r="BE411" s="218">
        <f>IF(N411="základní",J411,0)</f>
        <v>0</v>
      </c>
      <c r="BF411" s="218">
        <f>IF(N411="snížená",J411,0)</f>
        <v>0</v>
      </c>
      <c r="BG411" s="218">
        <f>IF(N411="zákl. přenesená",J411,0)</f>
        <v>0</v>
      </c>
      <c r="BH411" s="218">
        <f>IF(N411="sníž. přenesená",J411,0)</f>
        <v>0</v>
      </c>
      <c r="BI411" s="218">
        <f>IF(N411="nulová",J411,0)</f>
        <v>0</v>
      </c>
      <c r="BJ411" s="19" t="s">
        <v>80</v>
      </c>
      <c r="BK411" s="218">
        <f>ROUND(I411*H411,2)</f>
        <v>0</v>
      </c>
      <c r="BL411" s="19" t="s">
        <v>1665</v>
      </c>
      <c r="BM411" s="217" t="s">
        <v>2616</v>
      </c>
    </row>
    <row r="412" s="2" customFormat="1">
      <c r="A412" s="40"/>
      <c r="B412" s="41"/>
      <c r="C412" s="42"/>
      <c r="D412" s="219" t="s">
        <v>198</v>
      </c>
      <c r="E412" s="42"/>
      <c r="F412" s="220" t="s">
        <v>1679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198</v>
      </c>
      <c r="AU412" s="19" t="s">
        <v>82</v>
      </c>
    </row>
    <row r="413" s="2" customFormat="1" ht="21.75" customHeight="1">
      <c r="A413" s="40"/>
      <c r="B413" s="41"/>
      <c r="C413" s="206" t="s">
        <v>2617</v>
      </c>
      <c r="D413" s="206" t="s">
        <v>191</v>
      </c>
      <c r="E413" s="207" t="s">
        <v>2618</v>
      </c>
      <c r="F413" s="208" t="s">
        <v>2619</v>
      </c>
      <c r="G413" s="209" t="s">
        <v>357</v>
      </c>
      <c r="H413" s="210">
        <v>15</v>
      </c>
      <c r="I413" s="211"/>
      <c r="J413" s="212">
        <f>ROUND(I413*H413,2)</f>
        <v>0</v>
      </c>
      <c r="K413" s="208" t="s">
        <v>195</v>
      </c>
      <c r="L413" s="46"/>
      <c r="M413" s="213" t="s">
        <v>19</v>
      </c>
      <c r="N413" s="214" t="s">
        <v>43</v>
      </c>
      <c r="O413" s="86"/>
      <c r="P413" s="215">
        <f>O413*H413</f>
        <v>0</v>
      </c>
      <c r="Q413" s="215">
        <v>0.00084000000000000003</v>
      </c>
      <c r="R413" s="215">
        <f>Q413*H413</f>
        <v>0.0126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1665</v>
      </c>
      <c r="AT413" s="217" t="s">
        <v>191</v>
      </c>
      <c r="AU413" s="217" t="s">
        <v>82</v>
      </c>
      <c r="AY413" s="19" t="s">
        <v>188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80</v>
      </c>
      <c r="BK413" s="218">
        <f>ROUND(I413*H413,2)</f>
        <v>0</v>
      </c>
      <c r="BL413" s="19" t="s">
        <v>1665</v>
      </c>
      <c r="BM413" s="217" t="s">
        <v>2620</v>
      </c>
    </row>
    <row r="414" s="2" customFormat="1">
      <c r="A414" s="40"/>
      <c r="B414" s="41"/>
      <c r="C414" s="42"/>
      <c r="D414" s="219" t="s">
        <v>198</v>
      </c>
      <c r="E414" s="42"/>
      <c r="F414" s="220" t="s">
        <v>2621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198</v>
      </c>
      <c r="AU414" s="19" t="s">
        <v>82</v>
      </c>
    </row>
    <row r="415" s="2" customFormat="1" ht="21.75" customHeight="1">
      <c r="A415" s="40"/>
      <c r="B415" s="41"/>
      <c r="C415" s="206" t="s">
        <v>2622</v>
      </c>
      <c r="D415" s="206" t="s">
        <v>191</v>
      </c>
      <c r="E415" s="207" t="s">
        <v>1960</v>
      </c>
      <c r="F415" s="208" t="s">
        <v>1961</v>
      </c>
      <c r="G415" s="209" t="s">
        <v>357</v>
      </c>
      <c r="H415" s="210">
        <v>73</v>
      </c>
      <c r="I415" s="211"/>
      <c r="J415" s="212">
        <f>ROUND(I415*H415,2)</f>
        <v>0</v>
      </c>
      <c r="K415" s="208" t="s">
        <v>195</v>
      </c>
      <c r="L415" s="46"/>
      <c r="M415" s="213" t="s">
        <v>19</v>
      </c>
      <c r="N415" s="214" t="s">
        <v>43</v>
      </c>
      <c r="O415" s="86"/>
      <c r="P415" s="215">
        <f>O415*H415</f>
        <v>0</v>
      </c>
      <c r="Q415" s="215">
        <v>0.0012700000000000001</v>
      </c>
      <c r="R415" s="215">
        <f>Q415*H415</f>
        <v>0.092710000000000001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1665</v>
      </c>
      <c r="AT415" s="217" t="s">
        <v>191</v>
      </c>
      <c r="AU415" s="217" t="s">
        <v>82</v>
      </c>
      <c r="AY415" s="19" t="s">
        <v>188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80</v>
      </c>
      <c r="BK415" s="218">
        <f>ROUND(I415*H415,2)</f>
        <v>0</v>
      </c>
      <c r="BL415" s="19" t="s">
        <v>1665</v>
      </c>
      <c r="BM415" s="217" t="s">
        <v>2623</v>
      </c>
    </row>
    <row r="416" s="2" customFormat="1">
      <c r="A416" s="40"/>
      <c r="B416" s="41"/>
      <c r="C416" s="42"/>
      <c r="D416" s="219" t="s">
        <v>198</v>
      </c>
      <c r="E416" s="42"/>
      <c r="F416" s="220" t="s">
        <v>2624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198</v>
      </c>
      <c r="AU416" s="19" t="s">
        <v>82</v>
      </c>
    </row>
    <row r="417" s="2" customFormat="1" ht="16.5" customHeight="1">
      <c r="A417" s="40"/>
      <c r="B417" s="41"/>
      <c r="C417" s="206" t="s">
        <v>2625</v>
      </c>
      <c r="D417" s="206" t="s">
        <v>191</v>
      </c>
      <c r="E417" s="207" t="s">
        <v>1681</v>
      </c>
      <c r="F417" s="208" t="s">
        <v>1682</v>
      </c>
      <c r="G417" s="209" t="s">
        <v>357</v>
      </c>
      <c r="H417" s="210">
        <v>90</v>
      </c>
      <c r="I417" s="211"/>
      <c r="J417" s="212">
        <f>ROUND(I417*H417,2)</f>
        <v>0</v>
      </c>
      <c r="K417" s="208" t="s">
        <v>195</v>
      </c>
      <c r="L417" s="46"/>
      <c r="M417" s="213" t="s">
        <v>19</v>
      </c>
      <c r="N417" s="214" t="s">
        <v>43</v>
      </c>
      <c r="O417" s="86"/>
      <c r="P417" s="215">
        <f>O417*H417</f>
        <v>0</v>
      </c>
      <c r="Q417" s="215">
        <v>0</v>
      </c>
      <c r="R417" s="215">
        <f>Q417*H417</f>
        <v>0</v>
      </c>
      <c r="S417" s="215">
        <v>0.002</v>
      </c>
      <c r="T417" s="216">
        <f>S417*H417</f>
        <v>0.17999999999999999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17" t="s">
        <v>1665</v>
      </c>
      <c r="AT417" s="217" t="s">
        <v>191</v>
      </c>
      <c r="AU417" s="217" t="s">
        <v>82</v>
      </c>
      <c r="AY417" s="19" t="s">
        <v>188</v>
      </c>
      <c r="BE417" s="218">
        <f>IF(N417="základní",J417,0)</f>
        <v>0</v>
      </c>
      <c r="BF417" s="218">
        <f>IF(N417="snížená",J417,0)</f>
        <v>0</v>
      </c>
      <c r="BG417" s="218">
        <f>IF(N417="zákl. přenesená",J417,0)</f>
        <v>0</v>
      </c>
      <c r="BH417" s="218">
        <f>IF(N417="sníž. přenesená",J417,0)</f>
        <v>0</v>
      </c>
      <c r="BI417" s="218">
        <f>IF(N417="nulová",J417,0)</f>
        <v>0</v>
      </c>
      <c r="BJ417" s="19" t="s">
        <v>80</v>
      </c>
      <c r="BK417" s="218">
        <f>ROUND(I417*H417,2)</f>
        <v>0</v>
      </c>
      <c r="BL417" s="19" t="s">
        <v>1665</v>
      </c>
      <c r="BM417" s="217" t="s">
        <v>2626</v>
      </c>
    </row>
    <row r="418" s="2" customFormat="1">
      <c r="A418" s="40"/>
      <c r="B418" s="41"/>
      <c r="C418" s="42"/>
      <c r="D418" s="219" t="s">
        <v>198</v>
      </c>
      <c r="E418" s="42"/>
      <c r="F418" s="220" t="s">
        <v>1684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198</v>
      </c>
      <c r="AU418" s="19" t="s">
        <v>82</v>
      </c>
    </row>
    <row r="419" s="2" customFormat="1" ht="21.75" customHeight="1">
      <c r="A419" s="40"/>
      <c r="B419" s="41"/>
      <c r="C419" s="206" t="s">
        <v>2627</v>
      </c>
      <c r="D419" s="206" t="s">
        <v>191</v>
      </c>
      <c r="E419" s="207" t="s">
        <v>2628</v>
      </c>
      <c r="F419" s="208" t="s">
        <v>2629</v>
      </c>
      <c r="G419" s="209" t="s">
        <v>357</v>
      </c>
      <c r="H419" s="210">
        <v>39</v>
      </c>
      <c r="I419" s="211"/>
      <c r="J419" s="212">
        <f>ROUND(I419*H419,2)</f>
        <v>0</v>
      </c>
      <c r="K419" s="208" t="s">
        <v>195</v>
      </c>
      <c r="L419" s="46"/>
      <c r="M419" s="213" t="s">
        <v>19</v>
      </c>
      <c r="N419" s="214" t="s">
        <v>43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0.0030000000000000001</v>
      </c>
      <c r="T419" s="216">
        <f>S419*H419</f>
        <v>0.11700000000000001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1665</v>
      </c>
      <c r="AT419" s="217" t="s">
        <v>191</v>
      </c>
      <c r="AU419" s="217" t="s">
        <v>82</v>
      </c>
      <c r="AY419" s="19" t="s">
        <v>188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80</v>
      </c>
      <c r="BK419" s="218">
        <f>ROUND(I419*H419,2)</f>
        <v>0</v>
      </c>
      <c r="BL419" s="19" t="s">
        <v>1665</v>
      </c>
      <c r="BM419" s="217" t="s">
        <v>2630</v>
      </c>
    </row>
    <row r="420" s="2" customFormat="1">
      <c r="A420" s="40"/>
      <c r="B420" s="41"/>
      <c r="C420" s="42"/>
      <c r="D420" s="219" t="s">
        <v>198</v>
      </c>
      <c r="E420" s="42"/>
      <c r="F420" s="220" t="s">
        <v>2631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198</v>
      </c>
      <c r="AU420" s="19" t="s">
        <v>82</v>
      </c>
    </row>
    <row r="421" s="2" customFormat="1" ht="21.75" customHeight="1">
      <c r="A421" s="40"/>
      <c r="B421" s="41"/>
      <c r="C421" s="206" t="s">
        <v>2632</v>
      </c>
      <c r="D421" s="206" t="s">
        <v>191</v>
      </c>
      <c r="E421" s="207" t="s">
        <v>1686</v>
      </c>
      <c r="F421" s="208" t="s">
        <v>1687</v>
      </c>
      <c r="G421" s="209" t="s">
        <v>357</v>
      </c>
      <c r="H421" s="210">
        <v>22</v>
      </c>
      <c r="I421" s="211"/>
      <c r="J421" s="212">
        <f>ROUND(I421*H421,2)</f>
        <v>0</v>
      </c>
      <c r="K421" s="208" t="s">
        <v>195</v>
      </c>
      <c r="L421" s="46"/>
      <c r="M421" s="213" t="s">
        <v>19</v>
      </c>
      <c r="N421" s="214" t="s">
        <v>43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0.0040000000000000001</v>
      </c>
      <c r="T421" s="216">
        <f>S421*H421</f>
        <v>0.087999999999999995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1665</v>
      </c>
      <c r="AT421" s="217" t="s">
        <v>191</v>
      </c>
      <c r="AU421" s="217" t="s">
        <v>82</v>
      </c>
      <c r="AY421" s="19" t="s">
        <v>188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80</v>
      </c>
      <c r="BK421" s="218">
        <f>ROUND(I421*H421,2)</f>
        <v>0</v>
      </c>
      <c r="BL421" s="19" t="s">
        <v>1665</v>
      </c>
      <c r="BM421" s="217" t="s">
        <v>2633</v>
      </c>
    </row>
    <row r="422" s="2" customFormat="1">
      <c r="A422" s="40"/>
      <c r="B422" s="41"/>
      <c r="C422" s="42"/>
      <c r="D422" s="219" t="s">
        <v>198</v>
      </c>
      <c r="E422" s="42"/>
      <c r="F422" s="220" t="s">
        <v>1689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198</v>
      </c>
      <c r="AU422" s="19" t="s">
        <v>82</v>
      </c>
    </row>
    <row r="423" s="2" customFormat="1" ht="21.75" customHeight="1">
      <c r="A423" s="40"/>
      <c r="B423" s="41"/>
      <c r="C423" s="206" t="s">
        <v>2185</v>
      </c>
      <c r="D423" s="206" t="s">
        <v>191</v>
      </c>
      <c r="E423" s="207" t="s">
        <v>2634</v>
      </c>
      <c r="F423" s="208" t="s">
        <v>2635</v>
      </c>
      <c r="G423" s="209" t="s">
        <v>357</v>
      </c>
      <c r="H423" s="210">
        <v>28</v>
      </c>
      <c r="I423" s="211"/>
      <c r="J423" s="212">
        <f>ROUND(I423*H423,2)</f>
        <v>0</v>
      </c>
      <c r="K423" s="208" t="s">
        <v>195</v>
      </c>
      <c r="L423" s="46"/>
      <c r="M423" s="213" t="s">
        <v>19</v>
      </c>
      <c r="N423" s="214" t="s">
        <v>43</v>
      </c>
      <c r="O423" s="86"/>
      <c r="P423" s="215">
        <f>O423*H423</f>
        <v>0</v>
      </c>
      <c r="Q423" s="215">
        <v>0</v>
      </c>
      <c r="R423" s="215">
        <f>Q423*H423</f>
        <v>0</v>
      </c>
      <c r="S423" s="215">
        <v>0.0080000000000000002</v>
      </c>
      <c r="T423" s="216">
        <f>S423*H423</f>
        <v>0.22400000000000001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1665</v>
      </c>
      <c r="AT423" s="217" t="s">
        <v>191</v>
      </c>
      <c r="AU423" s="217" t="s">
        <v>82</v>
      </c>
      <c r="AY423" s="19" t="s">
        <v>188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80</v>
      </c>
      <c r="BK423" s="218">
        <f>ROUND(I423*H423,2)</f>
        <v>0</v>
      </c>
      <c r="BL423" s="19" t="s">
        <v>1665</v>
      </c>
      <c r="BM423" s="217" t="s">
        <v>2636</v>
      </c>
    </row>
    <row r="424" s="2" customFormat="1">
      <c r="A424" s="40"/>
      <c r="B424" s="41"/>
      <c r="C424" s="42"/>
      <c r="D424" s="219" t="s">
        <v>198</v>
      </c>
      <c r="E424" s="42"/>
      <c r="F424" s="220" t="s">
        <v>2637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198</v>
      </c>
      <c r="AU424" s="19" t="s">
        <v>82</v>
      </c>
    </row>
    <row r="425" s="2" customFormat="1" ht="21.75" customHeight="1">
      <c r="A425" s="40"/>
      <c r="B425" s="41"/>
      <c r="C425" s="206" t="s">
        <v>2328</v>
      </c>
      <c r="D425" s="206" t="s">
        <v>191</v>
      </c>
      <c r="E425" s="207" t="s">
        <v>1690</v>
      </c>
      <c r="F425" s="208" t="s">
        <v>1691</v>
      </c>
      <c r="G425" s="209" t="s">
        <v>357</v>
      </c>
      <c r="H425" s="210">
        <v>30</v>
      </c>
      <c r="I425" s="211"/>
      <c r="J425" s="212">
        <f>ROUND(I425*H425,2)</f>
        <v>0</v>
      </c>
      <c r="K425" s="208" t="s">
        <v>195</v>
      </c>
      <c r="L425" s="46"/>
      <c r="M425" s="213" t="s">
        <v>19</v>
      </c>
      <c r="N425" s="214" t="s">
        <v>43</v>
      </c>
      <c r="O425" s="86"/>
      <c r="P425" s="215">
        <f>O425*H425</f>
        <v>0</v>
      </c>
      <c r="Q425" s="215">
        <v>0</v>
      </c>
      <c r="R425" s="215">
        <f>Q425*H425</f>
        <v>0</v>
      </c>
      <c r="S425" s="215">
        <v>0.0050000000000000001</v>
      </c>
      <c r="T425" s="216">
        <f>S425*H425</f>
        <v>0.14999999999999999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1665</v>
      </c>
      <c r="AT425" s="217" t="s">
        <v>191</v>
      </c>
      <c r="AU425" s="217" t="s">
        <v>82</v>
      </c>
      <c r="AY425" s="19" t="s">
        <v>188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80</v>
      </c>
      <c r="BK425" s="218">
        <f>ROUND(I425*H425,2)</f>
        <v>0</v>
      </c>
      <c r="BL425" s="19" t="s">
        <v>1665</v>
      </c>
      <c r="BM425" s="217" t="s">
        <v>2638</v>
      </c>
    </row>
    <row r="426" s="2" customFormat="1">
      <c r="A426" s="40"/>
      <c r="B426" s="41"/>
      <c r="C426" s="42"/>
      <c r="D426" s="219" t="s">
        <v>198</v>
      </c>
      <c r="E426" s="42"/>
      <c r="F426" s="220" t="s">
        <v>1693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198</v>
      </c>
      <c r="AU426" s="19" t="s">
        <v>82</v>
      </c>
    </row>
    <row r="427" s="2" customFormat="1" ht="21.75" customHeight="1">
      <c r="A427" s="40"/>
      <c r="B427" s="41"/>
      <c r="C427" s="206" t="s">
        <v>2639</v>
      </c>
      <c r="D427" s="206" t="s">
        <v>191</v>
      </c>
      <c r="E427" s="207" t="s">
        <v>1695</v>
      </c>
      <c r="F427" s="208" t="s">
        <v>1696</v>
      </c>
      <c r="G427" s="209" t="s">
        <v>357</v>
      </c>
      <c r="H427" s="210">
        <v>10</v>
      </c>
      <c r="I427" s="211"/>
      <c r="J427" s="212">
        <f>ROUND(I427*H427,2)</f>
        <v>0</v>
      </c>
      <c r="K427" s="208" t="s">
        <v>195</v>
      </c>
      <c r="L427" s="46"/>
      <c r="M427" s="213" t="s">
        <v>19</v>
      </c>
      <c r="N427" s="214" t="s">
        <v>43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0.0060000000000000001</v>
      </c>
      <c r="T427" s="216">
        <f>S427*H427</f>
        <v>0.059999999999999998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1665</v>
      </c>
      <c r="AT427" s="217" t="s">
        <v>191</v>
      </c>
      <c r="AU427" s="217" t="s">
        <v>82</v>
      </c>
      <c r="AY427" s="19" t="s">
        <v>188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80</v>
      </c>
      <c r="BK427" s="218">
        <f>ROUND(I427*H427,2)</f>
        <v>0</v>
      </c>
      <c r="BL427" s="19" t="s">
        <v>1665</v>
      </c>
      <c r="BM427" s="217" t="s">
        <v>2640</v>
      </c>
    </row>
    <row r="428" s="2" customFormat="1">
      <c r="A428" s="40"/>
      <c r="B428" s="41"/>
      <c r="C428" s="42"/>
      <c r="D428" s="219" t="s">
        <v>198</v>
      </c>
      <c r="E428" s="42"/>
      <c r="F428" s="220" t="s">
        <v>1698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198</v>
      </c>
      <c r="AU428" s="19" t="s">
        <v>82</v>
      </c>
    </row>
    <row r="429" s="2" customFormat="1" ht="21.75" customHeight="1">
      <c r="A429" s="40"/>
      <c r="B429" s="41"/>
      <c r="C429" s="206" t="s">
        <v>1474</v>
      </c>
      <c r="D429" s="206" t="s">
        <v>191</v>
      </c>
      <c r="E429" s="207" t="s">
        <v>2641</v>
      </c>
      <c r="F429" s="208" t="s">
        <v>2642</v>
      </c>
      <c r="G429" s="209" t="s">
        <v>357</v>
      </c>
      <c r="H429" s="210">
        <v>15</v>
      </c>
      <c r="I429" s="211"/>
      <c r="J429" s="212">
        <f>ROUND(I429*H429,2)</f>
        <v>0</v>
      </c>
      <c r="K429" s="208" t="s">
        <v>195</v>
      </c>
      <c r="L429" s="46"/>
      <c r="M429" s="213" t="s">
        <v>19</v>
      </c>
      <c r="N429" s="214" t="s">
        <v>43</v>
      </c>
      <c r="O429" s="86"/>
      <c r="P429" s="215">
        <f>O429*H429</f>
        <v>0</v>
      </c>
      <c r="Q429" s="215">
        <v>0</v>
      </c>
      <c r="R429" s="215">
        <f>Q429*H429</f>
        <v>0</v>
      </c>
      <c r="S429" s="215">
        <v>0.0089999999999999993</v>
      </c>
      <c r="T429" s="216">
        <f>S429*H429</f>
        <v>0.13499999999999998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1665</v>
      </c>
      <c r="AT429" s="217" t="s">
        <v>191</v>
      </c>
      <c r="AU429" s="217" t="s">
        <v>82</v>
      </c>
      <c r="AY429" s="19" t="s">
        <v>188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80</v>
      </c>
      <c r="BK429" s="218">
        <f>ROUND(I429*H429,2)</f>
        <v>0</v>
      </c>
      <c r="BL429" s="19" t="s">
        <v>1665</v>
      </c>
      <c r="BM429" s="217" t="s">
        <v>2643</v>
      </c>
    </row>
    <row r="430" s="2" customFormat="1">
      <c r="A430" s="40"/>
      <c r="B430" s="41"/>
      <c r="C430" s="42"/>
      <c r="D430" s="219" t="s">
        <v>198</v>
      </c>
      <c r="E430" s="42"/>
      <c r="F430" s="220" t="s">
        <v>2644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198</v>
      </c>
      <c r="AU430" s="19" t="s">
        <v>82</v>
      </c>
    </row>
    <row r="431" s="2" customFormat="1" ht="21.75" customHeight="1">
      <c r="A431" s="40"/>
      <c r="B431" s="41"/>
      <c r="C431" s="206" t="s">
        <v>2546</v>
      </c>
      <c r="D431" s="206" t="s">
        <v>191</v>
      </c>
      <c r="E431" s="207" t="s">
        <v>1968</v>
      </c>
      <c r="F431" s="208" t="s">
        <v>1969</v>
      </c>
      <c r="G431" s="209" t="s">
        <v>357</v>
      </c>
      <c r="H431" s="210">
        <v>73</v>
      </c>
      <c r="I431" s="211"/>
      <c r="J431" s="212">
        <f>ROUND(I431*H431,2)</f>
        <v>0</v>
      </c>
      <c r="K431" s="208" t="s">
        <v>195</v>
      </c>
      <c r="L431" s="46"/>
      <c r="M431" s="213" t="s">
        <v>19</v>
      </c>
      <c r="N431" s="214" t="s">
        <v>43</v>
      </c>
      <c r="O431" s="86"/>
      <c r="P431" s="215">
        <f>O431*H431</f>
        <v>0</v>
      </c>
      <c r="Q431" s="215">
        <v>0</v>
      </c>
      <c r="R431" s="215">
        <f>Q431*H431</f>
        <v>0</v>
      </c>
      <c r="S431" s="215">
        <v>0.012999999999999999</v>
      </c>
      <c r="T431" s="216">
        <f>S431*H431</f>
        <v>0.94899999999999995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7" t="s">
        <v>1665</v>
      </c>
      <c r="AT431" s="217" t="s">
        <v>191</v>
      </c>
      <c r="AU431" s="217" t="s">
        <v>82</v>
      </c>
      <c r="AY431" s="19" t="s">
        <v>188</v>
      </c>
      <c r="BE431" s="218">
        <f>IF(N431="základní",J431,0)</f>
        <v>0</v>
      </c>
      <c r="BF431" s="218">
        <f>IF(N431="snížená",J431,0)</f>
        <v>0</v>
      </c>
      <c r="BG431" s="218">
        <f>IF(N431="zákl. přenesená",J431,0)</f>
        <v>0</v>
      </c>
      <c r="BH431" s="218">
        <f>IF(N431="sníž. přenesená",J431,0)</f>
        <v>0</v>
      </c>
      <c r="BI431" s="218">
        <f>IF(N431="nulová",J431,0)</f>
        <v>0</v>
      </c>
      <c r="BJ431" s="19" t="s">
        <v>80</v>
      </c>
      <c r="BK431" s="218">
        <f>ROUND(I431*H431,2)</f>
        <v>0</v>
      </c>
      <c r="BL431" s="19" t="s">
        <v>1665</v>
      </c>
      <c r="BM431" s="217" t="s">
        <v>2645</v>
      </c>
    </row>
    <row r="432" s="2" customFormat="1">
      <c r="A432" s="40"/>
      <c r="B432" s="41"/>
      <c r="C432" s="42"/>
      <c r="D432" s="219" t="s">
        <v>198</v>
      </c>
      <c r="E432" s="42"/>
      <c r="F432" s="220" t="s">
        <v>2646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198</v>
      </c>
      <c r="AU432" s="19" t="s">
        <v>82</v>
      </c>
    </row>
    <row r="433" s="2" customFormat="1" ht="16.5" customHeight="1">
      <c r="A433" s="40"/>
      <c r="B433" s="41"/>
      <c r="C433" s="206" t="s">
        <v>2647</v>
      </c>
      <c r="D433" s="206" t="s">
        <v>191</v>
      </c>
      <c r="E433" s="207" t="s">
        <v>1700</v>
      </c>
      <c r="F433" s="208" t="s">
        <v>1701</v>
      </c>
      <c r="G433" s="209" t="s">
        <v>260</v>
      </c>
      <c r="H433" s="210">
        <v>1.903</v>
      </c>
      <c r="I433" s="211"/>
      <c r="J433" s="212">
        <f>ROUND(I433*H433,2)</f>
        <v>0</v>
      </c>
      <c r="K433" s="208" t="s">
        <v>195</v>
      </c>
      <c r="L433" s="46"/>
      <c r="M433" s="213" t="s">
        <v>19</v>
      </c>
      <c r="N433" s="214" t="s">
        <v>43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1665</v>
      </c>
      <c r="AT433" s="217" t="s">
        <v>191</v>
      </c>
      <c r="AU433" s="217" t="s">
        <v>82</v>
      </c>
      <c r="AY433" s="19" t="s">
        <v>188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80</v>
      </c>
      <c r="BK433" s="218">
        <f>ROUND(I433*H433,2)</f>
        <v>0</v>
      </c>
      <c r="BL433" s="19" t="s">
        <v>1665</v>
      </c>
      <c r="BM433" s="217" t="s">
        <v>2648</v>
      </c>
    </row>
    <row r="434" s="2" customFormat="1">
      <c r="A434" s="40"/>
      <c r="B434" s="41"/>
      <c r="C434" s="42"/>
      <c r="D434" s="219" t="s">
        <v>198</v>
      </c>
      <c r="E434" s="42"/>
      <c r="F434" s="220" t="s">
        <v>1703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198</v>
      </c>
      <c r="AU434" s="19" t="s">
        <v>82</v>
      </c>
    </row>
    <row r="435" s="2" customFormat="1" ht="21.75" customHeight="1">
      <c r="A435" s="40"/>
      <c r="B435" s="41"/>
      <c r="C435" s="206" t="s">
        <v>2487</v>
      </c>
      <c r="D435" s="206" t="s">
        <v>191</v>
      </c>
      <c r="E435" s="207" t="s">
        <v>1705</v>
      </c>
      <c r="F435" s="208" t="s">
        <v>1706</v>
      </c>
      <c r="G435" s="209" t="s">
        <v>260</v>
      </c>
      <c r="H435" s="210">
        <v>1.903</v>
      </c>
      <c r="I435" s="211"/>
      <c r="J435" s="212">
        <f>ROUND(I435*H435,2)</f>
        <v>0</v>
      </c>
      <c r="K435" s="208" t="s">
        <v>195</v>
      </c>
      <c r="L435" s="46"/>
      <c r="M435" s="213" t="s">
        <v>19</v>
      </c>
      <c r="N435" s="214" t="s">
        <v>43</v>
      </c>
      <c r="O435" s="86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17" t="s">
        <v>1665</v>
      </c>
      <c r="AT435" s="217" t="s">
        <v>191</v>
      </c>
      <c r="AU435" s="217" t="s">
        <v>82</v>
      </c>
      <c r="AY435" s="19" t="s">
        <v>188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9" t="s">
        <v>80</v>
      </c>
      <c r="BK435" s="218">
        <f>ROUND(I435*H435,2)</f>
        <v>0</v>
      </c>
      <c r="BL435" s="19" t="s">
        <v>1665</v>
      </c>
      <c r="BM435" s="217" t="s">
        <v>2649</v>
      </c>
    </row>
    <row r="436" s="2" customFormat="1">
      <c r="A436" s="40"/>
      <c r="B436" s="41"/>
      <c r="C436" s="42"/>
      <c r="D436" s="219" t="s">
        <v>198</v>
      </c>
      <c r="E436" s="42"/>
      <c r="F436" s="220" t="s">
        <v>1708</v>
      </c>
      <c r="G436" s="42"/>
      <c r="H436" s="42"/>
      <c r="I436" s="221"/>
      <c r="J436" s="42"/>
      <c r="K436" s="42"/>
      <c r="L436" s="46"/>
      <c r="M436" s="222"/>
      <c r="N436" s="223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198</v>
      </c>
      <c r="AU436" s="19" t="s">
        <v>82</v>
      </c>
    </row>
    <row r="437" s="2" customFormat="1" ht="16.5" customHeight="1">
      <c r="A437" s="40"/>
      <c r="B437" s="41"/>
      <c r="C437" s="206" t="s">
        <v>2478</v>
      </c>
      <c r="D437" s="206" t="s">
        <v>191</v>
      </c>
      <c r="E437" s="207" t="s">
        <v>1710</v>
      </c>
      <c r="F437" s="208" t="s">
        <v>1711</v>
      </c>
      <c r="G437" s="209" t="s">
        <v>260</v>
      </c>
      <c r="H437" s="210">
        <v>1.903</v>
      </c>
      <c r="I437" s="211"/>
      <c r="J437" s="212">
        <f>ROUND(I437*H437,2)</f>
        <v>0</v>
      </c>
      <c r="K437" s="208" t="s">
        <v>195</v>
      </c>
      <c r="L437" s="46"/>
      <c r="M437" s="213" t="s">
        <v>19</v>
      </c>
      <c r="N437" s="214" t="s">
        <v>43</v>
      </c>
      <c r="O437" s="86"/>
      <c r="P437" s="215">
        <f>O437*H437</f>
        <v>0</v>
      </c>
      <c r="Q437" s="215">
        <v>0</v>
      </c>
      <c r="R437" s="215">
        <f>Q437*H437</f>
        <v>0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1665</v>
      </c>
      <c r="AT437" s="217" t="s">
        <v>191</v>
      </c>
      <c r="AU437" s="217" t="s">
        <v>82</v>
      </c>
      <c r="AY437" s="19" t="s">
        <v>188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80</v>
      </c>
      <c r="BK437" s="218">
        <f>ROUND(I437*H437,2)</f>
        <v>0</v>
      </c>
      <c r="BL437" s="19" t="s">
        <v>1665</v>
      </c>
      <c r="BM437" s="217" t="s">
        <v>2650</v>
      </c>
    </row>
    <row r="438" s="2" customFormat="1">
      <c r="A438" s="40"/>
      <c r="B438" s="41"/>
      <c r="C438" s="42"/>
      <c r="D438" s="219" t="s">
        <v>198</v>
      </c>
      <c r="E438" s="42"/>
      <c r="F438" s="220" t="s">
        <v>1713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198</v>
      </c>
      <c r="AU438" s="19" t="s">
        <v>82</v>
      </c>
    </row>
    <row r="439" s="2" customFormat="1" ht="21.75" customHeight="1">
      <c r="A439" s="40"/>
      <c r="B439" s="41"/>
      <c r="C439" s="206" t="s">
        <v>2651</v>
      </c>
      <c r="D439" s="206" t="s">
        <v>191</v>
      </c>
      <c r="E439" s="207" t="s">
        <v>1715</v>
      </c>
      <c r="F439" s="208" t="s">
        <v>1716</v>
      </c>
      <c r="G439" s="209" t="s">
        <v>260</v>
      </c>
      <c r="H439" s="210">
        <v>11.417999999999999</v>
      </c>
      <c r="I439" s="211"/>
      <c r="J439" s="212">
        <f>ROUND(I439*H439,2)</f>
        <v>0</v>
      </c>
      <c r="K439" s="208" t="s">
        <v>195</v>
      </c>
      <c r="L439" s="46"/>
      <c r="M439" s="213" t="s">
        <v>19</v>
      </c>
      <c r="N439" s="214" t="s">
        <v>43</v>
      </c>
      <c r="O439" s="86"/>
      <c r="P439" s="215">
        <f>O439*H439</f>
        <v>0</v>
      </c>
      <c r="Q439" s="215">
        <v>0</v>
      </c>
      <c r="R439" s="215">
        <f>Q439*H439</f>
        <v>0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1665</v>
      </c>
      <c r="AT439" s="217" t="s">
        <v>191</v>
      </c>
      <c r="AU439" s="217" t="s">
        <v>82</v>
      </c>
      <c r="AY439" s="19" t="s">
        <v>188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80</v>
      </c>
      <c r="BK439" s="218">
        <f>ROUND(I439*H439,2)</f>
        <v>0</v>
      </c>
      <c r="BL439" s="19" t="s">
        <v>1665</v>
      </c>
      <c r="BM439" s="217" t="s">
        <v>2652</v>
      </c>
    </row>
    <row r="440" s="2" customFormat="1">
      <c r="A440" s="40"/>
      <c r="B440" s="41"/>
      <c r="C440" s="42"/>
      <c r="D440" s="219" t="s">
        <v>198</v>
      </c>
      <c r="E440" s="42"/>
      <c r="F440" s="220" t="s">
        <v>1718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198</v>
      </c>
      <c r="AU440" s="19" t="s">
        <v>82</v>
      </c>
    </row>
    <row r="441" s="14" customFormat="1">
      <c r="A441" s="14"/>
      <c r="B441" s="235"/>
      <c r="C441" s="236"/>
      <c r="D441" s="226" t="s">
        <v>200</v>
      </c>
      <c r="E441" s="237" t="s">
        <v>19</v>
      </c>
      <c r="F441" s="238" t="s">
        <v>2653</v>
      </c>
      <c r="G441" s="236"/>
      <c r="H441" s="239">
        <v>11.417999999999999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5" t="s">
        <v>200</v>
      </c>
      <c r="AU441" s="245" t="s">
        <v>82</v>
      </c>
      <c r="AV441" s="14" t="s">
        <v>82</v>
      </c>
      <c r="AW441" s="14" t="s">
        <v>33</v>
      </c>
      <c r="AX441" s="14" t="s">
        <v>80</v>
      </c>
      <c r="AY441" s="245" t="s">
        <v>188</v>
      </c>
    </row>
    <row r="442" s="2" customFormat="1" ht="24.15" customHeight="1">
      <c r="A442" s="40"/>
      <c r="B442" s="41"/>
      <c r="C442" s="206" t="s">
        <v>2654</v>
      </c>
      <c r="D442" s="206" t="s">
        <v>191</v>
      </c>
      <c r="E442" s="207" t="s">
        <v>1721</v>
      </c>
      <c r="F442" s="208" t="s">
        <v>1722</v>
      </c>
      <c r="G442" s="209" t="s">
        <v>260</v>
      </c>
      <c r="H442" s="210">
        <v>1.903</v>
      </c>
      <c r="I442" s="211"/>
      <c r="J442" s="212">
        <f>ROUND(I442*H442,2)</f>
        <v>0</v>
      </c>
      <c r="K442" s="208" t="s">
        <v>195</v>
      </c>
      <c r="L442" s="46"/>
      <c r="M442" s="213" t="s">
        <v>19</v>
      </c>
      <c r="N442" s="214" t="s">
        <v>43</v>
      </c>
      <c r="O442" s="86"/>
      <c r="P442" s="215">
        <f>O442*H442</f>
        <v>0</v>
      </c>
      <c r="Q442" s="215">
        <v>0</v>
      </c>
      <c r="R442" s="215">
        <f>Q442*H442</f>
        <v>0</v>
      </c>
      <c r="S442" s="215">
        <v>0</v>
      </c>
      <c r="T442" s="21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17" t="s">
        <v>1665</v>
      </c>
      <c r="AT442" s="217" t="s">
        <v>191</v>
      </c>
      <c r="AU442" s="217" t="s">
        <v>82</v>
      </c>
      <c r="AY442" s="19" t="s">
        <v>188</v>
      </c>
      <c r="BE442" s="218">
        <f>IF(N442="základní",J442,0)</f>
        <v>0</v>
      </c>
      <c r="BF442" s="218">
        <f>IF(N442="snížená",J442,0)</f>
        <v>0</v>
      </c>
      <c r="BG442" s="218">
        <f>IF(N442="zákl. přenesená",J442,0)</f>
        <v>0</v>
      </c>
      <c r="BH442" s="218">
        <f>IF(N442="sníž. přenesená",J442,0)</f>
        <v>0</v>
      </c>
      <c r="BI442" s="218">
        <f>IF(N442="nulová",J442,0)</f>
        <v>0</v>
      </c>
      <c r="BJ442" s="19" t="s">
        <v>80</v>
      </c>
      <c r="BK442" s="218">
        <f>ROUND(I442*H442,2)</f>
        <v>0</v>
      </c>
      <c r="BL442" s="19" t="s">
        <v>1665</v>
      </c>
      <c r="BM442" s="217" t="s">
        <v>2655</v>
      </c>
    </row>
    <row r="443" s="2" customFormat="1">
      <c r="A443" s="40"/>
      <c r="B443" s="41"/>
      <c r="C443" s="42"/>
      <c r="D443" s="219" t="s">
        <v>198</v>
      </c>
      <c r="E443" s="42"/>
      <c r="F443" s="220" t="s">
        <v>1724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198</v>
      </c>
      <c r="AU443" s="19" t="s">
        <v>82</v>
      </c>
    </row>
    <row r="444" s="2" customFormat="1" ht="16.5" customHeight="1">
      <c r="A444" s="40"/>
      <c r="B444" s="41"/>
      <c r="C444" s="206" t="s">
        <v>2656</v>
      </c>
      <c r="D444" s="206" t="s">
        <v>191</v>
      </c>
      <c r="E444" s="207" t="s">
        <v>1726</v>
      </c>
      <c r="F444" s="208" t="s">
        <v>1727</v>
      </c>
      <c r="G444" s="209" t="s">
        <v>260</v>
      </c>
      <c r="H444" s="210">
        <v>0.17699999999999999</v>
      </c>
      <c r="I444" s="211"/>
      <c r="J444" s="212">
        <f>ROUND(I444*H444,2)</f>
        <v>0</v>
      </c>
      <c r="K444" s="208" t="s">
        <v>195</v>
      </c>
      <c r="L444" s="46"/>
      <c r="M444" s="213" t="s">
        <v>19</v>
      </c>
      <c r="N444" s="214" t="s">
        <v>43</v>
      </c>
      <c r="O444" s="86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1665</v>
      </c>
      <c r="AT444" s="217" t="s">
        <v>191</v>
      </c>
      <c r="AU444" s="217" t="s">
        <v>82</v>
      </c>
      <c r="AY444" s="19" t="s">
        <v>188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80</v>
      </c>
      <c r="BK444" s="218">
        <f>ROUND(I444*H444,2)</f>
        <v>0</v>
      </c>
      <c r="BL444" s="19" t="s">
        <v>1665</v>
      </c>
      <c r="BM444" s="217" t="s">
        <v>2657</v>
      </c>
    </row>
    <row r="445" s="2" customFormat="1">
      <c r="A445" s="40"/>
      <c r="B445" s="41"/>
      <c r="C445" s="42"/>
      <c r="D445" s="219" t="s">
        <v>198</v>
      </c>
      <c r="E445" s="42"/>
      <c r="F445" s="220" t="s">
        <v>1729</v>
      </c>
      <c r="G445" s="42"/>
      <c r="H445" s="42"/>
      <c r="I445" s="221"/>
      <c r="J445" s="42"/>
      <c r="K445" s="42"/>
      <c r="L445" s="46"/>
      <c r="M445" s="274"/>
      <c r="N445" s="275"/>
      <c r="O445" s="270"/>
      <c r="P445" s="270"/>
      <c r="Q445" s="270"/>
      <c r="R445" s="270"/>
      <c r="S445" s="270"/>
      <c r="T445" s="276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198</v>
      </c>
      <c r="AU445" s="19" t="s">
        <v>82</v>
      </c>
    </row>
    <row r="446" s="2" customFormat="1" ht="6.96" customHeight="1">
      <c r="A446" s="40"/>
      <c r="B446" s="61"/>
      <c r="C446" s="62"/>
      <c r="D446" s="62"/>
      <c r="E446" s="62"/>
      <c r="F446" s="62"/>
      <c r="G446" s="62"/>
      <c r="H446" s="62"/>
      <c r="I446" s="62"/>
      <c r="J446" s="62"/>
      <c r="K446" s="62"/>
      <c r="L446" s="46"/>
      <c r="M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</row>
  </sheetData>
  <sheetProtection sheet="1" autoFilter="0" formatColumns="0" formatRows="0" objects="1" scenarios="1" spinCount="100000" saltValue="7XQYrfkXsZb4BkBrc/2hMN5gb9GHEHnY0TfM/ELDKtKrNo3hxTE0o2Fee3Z4cvJ5mzJH1mGZXs9vqxIExOYDjg==" hashValue="To0vatyd08dC9+3Bf8vqvZq4uGlimOhjZW8ICtTUsF9VCfZ10xC1KSwF0P+nXqx5yryRDhJWyn05A1ojQtQLPQ==" algorithmName="SHA-512" password="80EB"/>
  <autoFilter ref="C89:K44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741210002"/>
    <hyperlink ref="F104" r:id="rId2" display="https://podminky.urs.cz/item/CS_URS_2024_01/741122033"/>
    <hyperlink ref="F109" r:id="rId3" display="https://podminky.urs.cz/item/CS_URS_2024_01/741122016"/>
    <hyperlink ref="F119" r:id="rId4" display="https://podminky.urs.cz/item/CS_URS_2024_01/741122015"/>
    <hyperlink ref="F134" r:id="rId5" display="https://podminky.urs.cz/item/CS_URS_2024_01/741130005"/>
    <hyperlink ref="F139" r:id="rId6" display="https://podminky.urs.cz/item/CS_URS_2024_01/741130001"/>
    <hyperlink ref="F144" r:id="rId7" display="https://podminky.urs.cz/item/CS_URS_2024_01/741372021"/>
    <hyperlink ref="F149" r:id="rId8" display="https://podminky.urs.cz/item/CS_URS_2024_01/741372061"/>
    <hyperlink ref="F159" r:id="rId9" display="https://podminky.urs.cz/item/CS_URS_2024_01/741372022"/>
    <hyperlink ref="F169" r:id="rId10" display="https://podminky.urs.cz/item/CS_URS_2024_01/741372062"/>
    <hyperlink ref="F179" r:id="rId11" display="https://podminky.urs.cz/item/CS_URS_2024_01/741313001"/>
    <hyperlink ref="F189" r:id="rId12" display="https://podminky.urs.cz/item/CS_URS_2024_01/741313005"/>
    <hyperlink ref="F199" r:id="rId13" display="https://podminky.urs.cz/item/CS_URS_2024_01/741310101"/>
    <hyperlink ref="F209" r:id="rId14" display="https://podminky.urs.cz/item/CS_URS_2024_01/741310112"/>
    <hyperlink ref="F249" r:id="rId15" display="https://podminky.urs.cz/item/CS_URS_2024_01/741112061"/>
    <hyperlink ref="F259" r:id="rId16" display="https://podminky.urs.cz/item/CS_URS_2024_01/741112001"/>
    <hyperlink ref="F274" r:id="rId17" display="https://podminky.urs.cz/item/CS_URS_2024_01/HZS2232"/>
    <hyperlink ref="F283" r:id="rId18" display="https://podminky.urs.cz/item/CS_URS_2024_01/741110062"/>
    <hyperlink ref="F298" r:id="rId19" display="https://podminky.urs.cz/item/CS_URS_2024_01/741122121"/>
    <hyperlink ref="F308" r:id="rId20" display="https://podminky.urs.cz/item/CS_URS_2024_01/742121001"/>
    <hyperlink ref="F319" r:id="rId21" display="https://podminky.urs.cz/item/CS_URS_2024_01/742330041"/>
    <hyperlink ref="F339" r:id="rId22" display="https://podminky.urs.cz/item/CS_URS_2024_01/742340002"/>
    <hyperlink ref="F354" r:id="rId23" display="https://podminky.urs.cz/item/CS_URS_2024_01/742340021"/>
    <hyperlink ref="F364" r:id="rId24" display="https://podminky.urs.cz/item/CS_URS_2024_01/742110505"/>
    <hyperlink ref="F376" r:id="rId25" display="https://podminky.urs.cz/item/CS_URS_2024_01/741810002"/>
    <hyperlink ref="F384" r:id="rId26" display="https://podminky.urs.cz/item/CS_URS_2024_01/977131110"/>
    <hyperlink ref="F389" r:id="rId27" display="https://podminky.urs.cz/item/CS_URS_2024_01/997002611"/>
    <hyperlink ref="F391" r:id="rId28" display="https://podminky.urs.cz/item/CS_URS_2024_01/997013212"/>
    <hyperlink ref="F393" r:id="rId29" display="https://podminky.urs.cz/item/CS_URS_2024_01/997013501"/>
    <hyperlink ref="F395" r:id="rId30" display="https://podminky.urs.cz/item/CS_URS_2024_01/997013509"/>
    <hyperlink ref="F398" r:id="rId31" display="https://podminky.urs.cz/item/CS_URS_2024_01/997013603"/>
    <hyperlink ref="F402" r:id="rId32" display="https://podminky.urs.cz/item/CS_URS_2024_01/460941211"/>
    <hyperlink ref="F404" r:id="rId33" display="https://podminky.urs.cz/item/CS_URS_2024_01/460941212"/>
    <hyperlink ref="F406" r:id="rId34" display="https://podminky.urs.cz/item/CS_URS_2024_01/460941213"/>
    <hyperlink ref="F408" r:id="rId35" display="https://podminky.urs.cz/item/CS_URS_2024_01/460941215"/>
    <hyperlink ref="F410" r:id="rId36" display="https://podminky.urs.cz/item/CS_URS_2024_01/460941221"/>
    <hyperlink ref="F412" r:id="rId37" display="https://podminky.urs.cz/item/CS_URS_2024_01/460941222"/>
    <hyperlink ref="F414" r:id="rId38" display="https://podminky.urs.cz/item/CS_URS_2024_01/460941223"/>
    <hyperlink ref="F416" r:id="rId39" display="https://podminky.urs.cz/item/CS_URS_2024_01/460941224"/>
    <hyperlink ref="F418" r:id="rId40" display="https://podminky.urs.cz/item/CS_URS_2024_01/468101411"/>
    <hyperlink ref="F420" r:id="rId41" display="https://podminky.urs.cz/item/CS_URS_2024_01/468101412"/>
    <hyperlink ref="F422" r:id="rId42" display="https://podminky.urs.cz/item/CS_URS_2024_01/468101413"/>
    <hyperlink ref="F424" r:id="rId43" display="https://podminky.urs.cz/item/CS_URS_2024_01/468101415"/>
    <hyperlink ref="F426" r:id="rId44" display="https://podminky.urs.cz/item/CS_URS_2024_01/468101421"/>
    <hyperlink ref="F428" r:id="rId45" display="https://podminky.urs.cz/item/CS_URS_2024_01/468101422"/>
    <hyperlink ref="F430" r:id="rId46" display="https://podminky.urs.cz/item/CS_URS_2024_01/468101423"/>
    <hyperlink ref="F432" r:id="rId47" display="https://podminky.urs.cz/item/CS_URS_2024_01/468101424"/>
    <hyperlink ref="F434" r:id="rId48" display="https://podminky.urs.cz/item/CS_URS_2024_01/469971111"/>
    <hyperlink ref="F436" r:id="rId49" display="https://podminky.urs.cz/item/CS_URS_2024_01/469971121"/>
    <hyperlink ref="F438" r:id="rId50" display="https://podminky.urs.cz/item/CS_URS_2024_01/469972111"/>
    <hyperlink ref="F440" r:id="rId51" display="https://podminky.urs.cz/item/CS_URS_2024_01/469972121"/>
    <hyperlink ref="F443" r:id="rId52" display="https://podminky.urs.cz/item/CS_URS_2024_01/469973113"/>
    <hyperlink ref="F445" r:id="rId53" display="https://podminky.urs.cz/item/CS_URS_2024_01/46998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7" customWidth="1"/>
    <col min="2" max="2" width="1.667969" style="277" customWidth="1"/>
    <col min="3" max="4" width="5" style="277" customWidth="1"/>
    <col min="5" max="5" width="11.66016" style="277" customWidth="1"/>
    <col min="6" max="6" width="9.160156" style="277" customWidth="1"/>
    <col min="7" max="7" width="5" style="277" customWidth="1"/>
    <col min="8" max="8" width="77.83203" style="277" customWidth="1"/>
    <col min="9" max="10" width="20" style="277" customWidth="1"/>
    <col min="11" max="11" width="1.667969" style="277" customWidth="1"/>
  </cols>
  <sheetData>
    <row r="1" s="1" customFormat="1" ht="37.5" customHeight="1"/>
    <row r="2" s="1" customFormat="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="16" customFormat="1" ht="45" customHeight="1">
      <c r="B3" s="281"/>
      <c r="C3" s="282" t="s">
        <v>2658</v>
      </c>
      <c r="D3" s="282"/>
      <c r="E3" s="282"/>
      <c r="F3" s="282"/>
      <c r="G3" s="282"/>
      <c r="H3" s="282"/>
      <c r="I3" s="282"/>
      <c r="J3" s="282"/>
      <c r="K3" s="283"/>
    </row>
    <row r="4" s="1" customFormat="1" ht="25.5" customHeight="1">
      <c r="B4" s="284"/>
      <c r="C4" s="285" t="s">
        <v>2659</v>
      </c>
      <c r="D4" s="285"/>
      <c r="E4" s="285"/>
      <c r="F4" s="285"/>
      <c r="G4" s="285"/>
      <c r="H4" s="285"/>
      <c r="I4" s="285"/>
      <c r="J4" s="285"/>
      <c r="K4" s="286"/>
    </row>
    <row r="5" s="1" customFormat="1" ht="5.25" customHeight="1">
      <c r="B5" s="284"/>
      <c r="C5" s="287"/>
      <c r="D5" s="287"/>
      <c r="E5" s="287"/>
      <c r="F5" s="287"/>
      <c r="G5" s="287"/>
      <c r="H5" s="287"/>
      <c r="I5" s="287"/>
      <c r="J5" s="287"/>
      <c r="K5" s="286"/>
    </row>
    <row r="6" s="1" customFormat="1" ht="15" customHeight="1">
      <c r="B6" s="284"/>
      <c r="C6" s="288" t="s">
        <v>2660</v>
      </c>
      <c r="D6" s="288"/>
      <c r="E6" s="288"/>
      <c r="F6" s="288"/>
      <c r="G6" s="288"/>
      <c r="H6" s="288"/>
      <c r="I6" s="288"/>
      <c r="J6" s="288"/>
      <c r="K6" s="286"/>
    </row>
    <row r="7" s="1" customFormat="1" ht="15" customHeight="1">
      <c r="B7" s="289"/>
      <c r="C7" s="288" t="s">
        <v>2661</v>
      </c>
      <c r="D7" s="288"/>
      <c r="E7" s="288"/>
      <c r="F7" s="288"/>
      <c r="G7" s="288"/>
      <c r="H7" s="288"/>
      <c r="I7" s="288"/>
      <c r="J7" s="288"/>
      <c r="K7" s="286"/>
    </row>
    <row r="8" s="1" customFormat="1" ht="12.75" customHeight="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r="9" s="1" customFormat="1" ht="15" customHeight="1">
      <c r="B9" s="289"/>
      <c r="C9" s="288" t="s">
        <v>2662</v>
      </c>
      <c r="D9" s="288"/>
      <c r="E9" s="288"/>
      <c r="F9" s="288"/>
      <c r="G9" s="288"/>
      <c r="H9" s="288"/>
      <c r="I9" s="288"/>
      <c r="J9" s="288"/>
      <c r="K9" s="286"/>
    </row>
    <row r="10" s="1" customFormat="1" ht="15" customHeight="1">
      <c r="B10" s="289"/>
      <c r="C10" s="288"/>
      <c r="D10" s="288" t="s">
        <v>2663</v>
      </c>
      <c r="E10" s="288"/>
      <c r="F10" s="288"/>
      <c r="G10" s="288"/>
      <c r="H10" s="288"/>
      <c r="I10" s="288"/>
      <c r="J10" s="288"/>
      <c r="K10" s="286"/>
    </row>
    <row r="11" s="1" customFormat="1" ht="15" customHeight="1">
      <c r="B11" s="289"/>
      <c r="C11" s="290"/>
      <c r="D11" s="288" t="s">
        <v>2664</v>
      </c>
      <c r="E11" s="288"/>
      <c r="F11" s="288"/>
      <c r="G11" s="288"/>
      <c r="H11" s="288"/>
      <c r="I11" s="288"/>
      <c r="J11" s="288"/>
      <c r="K11" s="286"/>
    </row>
    <row r="12" s="1" customFormat="1" ht="15" customHeight="1">
      <c r="B12" s="289"/>
      <c r="C12" s="290"/>
      <c r="D12" s="288"/>
      <c r="E12" s="288"/>
      <c r="F12" s="288"/>
      <c r="G12" s="288"/>
      <c r="H12" s="288"/>
      <c r="I12" s="288"/>
      <c r="J12" s="288"/>
      <c r="K12" s="286"/>
    </row>
    <row r="13" s="1" customFormat="1" ht="15" customHeight="1">
      <c r="B13" s="289"/>
      <c r="C13" s="290"/>
      <c r="D13" s="291" t="s">
        <v>2665</v>
      </c>
      <c r="E13" s="288"/>
      <c r="F13" s="288"/>
      <c r="G13" s="288"/>
      <c r="H13" s="288"/>
      <c r="I13" s="288"/>
      <c r="J13" s="288"/>
      <c r="K13" s="286"/>
    </row>
    <row r="14" s="1" customFormat="1" ht="12.75" customHeight="1">
      <c r="B14" s="289"/>
      <c r="C14" s="290"/>
      <c r="D14" s="290"/>
      <c r="E14" s="290"/>
      <c r="F14" s="290"/>
      <c r="G14" s="290"/>
      <c r="H14" s="290"/>
      <c r="I14" s="290"/>
      <c r="J14" s="290"/>
      <c r="K14" s="286"/>
    </row>
    <row r="15" s="1" customFormat="1" ht="15" customHeight="1">
      <c r="B15" s="289"/>
      <c r="C15" s="290"/>
      <c r="D15" s="288" t="s">
        <v>2666</v>
      </c>
      <c r="E15" s="288"/>
      <c r="F15" s="288"/>
      <c r="G15" s="288"/>
      <c r="H15" s="288"/>
      <c r="I15" s="288"/>
      <c r="J15" s="288"/>
      <c r="K15" s="286"/>
    </row>
    <row r="16" s="1" customFormat="1" ht="15" customHeight="1">
      <c r="B16" s="289"/>
      <c r="C16" s="290"/>
      <c r="D16" s="288" t="s">
        <v>2667</v>
      </c>
      <c r="E16" s="288"/>
      <c r="F16" s="288"/>
      <c r="G16" s="288"/>
      <c r="H16" s="288"/>
      <c r="I16" s="288"/>
      <c r="J16" s="288"/>
      <c r="K16" s="286"/>
    </row>
    <row r="17" s="1" customFormat="1" ht="15" customHeight="1">
      <c r="B17" s="289"/>
      <c r="C17" s="290"/>
      <c r="D17" s="288" t="s">
        <v>2668</v>
      </c>
      <c r="E17" s="288"/>
      <c r="F17" s="288"/>
      <c r="G17" s="288"/>
      <c r="H17" s="288"/>
      <c r="I17" s="288"/>
      <c r="J17" s="288"/>
      <c r="K17" s="286"/>
    </row>
    <row r="18" s="1" customFormat="1" ht="15" customHeight="1">
      <c r="B18" s="289"/>
      <c r="C18" s="290"/>
      <c r="D18" s="290"/>
      <c r="E18" s="292" t="s">
        <v>79</v>
      </c>
      <c r="F18" s="288" t="s">
        <v>2669</v>
      </c>
      <c r="G18" s="288"/>
      <c r="H18" s="288"/>
      <c r="I18" s="288"/>
      <c r="J18" s="288"/>
      <c r="K18" s="286"/>
    </row>
    <row r="19" s="1" customFormat="1" ht="15" customHeight="1">
      <c r="B19" s="289"/>
      <c r="C19" s="290"/>
      <c r="D19" s="290"/>
      <c r="E19" s="292" t="s">
        <v>2670</v>
      </c>
      <c r="F19" s="288" t="s">
        <v>2671</v>
      </c>
      <c r="G19" s="288"/>
      <c r="H19" s="288"/>
      <c r="I19" s="288"/>
      <c r="J19" s="288"/>
      <c r="K19" s="286"/>
    </row>
    <row r="20" s="1" customFormat="1" ht="15" customHeight="1">
      <c r="B20" s="289"/>
      <c r="C20" s="290"/>
      <c r="D20" s="290"/>
      <c r="E20" s="292" t="s">
        <v>2672</v>
      </c>
      <c r="F20" s="288" t="s">
        <v>2673</v>
      </c>
      <c r="G20" s="288"/>
      <c r="H20" s="288"/>
      <c r="I20" s="288"/>
      <c r="J20" s="288"/>
      <c r="K20" s="286"/>
    </row>
    <row r="21" s="1" customFormat="1" ht="15" customHeight="1">
      <c r="B21" s="289"/>
      <c r="C21" s="290"/>
      <c r="D21" s="290"/>
      <c r="E21" s="292" t="s">
        <v>2674</v>
      </c>
      <c r="F21" s="288" t="s">
        <v>2675</v>
      </c>
      <c r="G21" s="288"/>
      <c r="H21" s="288"/>
      <c r="I21" s="288"/>
      <c r="J21" s="288"/>
      <c r="K21" s="286"/>
    </row>
    <row r="22" s="1" customFormat="1" ht="15" customHeight="1">
      <c r="B22" s="289"/>
      <c r="C22" s="290"/>
      <c r="D22" s="290"/>
      <c r="E22" s="292" t="s">
        <v>1629</v>
      </c>
      <c r="F22" s="288" t="s">
        <v>1630</v>
      </c>
      <c r="G22" s="288"/>
      <c r="H22" s="288"/>
      <c r="I22" s="288"/>
      <c r="J22" s="288"/>
      <c r="K22" s="286"/>
    </row>
    <row r="23" s="1" customFormat="1" ht="15" customHeight="1">
      <c r="B23" s="289"/>
      <c r="C23" s="290"/>
      <c r="D23" s="290"/>
      <c r="E23" s="292" t="s">
        <v>2676</v>
      </c>
      <c r="F23" s="288" t="s">
        <v>2677</v>
      </c>
      <c r="G23" s="288"/>
      <c r="H23" s="288"/>
      <c r="I23" s="288"/>
      <c r="J23" s="288"/>
      <c r="K23" s="286"/>
    </row>
    <row r="24" s="1" customFormat="1" ht="12.75" customHeight="1">
      <c r="B24" s="289"/>
      <c r="C24" s="290"/>
      <c r="D24" s="290"/>
      <c r="E24" s="290"/>
      <c r="F24" s="290"/>
      <c r="G24" s="290"/>
      <c r="H24" s="290"/>
      <c r="I24" s="290"/>
      <c r="J24" s="290"/>
      <c r="K24" s="286"/>
    </row>
    <row r="25" s="1" customFormat="1" ht="15" customHeight="1">
      <c r="B25" s="289"/>
      <c r="C25" s="288" t="s">
        <v>2678</v>
      </c>
      <c r="D25" s="288"/>
      <c r="E25" s="288"/>
      <c r="F25" s="288"/>
      <c r="G25" s="288"/>
      <c r="H25" s="288"/>
      <c r="I25" s="288"/>
      <c r="J25" s="288"/>
      <c r="K25" s="286"/>
    </row>
    <row r="26" s="1" customFormat="1" ht="15" customHeight="1">
      <c r="B26" s="289"/>
      <c r="C26" s="288" t="s">
        <v>2679</v>
      </c>
      <c r="D26" s="288"/>
      <c r="E26" s="288"/>
      <c r="F26" s="288"/>
      <c r="G26" s="288"/>
      <c r="H26" s="288"/>
      <c r="I26" s="288"/>
      <c r="J26" s="288"/>
      <c r="K26" s="286"/>
    </row>
    <row r="27" s="1" customFormat="1" ht="15" customHeight="1">
      <c r="B27" s="289"/>
      <c r="C27" s="288"/>
      <c r="D27" s="288" t="s">
        <v>2680</v>
      </c>
      <c r="E27" s="288"/>
      <c r="F27" s="288"/>
      <c r="G27" s="288"/>
      <c r="H27" s="288"/>
      <c r="I27" s="288"/>
      <c r="J27" s="288"/>
      <c r="K27" s="286"/>
    </row>
    <row r="28" s="1" customFormat="1" ht="15" customHeight="1">
      <c r="B28" s="289"/>
      <c r="C28" s="290"/>
      <c r="D28" s="288" t="s">
        <v>2681</v>
      </c>
      <c r="E28" s="288"/>
      <c r="F28" s="288"/>
      <c r="G28" s="288"/>
      <c r="H28" s="288"/>
      <c r="I28" s="288"/>
      <c r="J28" s="288"/>
      <c r="K28" s="286"/>
    </row>
    <row r="29" s="1" customFormat="1" ht="12.75" customHeight="1">
      <c r="B29" s="289"/>
      <c r="C29" s="290"/>
      <c r="D29" s="290"/>
      <c r="E29" s="290"/>
      <c r="F29" s="290"/>
      <c r="G29" s="290"/>
      <c r="H29" s="290"/>
      <c r="I29" s="290"/>
      <c r="J29" s="290"/>
      <c r="K29" s="286"/>
    </row>
    <row r="30" s="1" customFormat="1" ht="15" customHeight="1">
      <c r="B30" s="289"/>
      <c r="C30" s="290"/>
      <c r="D30" s="288" t="s">
        <v>2682</v>
      </c>
      <c r="E30" s="288"/>
      <c r="F30" s="288"/>
      <c r="G30" s="288"/>
      <c r="H30" s="288"/>
      <c r="I30" s="288"/>
      <c r="J30" s="288"/>
      <c r="K30" s="286"/>
    </row>
    <row r="31" s="1" customFormat="1" ht="15" customHeight="1">
      <c r="B31" s="289"/>
      <c r="C31" s="290"/>
      <c r="D31" s="288" t="s">
        <v>2683</v>
      </c>
      <c r="E31" s="288"/>
      <c r="F31" s="288"/>
      <c r="G31" s="288"/>
      <c r="H31" s="288"/>
      <c r="I31" s="288"/>
      <c r="J31" s="288"/>
      <c r="K31" s="286"/>
    </row>
    <row r="32" s="1" customFormat="1" ht="12.75" customHeight="1">
      <c r="B32" s="289"/>
      <c r="C32" s="290"/>
      <c r="D32" s="290"/>
      <c r="E32" s="290"/>
      <c r="F32" s="290"/>
      <c r="G32" s="290"/>
      <c r="H32" s="290"/>
      <c r="I32" s="290"/>
      <c r="J32" s="290"/>
      <c r="K32" s="286"/>
    </row>
    <row r="33" s="1" customFormat="1" ht="15" customHeight="1">
      <c r="B33" s="289"/>
      <c r="C33" s="290"/>
      <c r="D33" s="288" t="s">
        <v>2684</v>
      </c>
      <c r="E33" s="288"/>
      <c r="F33" s="288"/>
      <c r="G33" s="288"/>
      <c r="H33" s="288"/>
      <c r="I33" s="288"/>
      <c r="J33" s="288"/>
      <c r="K33" s="286"/>
    </row>
    <row r="34" s="1" customFormat="1" ht="15" customHeight="1">
      <c r="B34" s="289"/>
      <c r="C34" s="290"/>
      <c r="D34" s="288" t="s">
        <v>2685</v>
      </c>
      <c r="E34" s="288"/>
      <c r="F34" s="288"/>
      <c r="G34" s="288"/>
      <c r="H34" s="288"/>
      <c r="I34" s="288"/>
      <c r="J34" s="288"/>
      <c r="K34" s="286"/>
    </row>
    <row r="35" s="1" customFormat="1" ht="15" customHeight="1">
      <c r="B35" s="289"/>
      <c r="C35" s="290"/>
      <c r="D35" s="288" t="s">
        <v>2686</v>
      </c>
      <c r="E35" s="288"/>
      <c r="F35" s="288"/>
      <c r="G35" s="288"/>
      <c r="H35" s="288"/>
      <c r="I35" s="288"/>
      <c r="J35" s="288"/>
      <c r="K35" s="286"/>
    </row>
    <row r="36" s="1" customFormat="1" ht="15" customHeight="1">
      <c r="B36" s="289"/>
      <c r="C36" s="290"/>
      <c r="D36" s="288"/>
      <c r="E36" s="291" t="s">
        <v>174</v>
      </c>
      <c r="F36" s="288"/>
      <c r="G36" s="288" t="s">
        <v>2687</v>
      </c>
      <c r="H36" s="288"/>
      <c r="I36" s="288"/>
      <c r="J36" s="288"/>
      <c r="K36" s="286"/>
    </row>
    <row r="37" s="1" customFormat="1" ht="30.75" customHeight="1">
      <c r="B37" s="289"/>
      <c r="C37" s="290"/>
      <c r="D37" s="288"/>
      <c r="E37" s="291" t="s">
        <v>2688</v>
      </c>
      <c r="F37" s="288"/>
      <c r="G37" s="288" t="s">
        <v>2689</v>
      </c>
      <c r="H37" s="288"/>
      <c r="I37" s="288"/>
      <c r="J37" s="288"/>
      <c r="K37" s="286"/>
    </row>
    <row r="38" s="1" customFormat="1" ht="15" customHeight="1">
      <c r="B38" s="289"/>
      <c r="C38" s="290"/>
      <c r="D38" s="288"/>
      <c r="E38" s="291" t="s">
        <v>53</v>
      </c>
      <c r="F38" s="288"/>
      <c r="G38" s="288" t="s">
        <v>2690</v>
      </c>
      <c r="H38" s="288"/>
      <c r="I38" s="288"/>
      <c r="J38" s="288"/>
      <c r="K38" s="286"/>
    </row>
    <row r="39" s="1" customFormat="1" ht="15" customHeight="1">
      <c r="B39" s="289"/>
      <c r="C39" s="290"/>
      <c r="D39" s="288"/>
      <c r="E39" s="291" t="s">
        <v>54</v>
      </c>
      <c r="F39" s="288"/>
      <c r="G39" s="288" t="s">
        <v>2691</v>
      </c>
      <c r="H39" s="288"/>
      <c r="I39" s="288"/>
      <c r="J39" s="288"/>
      <c r="K39" s="286"/>
    </row>
    <row r="40" s="1" customFormat="1" ht="15" customHeight="1">
      <c r="B40" s="289"/>
      <c r="C40" s="290"/>
      <c r="D40" s="288"/>
      <c r="E40" s="291" t="s">
        <v>175</v>
      </c>
      <c r="F40" s="288"/>
      <c r="G40" s="288" t="s">
        <v>2692</v>
      </c>
      <c r="H40" s="288"/>
      <c r="I40" s="288"/>
      <c r="J40" s="288"/>
      <c r="K40" s="286"/>
    </row>
    <row r="41" s="1" customFormat="1" ht="15" customHeight="1">
      <c r="B41" s="289"/>
      <c r="C41" s="290"/>
      <c r="D41" s="288"/>
      <c r="E41" s="291" t="s">
        <v>176</v>
      </c>
      <c r="F41" s="288"/>
      <c r="G41" s="288" t="s">
        <v>2693</v>
      </c>
      <c r="H41" s="288"/>
      <c r="I41" s="288"/>
      <c r="J41" s="288"/>
      <c r="K41" s="286"/>
    </row>
    <row r="42" s="1" customFormat="1" ht="15" customHeight="1">
      <c r="B42" s="289"/>
      <c r="C42" s="290"/>
      <c r="D42" s="288"/>
      <c r="E42" s="291" t="s">
        <v>2694</v>
      </c>
      <c r="F42" s="288"/>
      <c r="G42" s="288" t="s">
        <v>2695</v>
      </c>
      <c r="H42" s="288"/>
      <c r="I42" s="288"/>
      <c r="J42" s="288"/>
      <c r="K42" s="286"/>
    </row>
    <row r="43" s="1" customFormat="1" ht="15" customHeight="1">
      <c r="B43" s="289"/>
      <c r="C43" s="290"/>
      <c r="D43" s="288"/>
      <c r="E43" s="291"/>
      <c r="F43" s="288"/>
      <c r="G43" s="288" t="s">
        <v>2696</v>
      </c>
      <c r="H43" s="288"/>
      <c r="I43" s="288"/>
      <c r="J43" s="288"/>
      <c r="K43" s="286"/>
    </row>
    <row r="44" s="1" customFormat="1" ht="15" customHeight="1">
      <c r="B44" s="289"/>
      <c r="C44" s="290"/>
      <c r="D44" s="288"/>
      <c r="E44" s="291" t="s">
        <v>2697</v>
      </c>
      <c r="F44" s="288"/>
      <c r="G44" s="288" t="s">
        <v>2698</v>
      </c>
      <c r="H44" s="288"/>
      <c r="I44" s="288"/>
      <c r="J44" s="288"/>
      <c r="K44" s="286"/>
    </row>
    <row r="45" s="1" customFormat="1" ht="15" customHeight="1">
      <c r="B45" s="289"/>
      <c r="C45" s="290"/>
      <c r="D45" s="288"/>
      <c r="E45" s="291" t="s">
        <v>178</v>
      </c>
      <c r="F45" s="288"/>
      <c r="G45" s="288" t="s">
        <v>2699</v>
      </c>
      <c r="H45" s="288"/>
      <c r="I45" s="288"/>
      <c r="J45" s="288"/>
      <c r="K45" s="286"/>
    </row>
    <row r="46" s="1" customFormat="1" ht="12.75" customHeight="1">
      <c r="B46" s="289"/>
      <c r="C46" s="290"/>
      <c r="D46" s="288"/>
      <c r="E46" s="288"/>
      <c r="F46" s="288"/>
      <c r="G46" s="288"/>
      <c r="H46" s="288"/>
      <c r="I46" s="288"/>
      <c r="J46" s="288"/>
      <c r="K46" s="286"/>
    </row>
    <row r="47" s="1" customFormat="1" ht="15" customHeight="1">
      <c r="B47" s="289"/>
      <c r="C47" s="290"/>
      <c r="D47" s="288" t="s">
        <v>2700</v>
      </c>
      <c r="E47" s="288"/>
      <c r="F47" s="288"/>
      <c r="G47" s="288"/>
      <c r="H47" s="288"/>
      <c r="I47" s="288"/>
      <c r="J47" s="288"/>
      <c r="K47" s="286"/>
    </row>
    <row r="48" s="1" customFormat="1" ht="15" customHeight="1">
      <c r="B48" s="289"/>
      <c r="C48" s="290"/>
      <c r="D48" s="290"/>
      <c r="E48" s="288" t="s">
        <v>2701</v>
      </c>
      <c r="F48" s="288"/>
      <c r="G48" s="288"/>
      <c r="H48" s="288"/>
      <c r="I48" s="288"/>
      <c r="J48" s="288"/>
      <c r="K48" s="286"/>
    </row>
    <row r="49" s="1" customFormat="1" ht="15" customHeight="1">
      <c r="B49" s="289"/>
      <c r="C49" s="290"/>
      <c r="D49" s="290"/>
      <c r="E49" s="288" t="s">
        <v>2702</v>
      </c>
      <c r="F49" s="288"/>
      <c r="G49" s="288"/>
      <c r="H49" s="288"/>
      <c r="I49" s="288"/>
      <c r="J49" s="288"/>
      <c r="K49" s="286"/>
    </row>
    <row r="50" s="1" customFormat="1" ht="15" customHeight="1">
      <c r="B50" s="289"/>
      <c r="C50" s="290"/>
      <c r="D50" s="290"/>
      <c r="E50" s="288" t="s">
        <v>2703</v>
      </c>
      <c r="F50" s="288"/>
      <c r="G50" s="288"/>
      <c r="H50" s="288"/>
      <c r="I50" s="288"/>
      <c r="J50" s="288"/>
      <c r="K50" s="286"/>
    </row>
    <row r="51" s="1" customFormat="1" ht="15" customHeight="1">
      <c r="B51" s="289"/>
      <c r="C51" s="290"/>
      <c r="D51" s="288" t="s">
        <v>2704</v>
      </c>
      <c r="E51" s="288"/>
      <c r="F51" s="288"/>
      <c r="G51" s="288"/>
      <c r="H51" s="288"/>
      <c r="I51" s="288"/>
      <c r="J51" s="288"/>
      <c r="K51" s="286"/>
    </row>
    <row r="52" s="1" customFormat="1" ht="25.5" customHeight="1">
      <c r="B52" s="284"/>
      <c r="C52" s="285" t="s">
        <v>2705</v>
      </c>
      <c r="D52" s="285"/>
      <c r="E52" s="285"/>
      <c r="F52" s="285"/>
      <c r="G52" s="285"/>
      <c r="H52" s="285"/>
      <c r="I52" s="285"/>
      <c r="J52" s="285"/>
      <c r="K52" s="286"/>
    </row>
    <row r="53" s="1" customFormat="1" ht="5.25" customHeight="1">
      <c r="B53" s="284"/>
      <c r="C53" s="287"/>
      <c r="D53" s="287"/>
      <c r="E53" s="287"/>
      <c r="F53" s="287"/>
      <c r="G53" s="287"/>
      <c r="H53" s="287"/>
      <c r="I53" s="287"/>
      <c r="J53" s="287"/>
      <c r="K53" s="286"/>
    </row>
    <row r="54" s="1" customFormat="1" ht="15" customHeight="1">
      <c r="B54" s="284"/>
      <c r="C54" s="288" t="s">
        <v>2706</v>
      </c>
      <c r="D54" s="288"/>
      <c r="E54" s="288"/>
      <c r="F54" s="288"/>
      <c r="G54" s="288"/>
      <c r="H54" s="288"/>
      <c r="I54" s="288"/>
      <c r="J54" s="288"/>
      <c r="K54" s="286"/>
    </row>
    <row r="55" s="1" customFormat="1" ht="15" customHeight="1">
      <c r="B55" s="284"/>
      <c r="C55" s="288" t="s">
        <v>2707</v>
      </c>
      <c r="D55" s="288"/>
      <c r="E55" s="288"/>
      <c r="F55" s="288"/>
      <c r="G55" s="288"/>
      <c r="H55" s="288"/>
      <c r="I55" s="288"/>
      <c r="J55" s="288"/>
      <c r="K55" s="286"/>
    </row>
    <row r="56" s="1" customFormat="1" ht="12.75" customHeight="1">
      <c r="B56" s="284"/>
      <c r="C56" s="288"/>
      <c r="D56" s="288"/>
      <c r="E56" s="288"/>
      <c r="F56" s="288"/>
      <c r="G56" s="288"/>
      <c r="H56" s="288"/>
      <c r="I56" s="288"/>
      <c r="J56" s="288"/>
      <c r="K56" s="286"/>
    </row>
    <row r="57" s="1" customFormat="1" ht="15" customHeight="1">
      <c r="B57" s="284"/>
      <c r="C57" s="288" t="s">
        <v>2708</v>
      </c>
      <c r="D57" s="288"/>
      <c r="E57" s="288"/>
      <c r="F57" s="288"/>
      <c r="G57" s="288"/>
      <c r="H57" s="288"/>
      <c r="I57" s="288"/>
      <c r="J57" s="288"/>
      <c r="K57" s="286"/>
    </row>
    <row r="58" s="1" customFormat="1" ht="15" customHeight="1">
      <c r="B58" s="284"/>
      <c r="C58" s="290"/>
      <c r="D58" s="288" t="s">
        <v>2709</v>
      </c>
      <c r="E58" s="288"/>
      <c r="F58" s="288"/>
      <c r="G58" s="288"/>
      <c r="H58" s="288"/>
      <c r="I58" s="288"/>
      <c r="J58" s="288"/>
      <c r="K58" s="286"/>
    </row>
    <row r="59" s="1" customFormat="1" ht="15" customHeight="1">
      <c r="B59" s="284"/>
      <c r="C59" s="290"/>
      <c r="D59" s="288" t="s">
        <v>2710</v>
      </c>
      <c r="E59" s="288"/>
      <c r="F59" s="288"/>
      <c r="G59" s="288"/>
      <c r="H59" s="288"/>
      <c r="I59" s="288"/>
      <c r="J59" s="288"/>
      <c r="K59" s="286"/>
    </row>
    <row r="60" s="1" customFormat="1" ht="15" customHeight="1">
      <c r="B60" s="284"/>
      <c r="C60" s="290"/>
      <c r="D60" s="288" t="s">
        <v>2711</v>
      </c>
      <c r="E60" s="288"/>
      <c r="F60" s="288"/>
      <c r="G60" s="288"/>
      <c r="H60" s="288"/>
      <c r="I60" s="288"/>
      <c r="J60" s="288"/>
      <c r="K60" s="286"/>
    </row>
    <row r="61" s="1" customFormat="1" ht="15" customHeight="1">
      <c r="B61" s="284"/>
      <c r="C61" s="290"/>
      <c r="D61" s="288" t="s">
        <v>2712</v>
      </c>
      <c r="E61" s="288"/>
      <c r="F61" s="288"/>
      <c r="G61" s="288"/>
      <c r="H61" s="288"/>
      <c r="I61" s="288"/>
      <c r="J61" s="288"/>
      <c r="K61" s="286"/>
    </row>
    <row r="62" s="1" customFormat="1" ht="15" customHeight="1">
      <c r="B62" s="284"/>
      <c r="C62" s="290"/>
      <c r="D62" s="293" t="s">
        <v>2713</v>
      </c>
      <c r="E62" s="293"/>
      <c r="F62" s="293"/>
      <c r="G62" s="293"/>
      <c r="H62" s="293"/>
      <c r="I62" s="293"/>
      <c r="J62" s="293"/>
      <c r="K62" s="286"/>
    </row>
    <row r="63" s="1" customFormat="1" ht="15" customHeight="1">
      <c r="B63" s="284"/>
      <c r="C63" s="290"/>
      <c r="D63" s="288" t="s">
        <v>2714</v>
      </c>
      <c r="E63" s="288"/>
      <c r="F63" s="288"/>
      <c r="G63" s="288"/>
      <c r="H63" s="288"/>
      <c r="I63" s="288"/>
      <c r="J63" s="288"/>
      <c r="K63" s="286"/>
    </row>
    <row r="64" s="1" customFormat="1" ht="12.75" customHeight="1">
      <c r="B64" s="284"/>
      <c r="C64" s="290"/>
      <c r="D64" s="290"/>
      <c r="E64" s="294"/>
      <c r="F64" s="290"/>
      <c r="G64" s="290"/>
      <c r="H64" s="290"/>
      <c r="I64" s="290"/>
      <c r="J64" s="290"/>
      <c r="K64" s="286"/>
    </row>
    <row r="65" s="1" customFormat="1" ht="15" customHeight="1">
      <c r="B65" s="284"/>
      <c r="C65" s="290"/>
      <c r="D65" s="288" t="s">
        <v>2715</v>
      </c>
      <c r="E65" s="288"/>
      <c r="F65" s="288"/>
      <c r="G65" s="288"/>
      <c r="H65" s="288"/>
      <c r="I65" s="288"/>
      <c r="J65" s="288"/>
      <c r="K65" s="286"/>
    </row>
    <row r="66" s="1" customFormat="1" ht="15" customHeight="1">
      <c r="B66" s="284"/>
      <c r="C66" s="290"/>
      <c r="D66" s="293" t="s">
        <v>2716</v>
      </c>
      <c r="E66" s="293"/>
      <c r="F66" s="293"/>
      <c r="G66" s="293"/>
      <c r="H66" s="293"/>
      <c r="I66" s="293"/>
      <c r="J66" s="293"/>
      <c r="K66" s="286"/>
    </row>
    <row r="67" s="1" customFormat="1" ht="15" customHeight="1">
      <c r="B67" s="284"/>
      <c r="C67" s="290"/>
      <c r="D67" s="288" t="s">
        <v>2717</v>
      </c>
      <c r="E67" s="288"/>
      <c r="F67" s="288"/>
      <c r="G67" s="288"/>
      <c r="H67" s="288"/>
      <c r="I67" s="288"/>
      <c r="J67" s="288"/>
      <c r="K67" s="286"/>
    </row>
    <row r="68" s="1" customFormat="1" ht="15" customHeight="1">
      <c r="B68" s="284"/>
      <c r="C68" s="290"/>
      <c r="D68" s="288" t="s">
        <v>2718</v>
      </c>
      <c r="E68" s="288"/>
      <c r="F68" s="288"/>
      <c r="G68" s="288"/>
      <c r="H68" s="288"/>
      <c r="I68" s="288"/>
      <c r="J68" s="288"/>
      <c r="K68" s="286"/>
    </row>
    <row r="69" s="1" customFormat="1" ht="15" customHeight="1">
      <c r="B69" s="284"/>
      <c r="C69" s="290"/>
      <c r="D69" s="288" t="s">
        <v>2719</v>
      </c>
      <c r="E69" s="288"/>
      <c r="F69" s="288"/>
      <c r="G69" s="288"/>
      <c r="H69" s="288"/>
      <c r="I69" s="288"/>
      <c r="J69" s="288"/>
      <c r="K69" s="286"/>
    </row>
    <row r="70" s="1" customFormat="1" ht="15" customHeight="1">
      <c r="B70" s="284"/>
      <c r="C70" s="290"/>
      <c r="D70" s="288" t="s">
        <v>2720</v>
      </c>
      <c r="E70" s="288"/>
      <c r="F70" s="288"/>
      <c r="G70" s="288"/>
      <c r="H70" s="288"/>
      <c r="I70" s="288"/>
      <c r="J70" s="288"/>
      <c r="K70" s="286"/>
    </row>
    <row r="7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="1" customFormat="1" ht="45" customHeight="1">
      <c r="B75" s="303"/>
      <c r="C75" s="304" t="s">
        <v>2721</v>
      </c>
      <c r="D75" s="304"/>
      <c r="E75" s="304"/>
      <c r="F75" s="304"/>
      <c r="G75" s="304"/>
      <c r="H75" s="304"/>
      <c r="I75" s="304"/>
      <c r="J75" s="304"/>
      <c r="K75" s="305"/>
    </row>
    <row r="76" s="1" customFormat="1" ht="17.25" customHeight="1">
      <c r="B76" s="303"/>
      <c r="C76" s="306" t="s">
        <v>2722</v>
      </c>
      <c r="D76" s="306"/>
      <c r="E76" s="306"/>
      <c r="F76" s="306" t="s">
        <v>2723</v>
      </c>
      <c r="G76" s="307"/>
      <c r="H76" s="306" t="s">
        <v>54</v>
      </c>
      <c r="I76" s="306" t="s">
        <v>57</v>
      </c>
      <c r="J76" s="306" t="s">
        <v>2724</v>
      </c>
      <c r="K76" s="305"/>
    </row>
    <row r="77" s="1" customFormat="1" ht="17.25" customHeight="1">
      <c r="B77" s="303"/>
      <c r="C77" s="308" t="s">
        <v>2725</v>
      </c>
      <c r="D77" s="308"/>
      <c r="E77" s="308"/>
      <c r="F77" s="309" t="s">
        <v>2726</v>
      </c>
      <c r="G77" s="310"/>
      <c r="H77" s="308"/>
      <c r="I77" s="308"/>
      <c r="J77" s="308" t="s">
        <v>2727</v>
      </c>
      <c r="K77" s="305"/>
    </row>
    <row r="78" s="1" customFormat="1" ht="5.25" customHeight="1">
      <c r="B78" s="303"/>
      <c r="C78" s="311"/>
      <c r="D78" s="311"/>
      <c r="E78" s="311"/>
      <c r="F78" s="311"/>
      <c r="G78" s="312"/>
      <c r="H78" s="311"/>
      <c r="I78" s="311"/>
      <c r="J78" s="311"/>
      <c r="K78" s="305"/>
    </row>
    <row r="79" s="1" customFormat="1" ht="15" customHeight="1">
      <c r="B79" s="303"/>
      <c r="C79" s="291" t="s">
        <v>53</v>
      </c>
      <c r="D79" s="313"/>
      <c r="E79" s="313"/>
      <c r="F79" s="314" t="s">
        <v>2728</v>
      </c>
      <c r="G79" s="315"/>
      <c r="H79" s="291" t="s">
        <v>2729</v>
      </c>
      <c r="I79" s="291" t="s">
        <v>2730</v>
      </c>
      <c r="J79" s="291">
        <v>20</v>
      </c>
      <c r="K79" s="305"/>
    </row>
    <row r="80" s="1" customFormat="1" ht="15" customHeight="1">
      <c r="B80" s="303"/>
      <c r="C80" s="291" t="s">
        <v>2731</v>
      </c>
      <c r="D80" s="291"/>
      <c r="E80" s="291"/>
      <c r="F80" s="314" t="s">
        <v>2728</v>
      </c>
      <c r="G80" s="315"/>
      <c r="H80" s="291" t="s">
        <v>2732</v>
      </c>
      <c r="I80" s="291" t="s">
        <v>2730</v>
      </c>
      <c r="J80" s="291">
        <v>120</v>
      </c>
      <c r="K80" s="305"/>
    </row>
    <row r="81" s="1" customFormat="1" ht="15" customHeight="1">
      <c r="B81" s="316"/>
      <c r="C81" s="291" t="s">
        <v>2733</v>
      </c>
      <c r="D81" s="291"/>
      <c r="E81" s="291"/>
      <c r="F81" s="314" t="s">
        <v>2734</v>
      </c>
      <c r="G81" s="315"/>
      <c r="H81" s="291" t="s">
        <v>2735</v>
      </c>
      <c r="I81" s="291" t="s">
        <v>2730</v>
      </c>
      <c r="J81" s="291">
        <v>50</v>
      </c>
      <c r="K81" s="305"/>
    </row>
    <row r="82" s="1" customFormat="1" ht="15" customHeight="1">
      <c r="B82" s="316"/>
      <c r="C82" s="291" t="s">
        <v>2736</v>
      </c>
      <c r="D82" s="291"/>
      <c r="E82" s="291"/>
      <c r="F82" s="314" t="s">
        <v>2728</v>
      </c>
      <c r="G82" s="315"/>
      <c r="H82" s="291" t="s">
        <v>2737</v>
      </c>
      <c r="I82" s="291" t="s">
        <v>2738</v>
      </c>
      <c r="J82" s="291"/>
      <c r="K82" s="305"/>
    </row>
    <row r="83" s="1" customFormat="1" ht="15" customHeight="1">
      <c r="B83" s="316"/>
      <c r="C83" s="317" t="s">
        <v>2739</v>
      </c>
      <c r="D83" s="317"/>
      <c r="E83" s="317"/>
      <c r="F83" s="318" t="s">
        <v>2734</v>
      </c>
      <c r="G83" s="317"/>
      <c r="H83" s="317" t="s">
        <v>2740</v>
      </c>
      <c r="I83" s="317" t="s">
        <v>2730</v>
      </c>
      <c r="J83" s="317">
        <v>15</v>
      </c>
      <c r="K83" s="305"/>
    </row>
    <row r="84" s="1" customFormat="1" ht="15" customHeight="1">
      <c r="B84" s="316"/>
      <c r="C84" s="317" t="s">
        <v>2741</v>
      </c>
      <c r="D84" s="317"/>
      <c r="E84" s="317"/>
      <c r="F84" s="318" t="s">
        <v>2734</v>
      </c>
      <c r="G84" s="317"/>
      <c r="H84" s="317" t="s">
        <v>2742</v>
      </c>
      <c r="I84" s="317" t="s">
        <v>2730</v>
      </c>
      <c r="J84" s="317">
        <v>15</v>
      </c>
      <c r="K84" s="305"/>
    </row>
    <row r="85" s="1" customFormat="1" ht="15" customHeight="1">
      <c r="B85" s="316"/>
      <c r="C85" s="317" t="s">
        <v>2743</v>
      </c>
      <c r="D85" s="317"/>
      <c r="E85" s="317"/>
      <c r="F85" s="318" t="s">
        <v>2734</v>
      </c>
      <c r="G85" s="317"/>
      <c r="H85" s="317" t="s">
        <v>2744</v>
      </c>
      <c r="I85" s="317" t="s">
        <v>2730</v>
      </c>
      <c r="J85" s="317">
        <v>20</v>
      </c>
      <c r="K85" s="305"/>
    </row>
    <row r="86" s="1" customFormat="1" ht="15" customHeight="1">
      <c r="B86" s="316"/>
      <c r="C86" s="317" t="s">
        <v>2745</v>
      </c>
      <c r="D86" s="317"/>
      <c r="E86" s="317"/>
      <c r="F86" s="318" t="s">
        <v>2734</v>
      </c>
      <c r="G86" s="317"/>
      <c r="H86" s="317" t="s">
        <v>2746</v>
      </c>
      <c r="I86" s="317" t="s">
        <v>2730</v>
      </c>
      <c r="J86" s="317">
        <v>20</v>
      </c>
      <c r="K86" s="305"/>
    </row>
    <row r="87" s="1" customFormat="1" ht="15" customHeight="1">
      <c r="B87" s="316"/>
      <c r="C87" s="291" t="s">
        <v>2747</v>
      </c>
      <c r="D87" s="291"/>
      <c r="E87" s="291"/>
      <c r="F87" s="314" t="s">
        <v>2734</v>
      </c>
      <c r="G87" s="315"/>
      <c r="H87" s="291" t="s">
        <v>2748</v>
      </c>
      <c r="I87" s="291" t="s">
        <v>2730</v>
      </c>
      <c r="J87" s="291">
        <v>50</v>
      </c>
      <c r="K87" s="305"/>
    </row>
    <row r="88" s="1" customFormat="1" ht="15" customHeight="1">
      <c r="B88" s="316"/>
      <c r="C88" s="291" t="s">
        <v>2749</v>
      </c>
      <c r="D88" s="291"/>
      <c r="E88" s="291"/>
      <c r="F88" s="314" t="s">
        <v>2734</v>
      </c>
      <c r="G88" s="315"/>
      <c r="H88" s="291" t="s">
        <v>2750</v>
      </c>
      <c r="I88" s="291" t="s">
        <v>2730</v>
      </c>
      <c r="J88" s="291">
        <v>20</v>
      </c>
      <c r="K88" s="305"/>
    </row>
    <row r="89" s="1" customFormat="1" ht="15" customHeight="1">
      <c r="B89" s="316"/>
      <c r="C89" s="291" t="s">
        <v>2751</v>
      </c>
      <c r="D89" s="291"/>
      <c r="E89" s="291"/>
      <c r="F89" s="314" t="s">
        <v>2734</v>
      </c>
      <c r="G89" s="315"/>
      <c r="H89" s="291" t="s">
        <v>2752</v>
      </c>
      <c r="I89" s="291" t="s">
        <v>2730</v>
      </c>
      <c r="J89" s="291">
        <v>20</v>
      </c>
      <c r="K89" s="305"/>
    </row>
    <row r="90" s="1" customFormat="1" ht="15" customHeight="1">
      <c r="B90" s="316"/>
      <c r="C90" s="291" t="s">
        <v>2753</v>
      </c>
      <c r="D90" s="291"/>
      <c r="E90" s="291"/>
      <c r="F90" s="314" t="s">
        <v>2734</v>
      </c>
      <c r="G90" s="315"/>
      <c r="H90" s="291" t="s">
        <v>2754</v>
      </c>
      <c r="I90" s="291" t="s">
        <v>2730</v>
      </c>
      <c r="J90" s="291">
        <v>50</v>
      </c>
      <c r="K90" s="305"/>
    </row>
    <row r="91" s="1" customFormat="1" ht="15" customHeight="1">
      <c r="B91" s="316"/>
      <c r="C91" s="291" t="s">
        <v>2755</v>
      </c>
      <c r="D91" s="291"/>
      <c r="E91" s="291"/>
      <c r="F91" s="314" t="s">
        <v>2734</v>
      </c>
      <c r="G91" s="315"/>
      <c r="H91" s="291" t="s">
        <v>2755</v>
      </c>
      <c r="I91" s="291" t="s">
        <v>2730</v>
      </c>
      <c r="J91" s="291">
        <v>50</v>
      </c>
      <c r="K91" s="305"/>
    </row>
    <row r="92" s="1" customFormat="1" ht="15" customHeight="1">
      <c r="B92" s="316"/>
      <c r="C92" s="291" t="s">
        <v>2756</v>
      </c>
      <c r="D92" s="291"/>
      <c r="E92" s="291"/>
      <c r="F92" s="314" t="s">
        <v>2734</v>
      </c>
      <c r="G92" s="315"/>
      <c r="H92" s="291" t="s">
        <v>2757</v>
      </c>
      <c r="I92" s="291" t="s">
        <v>2730</v>
      </c>
      <c r="J92" s="291">
        <v>255</v>
      </c>
      <c r="K92" s="305"/>
    </row>
    <row r="93" s="1" customFormat="1" ht="15" customHeight="1">
      <c r="B93" s="316"/>
      <c r="C93" s="291" t="s">
        <v>2758</v>
      </c>
      <c r="D93" s="291"/>
      <c r="E93" s="291"/>
      <c r="F93" s="314" t="s">
        <v>2728</v>
      </c>
      <c r="G93" s="315"/>
      <c r="H93" s="291" t="s">
        <v>2759</v>
      </c>
      <c r="I93" s="291" t="s">
        <v>2760</v>
      </c>
      <c r="J93" s="291"/>
      <c r="K93" s="305"/>
    </row>
    <row r="94" s="1" customFormat="1" ht="15" customHeight="1">
      <c r="B94" s="316"/>
      <c r="C94" s="291" t="s">
        <v>2761</v>
      </c>
      <c r="D94" s="291"/>
      <c r="E94" s="291"/>
      <c r="F94" s="314" t="s">
        <v>2728</v>
      </c>
      <c r="G94" s="315"/>
      <c r="H94" s="291" t="s">
        <v>2762</v>
      </c>
      <c r="I94" s="291" t="s">
        <v>2763</v>
      </c>
      <c r="J94" s="291"/>
      <c r="K94" s="305"/>
    </row>
    <row r="95" s="1" customFormat="1" ht="15" customHeight="1">
      <c r="B95" s="316"/>
      <c r="C95" s="291" t="s">
        <v>2764</v>
      </c>
      <c r="D95" s="291"/>
      <c r="E95" s="291"/>
      <c r="F95" s="314" t="s">
        <v>2728</v>
      </c>
      <c r="G95" s="315"/>
      <c r="H95" s="291" t="s">
        <v>2764</v>
      </c>
      <c r="I95" s="291" t="s">
        <v>2763</v>
      </c>
      <c r="J95" s="291"/>
      <c r="K95" s="305"/>
    </row>
    <row r="96" s="1" customFormat="1" ht="15" customHeight="1">
      <c r="B96" s="316"/>
      <c r="C96" s="291" t="s">
        <v>38</v>
      </c>
      <c r="D96" s="291"/>
      <c r="E96" s="291"/>
      <c r="F96" s="314" t="s">
        <v>2728</v>
      </c>
      <c r="G96" s="315"/>
      <c r="H96" s="291" t="s">
        <v>2765</v>
      </c>
      <c r="I96" s="291" t="s">
        <v>2763</v>
      </c>
      <c r="J96" s="291"/>
      <c r="K96" s="305"/>
    </row>
    <row r="97" s="1" customFormat="1" ht="15" customHeight="1">
      <c r="B97" s="316"/>
      <c r="C97" s="291" t="s">
        <v>48</v>
      </c>
      <c r="D97" s="291"/>
      <c r="E97" s="291"/>
      <c r="F97" s="314" t="s">
        <v>2728</v>
      </c>
      <c r="G97" s="315"/>
      <c r="H97" s="291" t="s">
        <v>2766</v>
      </c>
      <c r="I97" s="291" t="s">
        <v>2763</v>
      </c>
      <c r="J97" s="291"/>
      <c r="K97" s="305"/>
    </row>
    <row r="98" s="1" customFormat="1" ht="15" customHeight="1">
      <c r="B98" s="319"/>
      <c r="C98" s="320"/>
      <c r="D98" s="320"/>
      <c r="E98" s="320"/>
      <c r="F98" s="320"/>
      <c r="G98" s="320"/>
      <c r="H98" s="320"/>
      <c r="I98" s="320"/>
      <c r="J98" s="320"/>
      <c r="K98" s="321"/>
    </row>
    <row r="99" s="1" customFormat="1" ht="18.7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2"/>
    </row>
    <row r="100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="1" customFormat="1" ht="45" customHeight="1">
      <c r="B102" s="303"/>
      <c r="C102" s="304" t="s">
        <v>2767</v>
      </c>
      <c r="D102" s="304"/>
      <c r="E102" s="304"/>
      <c r="F102" s="304"/>
      <c r="G102" s="304"/>
      <c r="H102" s="304"/>
      <c r="I102" s="304"/>
      <c r="J102" s="304"/>
      <c r="K102" s="305"/>
    </row>
    <row r="103" s="1" customFormat="1" ht="17.25" customHeight="1">
      <c r="B103" s="303"/>
      <c r="C103" s="306" t="s">
        <v>2722</v>
      </c>
      <c r="D103" s="306"/>
      <c r="E103" s="306"/>
      <c r="F103" s="306" t="s">
        <v>2723</v>
      </c>
      <c r="G103" s="307"/>
      <c r="H103" s="306" t="s">
        <v>54</v>
      </c>
      <c r="I103" s="306" t="s">
        <v>57</v>
      </c>
      <c r="J103" s="306" t="s">
        <v>2724</v>
      </c>
      <c r="K103" s="305"/>
    </row>
    <row r="104" s="1" customFormat="1" ht="17.25" customHeight="1">
      <c r="B104" s="303"/>
      <c r="C104" s="308" t="s">
        <v>2725</v>
      </c>
      <c r="D104" s="308"/>
      <c r="E104" s="308"/>
      <c r="F104" s="309" t="s">
        <v>2726</v>
      </c>
      <c r="G104" s="310"/>
      <c r="H104" s="308"/>
      <c r="I104" s="308"/>
      <c r="J104" s="308" t="s">
        <v>2727</v>
      </c>
      <c r="K104" s="305"/>
    </row>
    <row r="105" s="1" customFormat="1" ht="5.25" customHeight="1">
      <c r="B105" s="303"/>
      <c r="C105" s="306"/>
      <c r="D105" s="306"/>
      <c r="E105" s="306"/>
      <c r="F105" s="306"/>
      <c r="G105" s="324"/>
      <c r="H105" s="306"/>
      <c r="I105" s="306"/>
      <c r="J105" s="306"/>
      <c r="K105" s="305"/>
    </row>
    <row r="106" s="1" customFormat="1" ht="15" customHeight="1">
      <c r="B106" s="303"/>
      <c r="C106" s="291" t="s">
        <v>53</v>
      </c>
      <c r="D106" s="313"/>
      <c r="E106" s="313"/>
      <c r="F106" s="314" t="s">
        <v>2728</v>
      </c>
      <c r="G106" s="291"/>
      <c r="H106" s="291" t="s">
        <v>2768</v>
      </c>
      <c r="I106" s="291" t="s">
        <v>2730</v>
      </c>
      <c r="J106" s="291">
        <v>20</v>
      </c>
      <c r="K106" s="305"/>
    </row>
    <row r="107" s="1" customFormat="1" ht="15" customHeight="1">
      <c r="B107" s="303"/>
      <c r="C107" s="291" t="s">
        <v>2731</v>
      </c>
      <c r="D107" s="291"/>
      <c r="E107" s="291"/>
      <c r="F107" s="314" t="s">
        <v>2728</v>
      </c>
      <c r="G107" s="291"/>
      <c r="H107" s="291" t="s">
        <v>2768</v>
      </c>
      <c r="I107" s="291" t="s">
        <v>2730</v>
      </c>
      <c r="J107" s="291">
        <v>120</v>
      </c>
      <c r="K107" s="305"/>
    </row>
    <row r="108" s="1" customFormat="1" ht="15" customHeight="1">
      <c r="B108" s="316"/>
      <c r="C108" s="291" t="s">
        <v>2733</v>
      </c>
      <c r="D108" s="291"/>
      <c r="E108" s="291"/>
      <c r="F108" s="314" t="s">
        <v>2734</v>
      </c>
      <c r="G108" s="291"/>
      <c r="H108" s="291" t="s">
        <v>2768</v>
      </c>
      <c r="I108" s="291" t="s">
        <v>2730</v>
      </c>
      <c r="J108" s="291">
        <v>50</v>
      </c>
      <c r="K108" s="305"/>
    </row>
    <row r="109" s="1" customFormat="1" ht="15" customHeight="1">
      <c r="B109" s="316"/>
      <c r="C109" s="291" t="s">
        <v>2736</v>
      </c>
      <c r="D109" s="291"/>
      <c r="E109" s="291"/>
      <c r="F109" s="314" t="s">
        <v>2728</v>
      </c>
      <c r="G109" s="291"/>
      <c r="H109" s="291" t="s">
        <v>2768</v>
      </c>
      <c r="I109" s="291" t="s">
        <v>2738</v>
      </c>
      <c r="J109" s="291"/>
      <c r="K109" s="305"/>
    </row>
    <row r="110" s="1" customFormat="1" ht="15" customHeight="1">
      <c r="B110" s="316"/>
      <c r="C110" s="291" t="s">
        <v>2747</v>
      </c>
      <c r="D110" s="291"/>
      <c r="E110" s="291"/>
      <c r="F110" s="314" t="s">
        <v>2734</v>
      </c>
      <c r="G110" s="291"/>
      <c r="H110" s="291" t="s">
        <v>2768</v>
      </c>
      <c r="I110" s="291" t="s">
        <v>2730</v>
      </c>
      <c r="J110" s="291">
        <v>50</v>
      </c>
      <c r="K110" s="305"/>
    </row>
    <row r="111" s="1" customFormat="1" ht="15" customHeight="1">
      <c r="B111" s="316"/>
      <c r="C111" s="291" t="s">
        <v>2755</v>
      </c>
      <c r="D111" s="291"/>
      <c r="E111" s="291"/>
      <c r="F111" s="314" t="s">
        <v>2734</v>
      </c>
      <c r="G111" s="291"/>
      <c r="H111" s="291" t="s">
        <v>2768</v>
      </c>
      <c r="I111" s="291" t="s">
        <v>2730</v>
      </c>
      <c r="J111" s="291">
        <v>50</v>
      </c>
      <c r="K111" s="305"/>
    </row>
    <row r="112" s="1" customFormat="1" ht="15" customHeight="1">
      <c r="B112" s="316"/>
      <c r="C112" s="291" t="s">
        <v>2753</v>
      </c>
      <c r="D112" s="291"/>
      <c r="E112" s="291"/>
      <c r="F112" s="314" t="s">
        <v>2734</v>
      </c>
      <c r="G112" s="291"/>
      <c r="H112" s="291" t="s">
        <v>2768</v>
      </c>
      <c r="I112" s="291" t="s">
        <v>2730</v>
      </c>
      <c r="J112" s="291">
        <v>50</v>
      </c>
      <c r="K112" s="305"/>
    </row>
    <row r="113" s="1" customFormat="1" ht="15" customHeight="1">
      <c r="B113" s="316"/>
      <c r="C113" s="291" t="s">
        <v>53</v>
      </c>
      <c r="D113" s="291"/>
      <c r="E113" s="291"/>
      <c r="F113" s="314" t="s">
        <v>2728</v>
      </c>
      <c r="G113" s="291"/>
      <c r="H113" s="291" t="s">
        <v>2769</v>
      </c>
      <c r="I113" s="291" t="s">
        <v>2730</v>
      </c>
      <c r="J113" s="291">
        <v>20</v>
      </c>
      <c r="K113" s="305"/>
    </row>
    <row r="114" s="1" customFormat="1" ht="15" customHeight="1">
      <c r="B114" s="316"/>
      <c r="C114" s="291" t="s">
        <v>2770</v>
      </c>
      <c r="D114" s="291"/>
      <c r="E114" s="291"/>
      <c r="F114" s="314" t="s">
        <v>2728</v>
      </c>
      <c r="G114" s="291"/>
      <c r="H114" s="291" t="s">
        <v>2771</v>
      </c>
      <c r="I114" s="291" t="s">
        <v>2730</v>
      </c>
      <c r="J114" s="291">
        <v>120</v>
      </c>
      <c r="K114" s="305"/>
    </row>
    <row r="115" s="1" customFormat="1" ht="15" customHeight="1">
      <c r="B115" s="316"/>
      <c r="C115" s="291" t="s">
        <v>38</v>
      </c>
      <c r="D115" s="291"/>
      <c r="E115" s="291"/>
      <c r="F115" s="314" t="s">
        <v>2728</v>
      </c>
      <c r="G115" s="291"/>
      <c r="H115" s="291" t="s">
        <v>2772</v>
      </c>
      <c r="I115" s="291" t="s">
        <v>2763</v>
      </c>
      <c r="J115" s="291"/>
      <c r="K115" s="305"/>
    </row>
    <row r="116" s="1" customFormat="1" ht="15" customHeight="1">
      <c r="B116" s="316"/>
      <c r="C116" s="291" t="s">
        <v>48</v>
      </c>
      <c r="D116" s="291"/>
      <c r="E116" s="291"/>
      <c r="F116" s="314" t="s">
        <v>2728</v>
      </c>
      <c r="G116" s="291"/>
      <c r="H116" s="291" t="s">
        <v>2773</v>
      </c>
      <c r="I116" s="291" t="s">
        <v>2763</v>
      </c>
      <c r="J116" s="291"/>
      <c r="K116" s="305"/>
    </row>
    <row r="117" s="1" customFormat="1" ht="15" customHeight="1">
      <c r="B117" s="316"/>
      <c r="C117" s="291" t="s">
        <v>57</v>
      </c>
      <c r="D117" s="291"/>
      <c r="E117" s="291"/>
      <c r="F117" s="314" t="s">
        <v>2728</v>
      </c>
      <c r="G117" s="291"/>
      <c r="H117" s="291" t="s">
        <v>2774</v>
      </c>
      <c r="I117" s="291" t="s">
        <v>2775</v>
      </c>
      <c r="J117" s="291"/>
      <c r="K117" s="305"/>
    </row>
    <row r="118" s="1" customFormat="1" ht="15" customHeight="1">
      <c r="B118" s="319"/>
      <c r="C118" s="325"/>
      <c r="D118" s="325"/>
      <c r="E118" s="325"/>
      <c r="F118" s="325"/>
      <c r="G118" s="325"/>
      <c r="H118" s="325"/>
      <c r="I118" s="325"/>
      <c r="J118" s="325"/>
      <c r="K118" s="321"/>
    </row>
    <row r="119" s="1" customFormat="1" ht="18.75" customHeight="1">
      <c r="B119" s="326"/>
      <c r="C119" s="327"/>
      <c r="D119" s="327"/>
      <c r="E119" s="327"/>
      <c r="F119" s="328"/>
      <c r="G119" s="327"/>
      <c r="H119" s="327"/>
      <c r="I119" s="327"/>
      <c r="J119" s="327"/>
      <c r="K119" s="326"/>
    </row>
    <row r="120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2" t="s">
        <v>2776</v>
      </c>
      <c r="D122" s="282"/>
      <c r="E122" s="282"/>
      <c r="F122" s="282"/>
      <c r="G122" s="282"/>
      <c r="H122" s="282"/>
      <c r="I122" s="282"/>
      <c r="J122" s="282"/>
      <c r="K122" s="333"/>
    </row>
    <row r="123" s="1" customFormat="1" ht="17.25" customHeight="1">
      <c r="B123" s="334"/>
      <c r="C123" s="306" t="s">
        <v>2722</v>
      </c>
      <c r="D123" s="306"/>
      <c r="E123" s="306"/>
      <c r="F123" s="306" t="s">
        <v>2723</v>
      </c>
      <c r="G123" s="307"/>
      <c r="H123" s="306" t="s">
        <v>54</v>
      </c>
      <c r="I123" s="306" t="s">
        <v>57</v>
      </c>
      <c r="J123" s="306" t="s">
        <v>2724</v>
      </c>
      <c r="K123" s="335"/>
    </row>
    <row r="124" s="1" customFormat="1" ht="17.25" customHeight="1">
      <c r="B124" s="334"/>
      <c r="C124" s="308" t="s">
        <v>2725</v>
      </c>
      <c r="D124" s="308"/>
      <c r="E124" s="308"/>
      <c r="F124" s="309" t="s">
        <v>2726</v>
      </c>
      <c r="G124" s="310"/>
      <c r="H124" s="308"/>
      <c r="I124" s="308"/>
      <c r="J124" s="308" t="s">
        <v>2727</v>
      </c>
      <c r="K124" s="335"/>
    </row>
    <row r="125" s="1" customFormat="1" ht="5.25" customHeight="1">
      <c r="B125" s="336"/>
      <c r="C125" s="311"/>
      <c r="D125" s="311"/>
      <c r="E125" s="311"/>
      <c r="F125" s="311"/>
      <c r="G125" s="337"/>
      <c r="H125" s="311"/>
      <c r="I125" s="311"/>
      <c r="J125" s="311"/>
      <c r="K125" s="338"/>
    </row>
    <row r="126" s="1" customFormat="1" ht="15" customHeight="1">
      <c r="B126" s="336"/>
      <c r="C126" s="291" t="s">
        <v>2731</v>
      </c>
      <c r="D126" s="313"/>
      <c r="E126" s="313"/>
      <c r="F126" s="314" t="s">
        <v>2728</v>
      </c>
      <c r="G126" s="291"/>
      <c r="H126" s="291" t="s">
        <v>2768</v>
      </c>
      <c r="I126" s="291" t="s">
        <v>2730</v>
      </c>
      <c r="J126" s="291">
        <v>120</v>
      </c>
      <c r="K126" s="339"/>
    </row>
    <row r="127" s="1" customFormat="1" ht="15" customHeight="1">
      <c r="B127" s="336"/>
      <c r="C127" s="291" t="s">
        <v>2777</v>
      </c>
      <c r="D127" s="291"/>
      <c r="E127" s="291"/>
      <c r="F127" s="314" t="s">
        <v>2728</v>
      </c>
      <c r="G127" s="291"/>
      <c r="H127" s="291" t="s">
        <v>2778</v>
      </c>
      <c r="I127" s="291" t="s">
        <v>2730</v>
      </c>
      <c r="J127" s="291" t="s">
        <v>2779</v>
      </c>
      <c r="K127" s="339"/>
    </row>
    <row r="128" s="1" customFormat="1" ht="15" customHeight="1">
      <c r="B128" s="336"/>
      <c r="C128" s="291" t="s">
        <v>2676</v>
      </c>
      <c r="D128" s="291"/>
      <c r="E128" s="291"/>
      <c r="F128" s="314" t="s">
        <v>2728</v>
      </c>
      <c r="G128" s="291"/>
      <c r="H128" s="291" t="s">
        <v>2780</v>
      </c>
      <c r="I128" s="291" t="s">
        <v>2730</v>
      </c>
      <c r="J128" s="291" t="s">
        <v>2779</v>
      </c>
      <c r="K128" s="339"/>
    </row>
    <row r="129" s="1" customFormat="1" ht="15" customHeight="1">
      <c r="B129" s="336"/>
      <c r="C129" s="291" t="s">
        <v>2739</v>
      </c>
      <c r="D129" s="291"/>
      <c r="E129" s="291"/>
      <c r="F129" s="314" t="s">
        <v>2734</v>
      </c>
      <c r="G129" s="291"/>
      <c r="H129" s="291" t="s">
        <v>2740</v>
      </c>
      <c r="I129" s="291" t="s">
        <v>2730</v>
      </c>
      <c r="J129" s="291">
        <v>15</v>
      </c>
      <c r="K129" s="339"/>
    </row>
    <row r="130" s="1" customFormat="1" ht="15" customHeight="1">
      <c r="B130" s="336"/>
      <c r="C130" s="317" t="s">
        <v>2741</v>
      </c>
      <c r="D130" s="317"/>
      <c r="E130" s="317"/>
      <c r="F130" s="318" t="s">
        <v>2734</v>
      </c>
      <c r="G130" s="317"/>
      <c r="H130" s="317" t="s">
        <v>2742</v>
      </c>
      <c r="I130" s="317" t="s">
        <v>2730</v>
      </c>
      <c r="J130" s="317">
        <v>15</v>
      </c>
      <c r="K130" s="339"/>
    </row>
    <row r="131" s="1" customFormat="1" ht="15" customHeight="1">
      <c r="B131" s="336"/>
      <c r="C131" s="317" t="s">
        <v>2743</v>
      </c>
      <c r="D131" s="317"/>
      <c r="E131" s="317"/>
      <c r="F131" s="318" t="s">
        <v>2734</v>
      </c>
      <c r="G131" s="317"/>
      <c r="H131" s="317" t="s">
        <v>2744</v>
      </c>
      <c r="I131" s="317" t="s">
        <v>2730</v>
      </c>
      <c r="J131" s="317">
        <v>20</v>
      </c>
      <c r="K131" s="339"/>
    </row>
    <row r="132" s="1" customFormat="1" ht="15" customHeight="1">
      <c r="B132" s="336"/>
      <c r="C132" s="317" t="s">
        <v>2745</v>
      </c>
      <c r="D132" s="317"/>
      <c r="E132" s="317"/>
      <c r="F132" s="318" t="s">
        <v>2734</v>
      </c>
      <c r="G132" s="317"/>
      <c r="H132" s="317" t="s">
        <v>2746</v>
      </c>
      <c r="I132" s="317" t="s">
        <v>2730</v>
      </c>
      <c r="J132" s="317">
        <v>20</v>
      </c>
      <c r="K132" s="339"/>
    </row>
    <row r="133" s="1" customFormat="1" ht="15" customHeight="1">
      <c r="B133" s="336"/>
      <c r="C133" s="291" t="s">
        <v>2733</v>
      </c>
      <c r="D133" s="291"/>
      <c r="E133" s="291"/>
      <c r="F133" s="314" t="s">
        <v>2734</v>
      </c>
      <c r="G133" s="291"/>
      <c r="H133" s="291" t="s">
        <v>2768</v>
      </c>
      <c r="I133" s="291" t="s">
        <v>2730</v>
      </c>
      <c r="J133" s="291">
        <v>50</v>
      </c>
      <c r="K133" s="339"/>
    </row>
    <row r="134" s="1" customFormat="1" ht="15" customHeight="1">
      <c r="B134" s="336"/>
      <c r="C134" s="291" t="s">
        <v>2747</v>
      </c>
      <c r="D134" s="291"/>
      <c r="E134" s="291"/>
      <c r="F134" s="314" t="s">
        <v>2734</v>
      </c>
      <c r="G134" s="291"/>
      <c r="H134" s="291" t="s">
        <v>2768</v>
      </c>
      <c r="I134" s="291" t="s">
        <v>2730</v>
      </c>
      <c r="J134" s="291">
        <v>50</v>
      </c>
      <c r="K134" s="339"/>
    </row>
    <row r="135" s="1" customFormat="1" ht="15" customHeight="1">
      <c r="B135" s="336"/>
      <c r="C135" s="291" t="s">
        <v>2753</v>
      </c>
      <c r="D135" s="291"/>
      <c r="E135" s="291"/>
      <c r="F135" s="314" t="s">
        <v>2734</v>
      </c>
      <c r="G135" s="291"/>
      <c r="H135" s="291" t="s">
        <v>2768</v>
      </c>
      <c r="I135" s="291" t="s">
        <v>2730</v>
      </c>
      <c r="J135" s="291">
        <v>50</v>
      </c>
      <c r="K135" s="339"/>
    </row>
    <row r="136" s="1" customFormat="1" ht="15" customHeight="1">
      <c r="B136" s="336"/>
      <c r="C136" s="291" t="s">
        <v>2755</v>
      </c>
      <c r="D136" s="291"/>
      <c r="E136" s="291"/>
      <c r="F136" s="314" t="s">
        <v>2734</v>
      </c>
      <c r="G136" s="291"/>
      <c r="H136" s="291" t="s">
        <v>2768</v>
      </c>
      <c r="I136" s="291" t="s">
        <v>2730</v>
      </c>
      <c r="J136" s="291">
        <v>50</v>
      </c>
      <c r="K136" s="339"/>
    </row>
    <row r="137" s="1" customFormat="1" ht="15" customHeight="1">
      <c r="B137" s="336"/>
      <c r="C137" s="291" t="s">
        <v>2756</v>
      </c>
      <c r="D137" s="291"/>
      <c r="E137" s="291"/>
      <c r="F137" s="314" t="s">
        <v>2734</v>
      </c>
      <c r="G137" s="291"/>
      <c r="H137" s="291" t="s">
        <v>2781</v>
      </c>
      <c r="I137" s="291" t="s">
        <v>2730</v>
      </c>
      <c r="J137" s="291">
        <v>255</v>
      </c>
      <c r="K137" s="339"/>
    </row>
    <row r="138" s="1" customFormat="1" ht="15" customHeight="1">
      <c r="B138" s="336"/>
      <c r="C138" s="291" t="s">
        <v>2758</v>
      </c>
      <c r="D138" s="291"/>
      <c r="E138" s="291"/>
      <c r="F138" s="314" t="s">
        <v>2728</v>
      </c>
      <c r="G138" s="291"/>
      <c r="H138" s="291" t="s">
        <v>2782</v>
      </c>
      <c r="I138" s="291" t="s">
        <v>2760</v>
      </c>
      <c r="J138" s="291"/>
      <c r="K138" s="339"/>
    </row>
    <row r="139" s="1" customFormat="1" ht="15" customHeight="1">
      <c r="B139" s="336"/>
      <c r="C139" s="291" t="s">
        <v>2761</v>
      </c>
      <c r="D139" s="291"/>
      <c r="E139" s="291"/>
      <c r="F139" s="314" t="s">
        <v>2728</v>
      </c>
      <c r="G139" s="291"/>
      <c r="H139" s="291" t="s">
        <v>2783</v>
      </c>
      <c r="I139" s="291" t="s">
        <v>2763</v>
      </c>
      <c r="J139" s="291"/>
      <c r="K139" s="339"/>
    </row>
    <row r="140" s="1" customFormat="1" ht="15" customHeight="1">
      <c r="B140" s="336"/>
      <c r="C140" s="291" t="s">
        <v>2764</v>
      </c>
      <c r="D140" s="291"/>
      <c r="E140" s="291"/>
      <c r="F140" s="314" t="s">
        <v>2728</v>
      </c>
      <c r="G140" s="291"/>
      <c r="H140" s="291" t="s">
        <v>2764</v>
      </c>
      <c r="I140" s="291" t="s">
        <v>2763</v>
      </c>
      <c r="J140" s="291"/>
      <c r="K140" s="339"/>
    </row>
    <row r="141" s="1" customFormat="1" ht="15" customHeight="1">
      <c r="B141" s="336"/>
      <c r="C141" s="291" t="s">
        <v>38</v>
      </c>
      <c r="D141" s="291"/>
      <c r="E141" s="291"/>
      <c r="F141" s="314" t="s">
        <v>2728</v>
      </c>
      <c r="G141" s="291"/>
      <c r="H141" s="291" t="s">
        <v>2784</v>
      </c>
      <c r="I141" s="291" t="s">
        <v>2763</v>
      </c>
      <c r="J141" s="291"/>
      <c r="K141" s="339"/>
    </row>
    <row r="142" s="1" customFormat="1" ht="15" customHeight="1">
      <c r="B142" s="336"/>
      <c r="C142" s="291" t="s">
        <v>2785</v>
      </c>
      <c r="D142" s="291"/>
      <c r="E142" s="291"/>
      <c r="F142" s="314" t="s">
        <v>2728</v>
      </c>
      <c r="G142" s="291"/>
      <c r="H142" s="291" t="s">
        <v>2786</v>
      </c>
      <c r="I142" s="291" t="s">
        <v>2763</v>
      </c>
      <c r="J142" s="291"/>
      <c r="K142" s="339"/>
    </row>
    <row r="143" s="1" customFormat="1" ht="15" customHeight="1">
      <c r="B143" s="340"/>
      <c r="C143" s="341"/>
      <c r="D143" s="341"/>
      <c r="E143" s="341"/>
      <c r="F143" s="341"/>
      <c r="G143" s="341"/>
      <c r="H143" s="341"/>
      <c r="I143" s="341"/>
      <c r="J143" s="341"/>
      <c r="K143" s="342"/>
    </row>
    <row r="144" s="1" customFormat="1" ht="18.75" customHeight="1">
      <c r="B144" s="327"/>
      <c r="C144" s="327"/>
      <c r="D144" s="327"/>
      <c r="E144" s="327"/>
      <c r="F144" s="328"/>
      <c r="G144" s="327"/>
      <c r="H144" s="327"/>
      <c r="I144" s="327"/>
      <c r="J144" s="327"/>
      <c r="K144" s="327"/>
    </row>
    <row r="145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="1" customFormat="1" ht="45" customHeight="1">
      <c r="B147" s="303"/>
      <c r="C147" s="304" t="s">
        <v>2787</v>
      </c>
      <c r="D147" s="304"/>
      <c r="E147" s="304"/>
      <c r="F147" s="304"/>
      <c r="G147" s="304"/>
      <c r="H147" s="304"/>
      <c r="I147" s="304"/>
      <c r="J147" s="304"/>
      <c r="K147" s="305"/>
    </row>
    <row r="148" s="1" customFormat="1" ht="17.25" customHeight="1">
      <c r="B148" s="303"/>
      <c r="C148" s="306" t="s">
        <v>2722</v>
      </c>
      <c r="D148" s="306"/>
      <c r="E148" s="306"/>
      <c r="F148" s="306" t="s">
        <v>2723</v>
      </c>
      <c r="G148" s="307"/>
      <c r="H148" s="306" t="s">
        <v>54</v>
      </c>
      <c r="I148" s="306" t="s">
        <v>57</v>
      </c>
      <c r="J148" s="306" t="s">
        <v>2724</v>
      </c>
      <c r="K148" s="305"/>
    </row>
    <row r="149" s="1" customFormat="1" ht="17.25" customHeight="1">
      <c r="B149" s="303"/>
      <c r="C149" s="308" t="s">
        <v>2725</v>
      </c>
      <c r="D149" s="308"/>
      <c r="E149" s="308"/>
      <c r="F149" s="309" t="s">
        <v>2726</v>
      </c>
      <c r="G149" s="310"/>
      <c r="H149" s="308"/>
      <c r="I149" s="308"/>
      <c r="J149" s="308" t="s">
        <v>2727</v>
      </c>
      <c r="K149" s="305"/>
    </row>
    <row r="150" s="1" customFormat="1" ht="5.25" customHeight="1">
      <c r="B150" s="316"/>
      <c r="C150" s="311"/>
      <c r="D150" s="311"/>
      <c r="E150" s="311"/>
      <c r="F150" s="311"/>
      <c r="G150" s="312"/>
      <c r="H150" s="311"/>
      <c r="I150" s="311"/>
      <c r="J150" s="311"/>
      <c r="K150" s="339"/>
    </row>
    <row r="151" s="1" customFormat="1" ht="15" customHeight="1">
      <c r="B151" s="316"/>
      <c r="C151" s="343" t="s">
        <v>2731</v>
      </c>
      <c r="D151" s="291"/>
      <c r="E151" s="291"/>
      <c r="F151" s="344" t="s">
        <v>2728</v>
      </c>
      <c r="G151" s="291"/>
      <c r="H151" s="343" t="s">
        <v>2768</v>
      </c>
      <c r="I151" s="343" t="s">
        <v>2730</v>
      </c>
      <c r="J151" s="343">
        <v>120</v>
      </c>
      <c r="K151" s="339"/>
    </row>
    <row r="152" s="1" customFormat="1" ht="15" customHeight="1">
      <c r="B152" s="316"/>
      <c r="C152" s="343" t="s">
        <v>2777</v>
      </c>
      <c r="D152" s="291"/>
      <c r="E152" s="291"/>
      <c r="F152" s="344" t="s">
        <v>2728</v>
      </c>
      <c r="G152" s="291"/>
      <c r="H152" s="343" t="s">
        <v>2788</v>
      </c>
      <c r="I152" s="343" t="s">
        <v>2730</v>
      </c>
      <c r="J152" s="343" t="s">
        <v>2779</v>
      </c>
      <c r="K152" s="339"/>
    </row>
    <row r="153" s="1" customFormat="1" ht="15" customHeight="1">
      <c r="B153" s="316"/>
      <c r="C153" s="343" t="s">
        <v>2676</v>
      </c>
      <c r="D153" s="291"/>
      <c r="E153" s="291"/>
      <c r="F153" s="344" t="s">
        <v>2728</v>
      </c>
      <c r="G153" s="291"/>
      <c r="H153" s="343" t="s">
        <v>2789</v>
      </c>
      <c r="I153" s="343" t="s">
        <v>2730</v>
      </c>
      <c r="J153" s="343" t="s">
        <v>2779</v>
      </c>
      <c r="K153" s="339"/>
    </row>
    <row r="154" s="1" customFormat="1" ht="15" customHeight="1">
      <c r="B154" s="316"/>
      <c r="C154" s="343" t="s">
        <v>2733</v>
      </c>
      <c r="D154" s="291"/>
      <c r="E154" s="291"/>
      <c r="F154" s="344" t="s">
        <v>2734</v>
      </c>
      <c r="G154" s="291"/>
      <c r="H154" s="343" t="s">
        <v>2768</v>
      </c>
      <c r="I154" s="343" t="s">
        <v>2730</v>
      </c>
      <c r="J154" s="343">
        <v>50</v>
      </c>
      <c r="K154" s="339"/>
    </row>
    <row r="155" s="1" customFormat="1" ht="15" customHeight="1">
      <c r="B155" s="316"/>
      <c r="C155" s="343" t="s">
        <v>2736</v>
      </c>
      <c r="D155" s="291"/>
      <c r="E155" s="291"/>
      <c r="F155" s="344" t="s">
        <v>2728</v>
      </c>
      <c r="G155" s="291"/>
      <c r="H155" s="343" t="s">
        <v>2768</v>
      </c>
      <c r="I155" s="343" t="s">
        <v>2738</v>
      </c>
      <c r="J155" s="343"/>
      <c r="K155" s="339"/>
    </row>
    <row r="156" s="1" customFormat="1" ht="15" customHeight="1">
      <c r="B156" s="316"/>
      <c r="C156" s="343" t="s">
        <v>2747</v>
      </c>
      <c r="D156" s="291"/>
      <c r="E156" s="291"/>
      <c r="F156" s="344" t="s">
        <v>2734</v>
      </c>
      <c r="G156" s="291"/>
      <c r="H156" s="343" t="s">
        <v>2768</v>
      </c>
      <c r="I156" s="343" t="s">
        <v>2730</v>
      </c>
      <c r="J156" s="343">
        <v>50</v>
      </c>
      <c r="K156" s="339"/>
    </row>
    <row r="157" s="1" customFormat="1" ht="15" customHeight="1">
      <c r="B157" s="316"/>
      <c r="C157" s="343" t="s">
        <v>2755</v>
      </c>
      <c r="D157" s="291"/>
      <c r="E157" s="291"/>
      <c r="F157" s="344" t="s">
        <v>2734</v>
      </c>
      <c r="G157" s="291"/>
      <c r="H157" s="343" t="s">
        <v>2768</v>
      </c>
      <c r="I157" s="343" t="s">
        <v>2730</v>
      </c>
      <c r="J157" s="343">
        <v>50</v>
      </c>
      <c r="K157" s="339"/>
    </row>
    <row r="158" s="1" customFormat="1" ht="15" customHeight="1">
      <c r="B158" s="316"/>
      <c r="C158" s="343" t="s">
        <v>2753</v>
      </c>
      <c r="D158" s="291"/>
      <c r="E158" s="291"/>
      <c r="F158" s="344" t="s">
        <v>2734</v>
      </c>
      <c r="G158" s="291"/>
      <c r="H158" s="343" t="s">
        <v>2768</v>
      </c>
      <c r="I158" s="343" t="s">
        <v>2730</v>
      </c>
      <c r="J158" s="343">
        <v>50</v>
      </c>
      <c r="K158" s="339"/>
    </row>
    <row r="159" s="1" customFormat="1" ht="15" customHeight="1">
      <c r="B159" s="316"/>
      <c r="C159" s="343" t="s">
        <v>157</v>
      </c>
      <c r="D159" s="291"/>
      <c r="E159" s="291"/>
      <c r="F159" s="344" t="s">
        <v>2728</v>
      </c>
      <c r="G159" s="291"/>
      <c r="H159" s="343" t="s">
        <v>2790</v>
      </c>
      <c r="I159" s="343" t="s">
        <v>2730</v>
      </c>
      <c r="J159" s="343" t="s">
        <v>2791</v>
      </c>
      <c r="K159" s="339"/>
    </row>
    <row r="160" s="1" customFormat="1" ht="15" customHeight="1">
      <c r="B160" s="316"/>
      <c r="C160" s="343" t="s">
        <v>2792</v>
      </c>
      <c r="D160" s="291"/>
      <c r="E160" s="291"/>
      <c r="F160" s="344" t="s">
        <v>2728</v>
      </c>
      <c r="G160" s="291"/>
      <c r="H160" s="343" t="s">
        <v>2793</v>
      </c>
      <c r="I160" s="343" t="s">
        <v>2763</v>
      </c>
      <c r="J160" s="343"/>
      <c r="K160" s="339"/>
    </row>
    <row r="161" s="1" customFormat="1" ht="15" customHeight="1">
      <c r="B161" s="345"/>
      <c r="C161" s="325"/>
      <c r="D161" s="325"/>
      <c r="E161" s="325"/>
      <c r="F161" s="325"/>
      <c r="G161" s="325"/>
      <c r="H161" s="325"/>
      <c r="I161" s="325"/>
      <c r="J161" s="325"/>
      <c r="K161" s="346"/>
    </row>
    <row r="162" s="1" customFormat="1" ht="18.75" customHeight="1">
      <c r="B162" s="327"/>
      <c r="C162" s="337"/>
      <c r="D162" s="337"/>
      <c r="E162" s="337"/>
      <c r="F162" s="347"/>
      <c r="G162" s="337"/>
      <c r="H162" s="337"/>
      <c r="I162" s="337"/>
      <c r="J162" s="337"/>
      <c r="K162" s="327"/>
    </row>
    <row r="163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="1" customFormat="1" ht="7.5" customHeight="1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="1" customFormat="1" ht="45" customHeight="1">
      <c r="B165" s="281"/>
      <c r="C165" s="282" t="s">
        <v>2794</v>
      </c>
      <c r="D165" s="282"/>
      <c r="E165" s="282"/>
      <c r="F165" s="282"/>
      <c r="G165" s="282"/>
      <c r="H165" s="282"/>
      <c r="I165" s="282"/>
      <c r="J165" s="282"/>
      <c r="K165" s="283"/>
    </row>
    <row r="166" s="1" customFormat="1" ht="17.25" customHeight="1">
      <c r="B166" s="281"/>
      <c r="C166" s="306" t="s">
        <v>2722</v>
      </c>
      <c r="D166" s="306"/>
      <c r="E166" s="306"/>
      <c r="F166" s="306" t="s">
        <v>2723</v>
      </c>
      <c r="G166" s="348"/>
      <c r="H166" s="349" t="s">
        <v>54</v>
      </c>
      <c r="I166" s="349" t="s">
        <v>57</v>
      </c>
      <c r="J166" s="306" t="s">
        <v>2724</v>
      </c>
      <c r="K166" s="283"/>
    </row>
    <row r="167" s="1" customFormat="1" ht="17.25" customHeight="1">
      <c r="B167" s="284"/>
      <c r="C167" s="308" t="s">
        <v>2725</v>
      </c>
      <c r="D167" s="308"/>
      <c r="E167" s="308"/>
      <c r="F167" s="309" t="s">
        <v>2726</v>
      </c>
      <c r="G167" s="350"/>
      <c r="H167" s="351"/>
      <c r="I167" s="351"/>
      <c r="J167" s="308" t="s">
        <v>2727</v>
      </c>
      <c r="K167" s="286"/>
    </row>
    <row r="168" s="1" customFormat="1" ht="5.25" customHeight="1">
      <c r="B168" s="316"/>
      <c r="C168" s="311"/>
      <c r="D168" s="311"/>
      <c r="E168" s="311"/>
      <c r="F168" s="311"/>
      <c r="G168" s="312"/>
      <c r="H168" s="311"/>
      <c r="I168" s="311"/>
      <c r="J168" s="311"/>
      <c r="K168" s="339"/>
    </row>
    <row r="169" s="1" customFormat="1" ht="15" customHeight="1">
      <c r="B169" s="316"/>
      <c r="C169" s="291" t="s">
        <v>2731</v>
      </c>
      <c r="D169" s="291"/>
      <c r="E169" s="291"/>
      <c r="F169" s="314" t="s">
        <v>2728</v>
      </c>
      <c r="G169" s="291"/>
      <c r="H169" s="291" t="s">
        <v>2768</v>
      </c>
      <c r="I169" s="291" t="s">
        <v>2730</v>
      </c>
      <c r="J169" s="291">
        <v>120</v>
      </c>
      <c r="K169" s="339"/>
    </row>
    <row r="170" s="1" customFormat="1" ht="15" customHeight="1">
      <c r="B170" s="316"/>
      <c r="C170" s="291" t="s">
        <v>2777</v>
      </c>
      <c r="D170" s="291"/>
      <c r="E170" s="291"/>
      <c r="F170" s="314" t="s">
        <v>2728</v>
      </c>
      <c r="G170" s="291"/>
      <c r="H170" s="291" t="s">
        <v>2778</v>
      </c>
      <c r="I170" s="291" t="s">
        <v>2730</v>
      </c>
      <c r="J170" s="291" t="s">
        <v>2779</v>
      </c>
      <c r="K170" s="339"/>
    </row>
    <row r="171" s="1" customFormat="1" ht="15" customHeight="1">
      <c r="B171" s="316"/>
      <c r="C171" s="291" t="s">
        <v>2676</v>
      </c>
      <c r="D171" s="291"/>
      <c r="E171" s="291"/>
      <c r="F171" s="314" t="s">
        <v>2728</v>
      </c>
      <c r="G171" s="291"/>
      <c r="H171" s="291" t="s">
        <v>2795</v>
      </c>
      <c r="I171" s="291" t="s">
        <v>2730</v>
      </c>
      <c r="J171" s="291" t="s">
        <v>2779</v>
      </c>
      <c r="K171" s="339"/>
    </row>
    <row r="172" s="1" customFormat="1" ht="15" customHeight="1">
      <c r="B172" s="316"/>
      <c r="C172" s="291" t="s">
        <v>2733</v>
      </c>
      <c r="D172" s="291"/>
      <c r="E172" s="291"/>
      <c r="F172" s="314" t="s">
        <v>2734</v>
      </c>
      <c r="G172" s="291"/>
      <c r="H172" s="291" t="s">
        <v>2795</v>
      </c>
      <c r="I172" s="291" t="s">
        <v>2730</v>
      </c>
      <c r="J172" s="291">
        <v>50</v>
      </c>
      <c r="K172" s="339"/>
    </row>
    <row r="173" s="1" customFormat="1" ht="15" customHeight="1">
      <c r="B173" s="316"/>
      <c r="C173" s="291" t="s">
        <v>2736</v>
      </c>
      <c r="D173" s="291"/>
      <c r="E173" s="291"/>
      <c r="F173" s="314" t="s">
        <v>2728</v>
      </c>
      <c r="G173" s="291"/>
      <c r="H173" s="291" t="s">
        <v>2795</v>
      </c>
      <c r="I173" s="291" t="s">
        <v>2738</v>
      </c>
      <c r="J173" s="291"/>
      <c r="K173" s="339"/>
    </row>
    <row r="174" s="1" customFormat="1" ht="15" customHeight="1">
      <c r="B174" s="316"/>
      <c r="C174" s="291" t="s">
        <v>2747</v>
      </c>
      <c r="D174" s="291"/>
      <c r="E174" s="291"/>
      <c r="F174" s="314" t="s">
        <v>2734</v>
      </c>
      <c r="G174" s="291"/>
      <c r="H174" s="291" t="s">
        <v>2795</v>
      </c>
      <c r="I174" s="291" t="s">
        <v>2730</v>
      </c>
      <c r="J174" s="291">
        <v>50</v>
      </c>
      <c r="K174" s="339"/>
    </row>
    <row r="175" s="1" customFormat="1" ht="15" customHeight="1">
      <c r="B175" s="316"/>
      <c r="C175" s="291" t="s">
        <v>2755</v>
      </c>
      <c r="D175" s="291"/>
      <c r="E175" s="291"/>
      <c r="F175" s="314" t="s">
        <v>2734</v>
      </c>
      <c r="G175" s="291"/>
      <c r="H175" s="291" t="s">
        <v>2795</v>
      </c>
      <c r="I175" s="291" t="s">
        <v>2730</v>
      </c>
      <c r="J175" s="291">
        <v>50</v>
      </c>
      <c r="K175" s="339"/>
    </row>
    <row r="176" s="1" customFormat="1" ht="15" customHeight="1">
      <c r="B176" s="316"/>
      <c r="C176" s="291" t="s">
        <v>2753</v>
      </c>
      <c r="D176" s="291"/>
      <c r="E176" s="291"/>
      <c r="F176" s="314" t="s">
        <v>2734</v>
      </c>
      <c r="G176" s="291"/>
      <c r="H176" s="291" t="s">
        <v>2795</v>
      </c>
      <c r="I176" s="291" t="s">
        <v>2730</v>
      </c>
      <c r="J176" s="291">
        <v>50</v>
      </c>
      <c r="K176" s="339"/>
    </row>
    <row r="177" s="1" customFormat="1" ht="15" customHeight="1">
      <c r="B177" s="316"/>
      <c r="C177" s="291" t="s">
        <v>174</v>
      </c>
      <c r="D177" s="291"/>
      <c r="E177" s="291"/>
      <c r="F177" s="314" t="s">
        <v>2728</v>
      </c>
      <c r="G177" s="291"/>
      <c r="H177" s="291" t="s">
        <v>2796</v>
      </c>
      <c r="I177" s="291" t="s">
        <v>2797</v>
      </c>
      <c r="J177" s="291"/>
      <c r="K177" s="339"/>
    </row>
    <row r="178" s="1" customFormat="1" ht="15" customHeight="1">
      <c r="B178" s="316"/>
      <c r="C178" s="291" t="s">
        <v>57</v>
      </c>
      <c r="D178" s="291"/>
      <c r="E178" s="291"/>
      <c r="F178" s="314" t="s">
        <v>2728</v>
      </c>
      <c r="G178" s="291"/>
      <c r="H178" s="291" t="s">
        <v>2798</v>
      </c>
      <c r="I178" s="291" t="s">
        <v>2799</v>
      </c>
      <c r="J178" s="291">
        <v>1</v>
      </c>
      <c r="K178" s="339"/>
    </row>
    <row r="179" s="1" customFormat="1" ht="15" customHeight="1">
      <c r="B179" s="316"/>
      <c r="C179" s="291" t="s">
        <v>53</v>
      </c>
      <c r="D179" s="291"/>
      <c r="E179" s="291"/>
      <c r="F179" s="314" t="s">
        <v>2728</v>
      </c>
      <c r="G179" s="291"/>
      <c r="H179" s="291" t="s">
        <v>2800</v>
      </c>
      <c r="I179" s="291" t="s">
        <v>2730</v>
      </c>
      <c r="J179" s="291">
        <v>20</v>
      </c>
      <c r="K179" s="339"/>
    </row>
    <row r="180" s="1" customFormat="1" ht="15" customHeight="1">
      <c r="B180" s="316"/>
      <c r="C180" s="291" t="s">
        <v>54</v>
      </c>
      <c r="D180" s="291"/>
      <c r="E180" s="291"/>
      <c r="F180" s="314" t="s">
        <v>2728</v>
      </c>
      <c r="G180" s="291"/>
      <c r="H180" s="291" t="s">
        <v>2801</v>
      </c>
      <c r="I180" s="291" t="s">
        <v>2730</v>
      </c>
      <c r="J180" s="291">
        <v>255</v>
      </c>
      <c r="K180" s="339"/>
    </row>
    <row r="181" s="1" customFormat="1" ht="15" customHeight="1">
      <c r="B181" s="316"/>
      <c r="C181" s="291" t="s">
        <v>175</v>
      </c>
      <c r="D181" s="291"/>
      <c r="E181" s="291"/>
      <c r="F181" s="314" t="s">
        <v>2728</v>
      </c>
      <c r="G181" s="291"/>
      <c r="H181" s="291" t="s">
        <v>2692</v>
      </c>
      <c r="I181" s="291" t="s">
        <v>2730</v>
      </c>
      <c r="J181" s="291">
        <v>10</v>
      </c>
      <c r="K181" s="339"/>
    </row>
    <row r="182" s="1" customFormat="1" ht="15" customHeight="1">
      <c r="B182" s="316"/>
      <c r="C182" s="291" t="s">
        <v>176</v>
      </c>
      <c r="D182" s="291"/>
      <c r="E182" s="291"/>
      <c r="F182" s="314" t="s">
        <v>2728</v>
      </c>
      <c r="G182" s="291"/>
      <c r="H182" s="291" t="s">
        <v>2802</v>
      </c>
      <c r="I182" s="291" t="s">
        <v>2763</v>
      </c>
      <c r="J182" s="291"/>
      <c r="K182" s="339"/>
    </row>
    <row r="183" s="1" customFormat="1" ht="15" customHeight="1">
      <c r="B183" s="316"/>
      <c r="C183" s="291" t="s">
        <v>2803</v>
      </c>
      <c r="D183" s="291"/>
      <c r="E183" s="291"/>
      <c r="F183" s="314" t="s">
        <v>2728</v>
      </c>
      <c r="G183" s="291"/>
      <c r="H183" s="291" t="s">
        <v>2804</v>
      </c>
      <c r="I183" s="291" t="s">
        <v>2763</v>
      </c>
      <c r="J183" s="291"/>
      <c r="K183" s="339"/>
    </row>
    <row r="184" s="1" customFormat="1" ht="15" customHeight="1">
      <c r="B184" s="316"/>
      <c r="C184" s="291" t="s">
        <v>2792</v>
      </c>
      <c r="D184" s="291"/>
      <c r="E184" s="291"/>
      <c r="F184" s="314" t="s">
        <v>2728</v>
      </c>
      <c r="G184" s="291"/>
      <c r="H184" s="291" t="s">
        <v>2805</v>
      </c>
      <c r="I184" s="291" t="s">
        <v>2763</v>
      </c>
      <c r="J184" s="291"/>
      <c r="K184" s="339"/>
    </row>
    <row r="185" s="1" customFormat="1" ht="15" customHeight="1">
      <c r="B185" s="316"/>
      <c r="C185" s="291" t="s">
        <v>178</v>
      </c>
      <c r="D185" s="291"/>
      <c r="E185" s="291"/>
      <c r="F185" s="314" t="s">
        <v>2734</v>
      </c>
      <c r="G185" s="291"/>
      <c r="H185" s="291" t="s">
        <v>2806</v>
      </c>
      <c r="I185" s="291" t="s">
        <v>2730</v>
      </c>
      <c r="J185" s="291">
        <v>50</v>
      </c>
      <c r="K185" s="339"/>
    </row>
    <row r="186" s="1" customFormat="1" ht="15" customHeight="1">
      <c r="B186" s="316"/>
      <c r="C186" s="291" t="s">
        <v>2807</v>
      </c>
      <c r="D186" s="291"/>
      <c r="E186" s="291"/>
      <c r="F186" s="314" t="s">
        <v>2734</v>
      </c>
      <c r="G186" s="291"/>
      <c r="H186" s="291" t="s">
        <v>2808</v>
      </c>
      <c r="I186" s="291" t="s">
        <v>2809</v>
      </c>
      <c r="J186" s="291"/>
      <c r="K186" s="339"/>
    </row>
    <row r="187" s="1" customFormat="1" ht="15" customHeight="1">
      <c r="B187" s="316"/>
      <c r="C187" s="291" t="s">
        <v>2810</v>
      </c>
      <c r="D187" s="291"/>
      <c r="E187" s="291"/>
      <c r="F187" s="314" t="s">
        <v>2734</v>
      </c>
      <c r="G187" s="291"/>
      <c r="H187" s="291" t="s">
        <v>2811</v>
      </c>
      <c r="I187" s="291" t="s">
        <v>2809</v>
      </c>
      <c r="J187" s="291"/>
      <c r="K187" s="339"/>
    </row>
    <row r="188" s="1" customFormat="1" ht="15" customHeight="1">
      <c r="B188" s="316"/>
      <c r="C188" s="291" t="s">
        <v>2812</v>
      </c>
      <c r="D188" s="291"/>
      <c r="E188" s="291"/>
      <c r="F188" s="314" t="s">
        <v>2734</v>
      </c>
      <c r="G188" s="291"/>
      <c r="H188" s="291" t="s">
        <v>2813</v>
      </c>
      <c r="I188" s="291" t="s">
        <v>2809</v>
      </c>
      <c r="J188" s="291"/>
      <c r="K188" s="339"/>
    </row>
    <row r="189" s="1" customFormat="1" ht="15" customHeight="1">
      <c r="B189" s="316"/>
      <c r="C189" s="352" t="s">
        <v>2814</v>
      </c>
      <c r="D189" s="291"/>
      <c r="E189" s="291"/>
      <c r="F189" s="314" t="s">
        <v>2734</v>
      </c>
      <c r="G189" s="291"/>
      <c r="H189" s="291" t="s">
        <v>2815</v>
      </c>
      <c r="I189" s="291" t="s">
        <v>2816</v>
      </c>
      <c r="J189" s="353" t="s">
        <v>2817</v>
      </c>
      <c r="K189" s="339"/>
    </row>
    <row r="190" s="17" customFormat="1" ht="15" customHeight="1">
      <c r="B190" s="354"/>
      <c r="C190" s="355" t="s">
        <v>2818</v>
      </c>
      <c r="D190" s="356"/>
      <c r="E190" s="356"/>
      <c r="F190" s="357" t="s">
        <v>2734</v>
      </c>
      <c r="G190" s="356"/>
      <c r="H190" s="356" t="s">
        <v>2819</v>
      </c>
      <c r="I190" s="356" t="s">
        <v>2816</v>
      </c>
      <c r="J190" s="358" t="s">
        <v>2817</v>
      </c>
      <c r="K190" s="359"/>
    </row>
    <row r="191" s="1" customFormat="1" ht="15" customHeight="1">
      <c r="B191" s="316"/>
      <c r="C191" s="352" t="s">
        <v>42</v>
      </c>
      <c r="D191" s="291"/>
      <c r="E191" s="291"/>
      <c r="F191" s="314" t="s">
        <v>2728</v>
      </c>
      <c r="G191" s="291"/>
      <c r="H191" s="288" t="s">
        <v>2820</v>
      </c>
      <c r="I191" s="291" t="s">
        <v>2821</v>
      </c>
      <c r="J191" s="291"/>
      <c r="K191" s="339"/>
    </row>
    <row r="192" s="1" customFormat="1" ht="15" customHeight="1">
      <c r="B192" s="316"/>
      <c r="C192" s="352" t="s">
        <v>2822</v>
      </c>
      <c r="D192" s="291"/>
      <c r="E192" s="291"/>
      <c r="F192" s="314" t="s">
        <v>2728</v>
      </c>
      <c r="G192" s="291"/>
      <c r="H192" s="291" t="s">
        <v>2823</v>
      </c>
      <c r="I192" s="291" t="s">
        <v>2763</v>
      </c>
      <c r="J192" s="291"/>
      <c r="K192" s="339"/>
    </row>
    <row r="193" s="1" customFormat="1" ht="15" customHeight="1">
      <c r="B193" s="316"/>
      <c r="C193" s="352" t="s">
        <v>2824</v>
      </c>
      <c r="D193" s="291"/>
      <c r="E193" s="291"/>
      <c r="F193" s="314" t="s">
        <v>2728</v>
      </c>
      <c r="G193" s="291"/>
      <c r="H193" s="291" t="s">
        <v>2825</v>
      </c>
      <c r="I193" s="291" t="s">
        <v>2763</v>
      </c>
      <c r="J193" s="291"/>
      <c r="K193" s="339"/>
    </row>
    <row r="194" s="1" customFormat="1" ht="15" customHeight="1">
      <c r="B194" s="316"/>
      <c r="C194" s="352" t="s">
        <v>2826</v>
      </c>
      <c r="D194" s="291"/>
      <c r="E194" s="291"/>
      <c r="F194" s="314" t="s">
        <v>2734</v>
      </c>
      <c r="G194" s="291"/>
      <c r="H194" s="291" t="s">
        <v>2827</v>
      </c>
      <c r="I194" s="291" t="s">
        <v>2763</v>
      </c>
      <c r="J194" s="291"/>
      <c r="K194" s="339"/>
    </row>
    <row r="195" s="1" customFormat="1" ht="15" customHeight="1">
      <c r="B195" s="345"/>
      <c r="C195" s="360"/>
      <c r="D195" s="325"/>
      <c r="E195" s="325"/>
      <c r="F195" s="325"/>
      <c r="G195" s="325"/>
      <c r="H195" s="325"/>
      <c r="I195" s="325"/>
      <c r="J195" s="325"/>
      <c r="K195" s="346"/>
    </row>
    <row r="196" s="1" customFormat="1" ht="18.75" customHeight="1">
      <c r="B196" s="327"/>
      <c r="C196" s="337"/>
      <c r="D196" s="337"/>
      <c r="E196" s="337"/>
      <c r="F196" s="347"/>
      <c r="G196" s="337"/>
      <c r="H196" s="337"/>
      <c r="I196" s="337"/>
      <c r="J196" s="337"/>
      <c r="K196" s="327"/>
    </row>
    <row r="197" s="1" customFormat="1" ht="18.75" customHeight="1">
      <c r="B197" s="327"/>
      <c r="C197" s="337"/>
      <c r="D197" s="337"/>
      <c r="E197" s="337"/>
      <c r="F197" s="347"/>
      <c r="G197" s="337"/>
      <c r="H197" s="337"/>
      <c r="I197" s="337"/>
      <c r="J197" s="337"/>
      <c r="K197" s="327"/>
    </row>
    <row r="198" s="1" customFormat="1" ht="18.75" customHeight="1">
      <c r="B198" s="299"/>
      <c r="C198" s="299"/>
      <c r="D198" s="299"/>
      <c r="E198" s="299"/>
      <c r="F198" s="299"/>
      <c r="G198" s="299"/>
      <c r="H198" s="299"/>
      <c r="I198" s="299"/>
      <c r="J198" s="299"/>
      <c r="K198" s="299"/>
    </row>
    <row r="199" s="1" customFormat="1" ht="13.5">
      <c r="B199" s="278"/>
      <c r="C199" s="279"/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1">
      <c r="B200" s="281"/>
      <c r="C200" s="282" t="s">
        <v>2828</v>
      </c>
      <c r="D200" s="282"/>
      <c r="E200" s="282"/>
      <c r="F200" s="282"/>
      <c r="G200" s="282"/>
      <c r="H200" s="282"/>
      <c r="I200" s="282"/>
      <c r="J200" s="282"/>
      <c r="K200" s="283"/>
    </row>
    <row r="201" s="1" customFormat="1" ht="25.5" customHeight="1">
      <c r="B201" s="281"/>
      <c r="C201" s="361" t="s">
        <v>2829</v>
      </c>
      <c r="D201" s="361"/>
      <c r="E201" s="361"/>
      <c r="F201" s="361" t="s">
        <v>2830</v>
      </c>
      <c r="G201" s="362"/>
      <c r="H201" s="361" t="s">
        <v>2831</v>
      </c>
      <c r="I201" s="361"/>
      <c r="J201" s="361"/>
      <c r="K201" s="283"/>
    </row>
    <row r="202" s="1" customFormat="1" ht="5.25" customHeight="1">
      <c r="B202" s="316"/>
      <c r="C202" s="311"/>
      <c r="D202" s="311"/>
      <c r="E202" s="311"/>
      <c r="F202" s="311"/>
      <c r="G202" s="337"/>
      <c r="H202" s="311"/>
      <c r="I202" s="311"/>
      <c r="J202" s="311"/>
      <c r="K202" s="339"/>
    </row>
    <row r="203" s="1" customFormat="1" ht="15" customHeight="1">
      <c r="B203" s="316"/>
      <c r="C203" s="291" t="s">
        <v>2821</v>
      </c>
      <c r="D203" s="291"/>
      <c r="E203" s="291"/>
      <c r="F203" s="314" t="s">
        <v>43</v>
      </c>
      <c r="G203" s="291"/>
      <c r="H203" s="291" t="s">
        <v>2832</v>
      </c>
      <c r="I203" s="291"/>
      <c r="J203" s="291"/>
      <c r="K203" s="339"/>
    </row>
    <row r="204" s="1" customFormat="1" ht="15" customHeight="1">
      <c r="B204" s="316"/>
      <c r="C204" s="291"/>
      <c r="D204" s="291"/>
      <c r="E204" s="291"/>
      <c r="F204" s="314" t="s">
        <v>44</v>
      </c>
      <c r="G204" s="291"/>
      <c r="H204" s="291" t="s">
        <v>2833</v>
      </c>
      <c r="I204" s="291"/>
      <c r="J204" s="291"/>
      <c r="K204" s="339"/>
    </row>
    <row r="205" s="1" customFormat="1" ht="15" customHeight="1">
      <c r="B205" s="316"/>
      <c r="C205" s="291"/>
      <c r="D205" s="291"/>
      <c r="E205" s="291"/>
      <c r="F205" s="314" t="s">
        <v>47</v>
      </c>
      <c r="G205" s="291"/>
      <c r="H205" s="291" t="s">
        <v>2834</v>
      </c>
      <c r="I205" s="291"/>
      <c r="J205" s="291"/>
      <c r="K205" s="339"/>
    </row>
    <row r="206" s="1" customFormat="1" ht="15" customHeight="1">
      <c r="B206" s="316"/>
      <c r="C206" s="291"/>
      <c r="D206" s="291"/>
      <c r="E206" s="291"/>
      <c r="F206" s="314" t="s">
        <v>45</v>
      </c>
      <c r="G206" s="291"/>
      <c r="H206" s="291" t="s">
        <v>2835</v>
      </c>
      <c r="I206" s="291"/>
      <c r="J206" s="291"/>
      <c r="K206" s="339"/>
    </row>
    <row r="207" s="1" customFormat="1" ht="15" customHeight="1">
      <c r="B207" s="316"/>
      <c r="C207" s="291"/>
      <c r="D207" s="291"/>
      <c r="E207" s="291"/>
      <c r="F207" s="314" t="s">
        <v>46</v>
      </c>
      <c r="G207" s="291"/>
      <c r="H207" s="291" t="s">
        <v>2836</v>
      </c>
      <c r="I207" s="291"/>
      <c r="J207" s="291"/>
      <c r="K207" s="339"/>
    </row>
    <row r="208" s="1" customFormat="1" ht="15" customHeight="1">
      <c r="B208" s="316"/>
      <c r="C208" s="291"/>
      <c r="D208" s="291"/>
      <c r="E208" s="291"/>
      <c r="F208" s="314"/>
      <c r="G208" s="291"/>
      <c r="H208" s="291"/>
      <c r="I208" s="291"/>
      <c r="J208" s="291"/>
      <c r="K208" s="339"/>
    </row>
    <row r="209" s="1" customFormat="1" ht="15" customHeight="1">
      <c r="B209" s="316"/>
      <c r="C209" s="291" t="s">
        <v>2775</v>
      </c>
      <c r="D209" s="291"/>
      <c r="E209" s="291"/>
      <c r="F209" s="314" t="s">
        <v>79</v>
      </c>
      <c r="G209" s="291"/>
      <c r="H209" s="291" t="s">
        <v>2837</v>
      </c>
      <c r="I209" s="291"/>
      <c r="J209" s="291"/>
      <c r="K209" s="339"/>
    </row>
    <row r="210" s="1" customFormat="1" ht="15" customHeight="1">
      <c r="B210" s="316"/>
      <c r="C210" s="291"/>
      <c r="D210" s="291"/>
      <c r="E210" s="291"/>
      <c r="F210" s="314" t="s">
        <v>2672</v>
      </c>
      <c r="G210" s="291"/>
      <c r="H210" s="291" t="s">
        <v>2673</v>
      </c>
      <c r="I210" s="291"/>
      <c r="J210" s="291"/>
      <c r="K210" s="339"/>
    </row>
    <row r="211" s="1" customFormat="1" ht="15" customHeight="1">
      <c r="B211" s="316"/>
      <c r="C211" s="291"/>
      <c r="D211" s="291"/>
      <c r="E211" s="291"/>
      <c r="F211" s="314" t="s">
        <v>2670</v>
      </c>
      <c r="G211" s="291"/>
      <c r="H211" s="291" t="s">
        <v>2838</v>
      </c>
      <c r="I211" s="291"/>
      <c r="J211" s="291"/>
      <c r="K211" s="339"/>
    </row>
    <row r="212" s="1" customFormat="1" ht="15" customHeight="1">
      <c r="B212" s="363"/>
      <c r="C212" s="291"/>
      <c r="D212" s="291"/>
      <c r="E212" s="291"/>
      <c r="F212" s="314" t="s">
        <v>2674</v>
      </c>
      <c r="G212" s="352"/>
      <c r="H212" s="343" t="s">
        <v>2675</v>
      </c>
      <c r="I212" s="343"/>
      <c r="J212" s="343"/>
      <c r="K212" s="364"/>
    </row>
    <row r="213" s="1" customFormat="1" ht="15" customHeight="1">
      <c r="B213" s="363"/>
      <c r="C213" s="291"/>
      <c r="D213" s="291"/>
      <c r="E213" s="291"/>
      <c r="F213" s="314" t="s">
        <v>1629</v>
      </c>
      <c r="G213" s="352"/>
      <c r="H213" s="343" t="s">
        <v>545</v>
      </c>
      <c r="I213" s="343"/>
      <c r="J213" s="343"/>
      <c r="K213" s="364"/>
    </row>
    <row r="214" s="1" customFormat="1" ht="15" customHeight="1">
      <c r="B214" s="363"/>
      <c r="C214" s="291"/>
      <c r="D214" s="291"/>
      <c r="E214" s="291"/>
      <c r="F214" s="314"/>
      <c r="G214" s="352"/>
      <c r="H214" s="343"/>
      <c r="I214" s="343"/>
      <c r="J214" s="343"/>
      <c r="K214" s="364"/>
    </row>
    <row r="215" s="1" customFormat="1" ht="15" customHeight="1">
      <c r="B215" s="363"/>
      <c r="C215" s="291" t="s">
        <v>2799</v>
      </c>
      <c r="D215" s="291"/>
      <c r="E215" s="291"/>
      <c r="F215" s="314">
        <v>1</v>
      </c>
      <c r="G215" s="352"/>
      <c r="H215" s="343" t="s">
        <v>2839</v>
      </c>
      <c r="I215" s="343"/>
      <c r="J215" s="343"/>
      <c r="K215" s="364"/>
    </row>
    <row r="216" s="1" customFormat="1" ht="15" customHeight="1">
      <c r="B216" s="363"/>
      <c r="C216" s="291"/>
      <c r="D216" s="291"/>
      <c r="E216" s="291"/>
      <c r="F216" s="314">
        <v>2</v>
      </c>
      <c r="G216" s="352"/>
      <c r="H216" s="343" t="s">
        <v>2840</v>
      </c>
      <c r="I216" s="343"/>
      <c r="J216" s="343"/>
      <c r="K216" s="364"/>
    </row>
    <row r="217" s="1" customFormat="1" ht="15" customHeight="1">
      <c r="B217" s="363"/>
      <c r="C217" s="291"/>
      <c r="D217" s="291"/>
      <c r="E217" s="291"/>
      <c r="F217" s="314">
        <v>3</v>
      </c>
      <c r="G217" s="352"/>
      <c r="H217" s="343" t="s">
        <v>2841</v>
      </c>
      <c r="I217" s="343"/>
      <c r="J217" s="343"/>
      <c r="K217" s="364"/>
    </row>
    <row r="218" s="1" customFormat="1" ht="15" customHeight="1">
      <c r="B218" s="363"/>
      <c r="C218" s="291"/>
      <c r="D218" s="291"/>
      <c r="E218" s="291"/>
      <c r="F218" s="314">
        <v>4</v>
      </c>
      <c r="G218" s="352"/>
      <c r="H218" s="343" t="s">
        <v>2842</v>
      </c>
      <c r="I218" s="343"/>
      <c r="J218" s="343"/>
      <c r="K218" s="364"/>
    </row>
    <row r="219" s="1" customFormat="1" ht="12.75" customHeight="1">
      <c r="B219" s="365"/>
      <c r="C219" s="366"/>
      <c r="D219" s="366"/>
      <c r="E219" s="366"/>
      <c r="F219" s="366"/>
      <c r="G219" s="366"/>
      <c r="H219" s="366"/>
      <c r="I219" s="366"/>
      <c r="J219" s="366"/>
      <c r="K219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2024-02-09T08:22:45Z</dcterms:created>
  <dcterms:modified xsi:type="dcterms:W3CDTF">2024-02-09T08:23:38Z</dcterms:modified>
</cp:coreProperties>
</file>